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NhatTai\QUY HOACH KE HOACH\11.NGHI QUYET HDND\TrinhHDND-Thang7-2024\"/>
    </mc:Choice>
  </mc:AlternateContent>
  <bookViews>
    <workbookView xWindow="0" yWindow="0" windowWidth="20490" windowHeight="7155" firstSheet="5" activeTab="7"/>
  </bookViews>
  <sheets>
    <sheet name="B1_Thu hoi" sheetId="1" state="hidden" r:id="rId1"/>
    <sheet name="B2_DCQM" sheetId="2" state="hidden" r:id="rId2"/>
    <sheet name="B3_Lua chọn NĐT" sheetId="3" state="hidden" r:id="rId3"/>
    <sheet name="B5_Lua" sheetId="4" state="hidden" r:id="rId4"/>
    <sheet name="B6" sheetId="5" state="hidden" r:id="rId5"/>
    <sheet name="DM_Thoi" sheetId="8" r:id="rId6"/>
    <sheet name="Sheet4" sheetId="13" state="hidden" r:id="rId7"/>
    <sheet name="DM-DCQM" sheetId="11" r:id="rId8"/>
    <sheet name="DM_LCĐT" sheetId="10" r:id="rId9"/>
    <sheet name="DM-LuaRung" sheetId="12" r:id="rId10"/>
    <sheet name="DM_CMD" sheetId="9" state="hidden" r:id="rId11"/>
    <sheet name="B7" sheetId="6" state="hidden" r:id="rId12"/>
    <sheet name="B4" sheetId="7" state="hidden" r:id="rId13"/>
  </sheets>
  <externalReferences>
    <externalReference r:id="rId14"/>
    <externalReference r:id="rId15"/>
  </externalReferences>
  <definedNames>
    <definedName name="_xlnm._FilterDatabase" localSheetId="0" hidden="1">'B1_Thu hoi'!$A$5:$Z$1516</definedName>
    <definedName name="_xlnm._FilterDatabase" localSheetId="1" hidden="1">B2_DCQM!$B$4:$R$53</definedName>
    <definedName name="_xlnm._FilterDatabase" localSheetId="10" hidden="1">DM_CMD!$A$5:$M$5</definedName>
    <definedName name="_xlnm._FilterDatabase" localSheetId="8" hidden="1">DM_LCĐT!$A$5:$Q$22</definedName>
    <definedName name="_xlnm._FilterDatabase" localSheetId="5" hidden="1">DM_Thoi!$A$5:$Q$72</definedName>
    <definedName name="_xlnm.Print_Area" localSheetId="2">'B3_Lua chọn NĐT'!$B$1:$R$32</definedName>
    <definedName name="_xlnm.Print_Area" localSheetId="4">'B6'!$A$1:$O$15</definedName>
    <definedName name="_xlnm.Print_Area" localSheetId="8">DM_LCĐT!$A$1:$O$10</definedName>
    <definedName name="_xlnm.Print_Area" localSheetId="5">DM_Thoi!$A$1:$G$72</definedName>
    <definedName name="_xlnm.Print_Area" localSheetId="7">'DM-DCQM'!$A$1:$H$12</definedName>
    <definedName name="_xlnm.Print_Area" localSheetId="9">'DM-LuaRung'!$A$1:$J$13</definedName>
    <definedName name="_xlnm.Print_Titles" localSheetId="0">'B1_Thu hoi'!$3:$6</definedName>
    <definedName name="_xlnm.Print_Titles" localSheetId="2">'B3_Lua chọn NĐT'!$3:$5</definedName>
    <definedName name="_xlnm.Print_Titles" localSheetId="4">'B6'!$2:$4</definedName>
    <definedName name="_xlnm.Print_Titles" localSheetId="10">DM_CMD!$3:$5</definedName>
    <definedName name="_xlnm.Print_Titles" localSheetId="8">DM_LCĐT!$3:$6</definedName>
    <definedName name="_xlnm.Print_Titles" localSheetId="5">DM_Thoi!$3:$6</definedName>
    <definedName name="_xlnm.Print_Titles" localSheetId="7">'DM-DCQM'!$3:$3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2" l="1"/>
  <c r="F13" i="12" l="1"/>
  <c r="E13" i="12"/>
  <c r="C349" i="4" l="1"/>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A469" i="4"/>
  <c r="A468" i="4"/>
  <c r="A467" i="4"/>
  <c r="A466" i="4"/>
  <c r="A439" i="4"/>
  <c r="A414" i="4"/>
  <c r="A412" i="4"/>
  <c r="A411" i="4"/>
  <c r="A410" i="4"/>
  <c r="A362" i="4"/>
  <c r="C348" i="4"/>
  <c r="A156" i="4"/>
  <c r="A155" i="4"/>
  <c r="A154" i="4"/>
  <c r="A153" i="4"/>
  <c r="A90" i="4"/>
  <c r="A88" i="4"/>
  <c r="A63" i="4"/>
  <c r="A51" i="4"/>
  <c r="A50" i="4"/>
  <c r="A49" i="4"/>
  <c r="A48" i="4"/>
  <c r="A11" i="4"/>
  <c r="C7" i="4"/>
  <c r="C6" i="4"/>
  <c r="B7" i="3"/>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D1538" i="1"/>
  <c r="D1539" i="1" s="1"/>
  <c r="D1540" i="1" s="1"/>
  <c r="D1541" i="1" s="1"/>
  <c r="H1541" i="1"/>
  <c r="H1540" i="1"/>
  <c r="I1540" i="1"/>
  <c r="H1539" i="1"/>
  <c r="I1539" i="1"/>
  <c r="I1542" i="1"/>
  <c r="H1542" i="1"/>
  <c r="H1538" i="1"/>
  <c r="I1537" i="1"/>
  <c r="H1537" i="1"/>
  <c r="I1536" i="1"/>
  <c r="H1536" i="1"/>
  <c r="I1535" i="1"/>
  <c r="H1535" i="1"/>
  <c r="I1534" i="1"/>
  <c r="H1534" i="1"/>
  <c r="I1533" i="1"/>
  <c r="H1533" i="1"/>
  <c r="I1532" i="1"/>
  <c r="H1532" i="1"/>
  <c r="I1531" i="1"/>
  <c r="H1531" i="1"/>
  <c r="I1530" i="1"/>
  <c r="H1530" i="1"/>
  <c r="I1529" i="1"/>
  <c r="H1529" i="1"/>
  <c r="I1528" i="1"/>
  <c r="H1528" i="1"/>
  <c r="I1527" i="1"/>
  <c r="H1527" i="1"/>
  <c r="I1526" i="1"/>
  <c r="H1526" i="1"/>
  <c r="H1525" i="1"/>
  <c r="I1524" i="1"/>
  <c r="H1524" i="1"/>
  <c r="I1523" i="1"/>
  <c r="H1523" i="1"/>
  <c r="D1523" i="1"/>
  <c r="D1524" i="1" s="1"/>
  <c r="D1525" i="1" s="1"/>
  <c r="D1526" i="1" s="1"/>
  <c r="D1527" i="1" s="1"/>
  <c r="D1528" i="1" s="1"/>
  <c r="D1529" i="1" s="1"/>
  <c r="D1530" i="1" s="1"/>
  <c r="D1531" i="1" s="1"/>
  <c r="I1522" i="1"/>
  <c r="H1522" i="1"/>
  <c r="X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I1467" i="1"/>
  <c r="I1541" i="1" s="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X1420" i="1"/>
  <c r="C1420" i="1"/>
  <c r="X1419" i="1"/>
  <c r="C1419" i="1"/>
  <c r="X1418" i="1"/>
  <c r="C1418" i="1"/>
  <c r="X1417" i="1"/>
  <c r="C1417" i="1"/>
  <c r="X1416" i="1"/>
  <c r="C1416" i="1"/>
  <c r="X1415" i="1"/>
  <c r="C1415" i="1"/>
  <c r="X1414" i="1"/>
  <c r="C1414" i="1"/>
  <c r="X1413" i="1"/>
  <c r="C1413" i="1"/>
  <c r="X1412" i="1"/>
  <c r="C1412" i="1"/>
  <c r="X1411" i="1"/>
  <c r="C1411" i="1"/>
  <c r="X1410" i="1"/>
  <c r="C1410" i="1"/>
  <c r="X1409" i="1"/>
  <c r="C1409" i="1"/>
  <c r="X1408" i="1"/>
  <c r="C1408" i="1"/>
  <c r="X1407" i="1"/>
  <c r="C1407" i="1"/>
  <c r="X1406" i="1"/>
  <c r="C1406" i="1"/>
  <c r="X1405" i="1"/>
  <c r="C1405" i="1"/>
  <c r="X1404" i="1"/>
  <c r="C1404" i="1"/>
  <c r="X1403" i="1"/>
  <c r="C1403" i="1"/>
  <c r="X1402" i="1"/>
  <c r="C1402" i="1"/>
  <c r="X1401" i="1"/>
  <c r="C1401" i="1"/>
  <c r="X1400" i="1"/>
  <c r="C1400" i="1"/>
  <c r="X1399" i="1"/>
  <c r="C1399" i="1"/>
  <c r="X1398" i="1"/>
  <c r="C1398" i="1"/>
  <c r="X1397" i="1"/>
  <c r="C1397" i="1"/>
  <c r="X1396" i="1"/>
  <c r="C1396" i="1"/>
  <c r="X1395" i="1"/>
  <c r="C1395" i="1"/>
  <c r="X1394" i="1"/>
  <c r="C1394" i="1"/>
  <c r="X1393" i="1"/>
  <c r="X1392" i="1"/>
  <c r="C1392" i="1"/>
  <c r="X1391" i="1"/>
  <c r="C1391" i="1"/>
  <c r="X1390" i="1"/>
  <c r="C1390" i="1"/>
  <c r="X1389" i="1"/>
  <c r="C1389" i="1"/>
  <c r="X1388" i="1"/>
  <c r="C1388" i="1"/>
  <c r="X1387" i="1"/>
  <c r="C1387" i="1"/>
  <c r="X1386" i="1"/>
  <c r="C1386" i="1"/>
  <c r="X1385" i="1"/>
  <c r="C1385" i="1"/>
  <c r="X1384" i="1"/>
  <c r="C1384" i="1"/>
  <c r="X1383" i="1"/>
  <c r="C1383" i="1"/>
  <c r="X1382" i="1"/>
  <c r="C1382" i="1"/>
  <c r="X1381" i="1"/>
  <c r="C1381" i="1"/>
  <c r="X1380" i="1"/>
  <c r="C1380" i="1"/>
  <c r="X1379" i="1"/>
  <c r="C1379" i="1"/>
  <c r="X1378" i="1"/>
  <c r="C1378" i="1"/>
  <c r="X1377" i="1"/>
  <c r="C1377" i="1"/>
  <c r="X1376" i="1"/>
  <c r="C1376" i="1"/>
  <c r="X1375" i="1"/>
  <c r="C1375" i="1"/>
  <c r="X1374" i="1"/>
  <c r="C1374" i="1"/>
  <c r="X1373" i="1"/>
  <c r="C1373" i="1"/>
  <c r="X1372" i="1"/>
  <c r="C1372" i="1"/>
  <c r="X1371" i="1"/>
  <c r="C1371" i="1"/>
  <c r="X1370" i="1"/>
  <c r="C1370" i="1"/>
  <c r="X1369" i="1"/>
  <c r="C1369" i="1"/>
  <c r="X1368" i="1"/>
  <c r="C1368" i="1"/>
  <c r="X1367" i="1"/>
  <c r="C1367" i="1"/>
  <c r="X1366" i="1"/>
  <c r="C1366" i="1"/>
  <c r="X1365" i="1"/>
  <c r="C1365" i="1"/>
  <c r="X1364" i="1"/>
  <c r="C1364" i="1"/>
  <c r="X1363" i="1"/>
  <c r="C1363" i="1"/>
  <c r="X1362" i="1"/>
  <c r="C1362" i="1"/>
  <c r="X1361" i="1"/>
  <c r="C1361" i="1"/>
  <c r="X1360" i="1"/>
  <c r="C1360" i="1"/>
  <c r="X1359" i="1"/>
  <c r="C1359" i="1"/>
  <c r="X1358" i="1"/>
  <c r="C1358" i="1"/>
  <c r="X1357" i="1"/>
  <c r="C1357" i="1"/>
  <c r="X1356" i="1"/>
  <c r="C1356" i="1"/>
  <c r="X1355" i="1"/>
  <c r="C1355" i="1"/>
  <c r="X1354" i="1"/>
  <c r="C1354" i="1"/>
  <c r="X1353" i="1"/>
  <c r="C1353" i="1"/>
  <c r="X1352" i="1"/>
  <c r="C1352" i="1"/>
  <c r="X1351" i="1"/>
  <c r="C1351" i="1"/>
  <c r="X1350" i="1"/>
  <c r="C1350" i="1"/>
  <c r="X1349" i="1"/>
  <c r="C1349" i="1"/>
  <c r="X1348" i="1"/>
  <c r="C1348" i="1"/>
  <c r="X1347" i="1"/>
  <c r="C1347" i="1"/>
  <c r="X1346" i="1"/>
  <c r="C1346" i="1"/>
  <c r="X1345" i="1"/>
  <c r="C1345" i="1"/>
  <c r="X1344" i="1"/>
  <c r="C1344" i="1"/>
  <c r="X1343" i="1"/>
  <c r="C1343" i="1"/>
  <c r="X1342" i="1"/>
  <c r="C1342" i="1"/>
  <c r="X1341" i="1"/>
  <c r="C1341" i="1"/>
  <c r="X1340" i="1"/>
  <c r="C1340" i="1"/>
  <c r="X1339" i="1"/>
  <c r="C1339" i="1"/>
  <c r="X1338" i="1"/>
  <c r="C1338" i="1"/>
  <c r="X1337" i="1"/>
  <c r="C1337" i="1"/>
  <c r="X1336" i="1"/>
  <c r="C1336" i="1"/>
  <c r="X1335" i="1"/>
  <c r="C1335" i="1"/>
  <c r="X1334" i="1"/>
  <c r="C1334" i="1"/>
  <c r="X1333" i="1"/>
  <c r="C1333" i="1"/>
  <c r="X1332" i="1"/>
  <c r="C1332" i="1"/>
  <c r="X1331" i="1"/>
  <c r="C1331" i="1"/>
  <c r="X1330" i="1"/>
  <c r="C1330" i="1"/>
  <c r="X1329" i="1"/>
  <c r="C1329" i="1"/>
  <c r="X1328" i="1"/>
  <c r="C1328" i="1"/>
  <c r="X1327" i="1"/>
  <c r="C1327" i="1"/>
  <c r="X1326" i="1"/>
  <c r="C1326" i="1"/>
  <c r="X1325" i="1"/>
  <c r="C1325" i="1"/>
  <c r="X1324" i="1"/>
  <c r="C1324" i="1"/>
  <c r="X1323" i="1"/>
  <c r="C1323" i="1"/>
  <c r="X1322" i="1"/>
  <c r="C1322" i="1"/>
  <c r="X1321" i="1"/>
  <c r="C1321" i="1"/>
  <c r="X1320" i="1"/>
  <c r="C1320" i="1"/>
  <c r="X1319" i="1"/>
  <c r="C1319" i="1"/>
  <c r="X1318" i="1"/>
  <c r="C1318" i="1"/>
  <c r="X1317" i="1"/>
  <c r="C1317" i="1"/>
  <c r="X1316" i="1"/>
  <c r="C1316" i="1"/>
  <c r="X1315" i="1"/>
  <c r="C1315" i="1"/>
  <c r="X1314" i="1"/>
  <c r="C1314" i="1"/>
  <c r="X1313" i="1"/>
  <c r="C1313" i="1"/>
  <c r="X1312" i="1"/>
  <c r="C1312" i="1"/>
  <c r="X1311" i="1"/>
  <c r="C1311" i="1"/>
  <c r="X1310" i="1"/>
  <c r="C1310" i="1"/>
  <c r="X1309" i="1"/>
  <c r="C1309" i="1"/>
  <c r="X1308" i="1"/>
  <c r="C1308" i="1"/>
  <c r="X1307" i="1"/>
  <c r="C1307" i="1"/>
  <c r="X1306" i="1"/>
  <c r="C1306" i="1"/>
  <c r="X1305" i="1"/>
  <c r="C1305" i="1"/>
  <c r="X1304" i="1"/>
  <c r="C1304" i="1"/>
  <c r="X1303" i="1"/>
  <c r="C1303" i="1"/>
  <c r="X1302" i="1"/>
  <c r="C1302" i="1"/>
  <c r="X1301" i="1"/>
  <c r="C1301" i="1"/>
  <c r="X1300" i="1"/>
  <c r="C1300" i="1"/>
  <c r="X1299" i="1"/>
  <c r="C1299" i="1"/>
  <c r="X1298" i="1"/>
  <c r="C1298" i="1"/>
  <c r="X1297" i="1"/>
  <c r="C1297" i="1"/>
  <c r="X1296" i="1"/>
  <c r="C1296" i="1"/>
  <c r="X1295" i="1"/>
  <c r="C1295" i="1"/>
  <c r="X1294" i="1"/>
  <c r="C1294" i="1"/>
  <c r="X1293" i="1"/>
  <c r="C1293" i="1"/>
  <c r="X1292" i="1"/>
  <c r="C1292" i="1"/>
  <c r="X1291" i="1"/>
  <c r="C1291" i="1"/>
  <c r="X1290" i="1"/>
  <c r="C1290" i="1"/>
  <c r="X1289" i="1"/>
  <c r="C1289" i="1"/>
  <c r="X1288" i="1"/>
  <c r="C1288" i="1"/>
  <c r="X1287" i="1"/>
  <c r="C1287" i="1"/>
  <c r="X1286" i="1"/>
  <c r="C1286" i="1"/>
  <c r="X1285" i="1"/>
  <c r="C1285" i="1"/>
  <c r="X1284" i="1"/>
  <c r="C1284" i="1"/>
  <c r="X1283" i="1"/>
  <c r="C1283" i="1"/>
  <c r="X1282" i="1"/>
  <c r="C1282" i="1"/>
  <c r="X1281" i="1"/>
  <c r="C1281" i="1"/>
  <c r="X1280" i="1"/>
  <c r="C1280" i="1"/>
  <c r="X1279" i="1"/>
  <c r="C1279" i="1"/>
  <c r="X1278" i="1"/>
  <c r="C1278" i="1"/>
  <c r="X1277" i="1"/>
  <c r="C1277" i="1"/>
  <c r="X1276" i="1"/>
  <c r="C1276" i="1"/>
  <c r="X1275" i="1"/>
  <c r="C1275" i="1"/>
  <c r="X1274" i="1"/>
  <c r="C1274" i="1"/>
  <c r="X1273" i="1"/>
  <c r="C1273" i="1"/>
  <c r="X1272" i="1"/>
  <c r="C1272" i="1"/>
  <c r="X1271" i="1"/>
  <c r="C1271" i="1"/>
  <c r="X1270" i="1"/>
  <c r="C1270" i="1"/>
  <c r="X1269" i="1"/>
  <c r="C1269" i="1"/>
  <c r="X1268" i="1"/>
  <c r="C1268" i="1"/>
  <c r="X1267" i="1"/>
  <c r="C1267" i="1"/>
  <c r="X1266" i="1"/>
  <c r="C1266" i="1"/>
  <c r="X1265" i="1"/>
  <c r="C1265" i="1"/>
  <c r="X1264" i="1"/>
  <c r="C1264" i="1"/>
  <c r="X1263" i="1"/>
  <c r="C1263" i="1"/>
  <c r="X1262" i="1"/>
  <c r="C1262" i="1"/>
  <c r="X1261" i="1"/>
  <c r="C1261" i="1"/>
  <c r="X1260" i="1"/>
  <c r="C1260" i="1"/>
  <c r="X1259" i="1"/>
  <c r="C1259" i="1"/>
  <c r="X1258" i="1"/>
  <c r="C1258" i="1"/>
  <c r="X1257" i="1"/>
  <c r="C1257" i="1"/>
  <c r="X1256" i="1"/>
  <c r="C1256" i="1"/>
  <c r="X1255" i="1"/>
  <c r="C1255" i="1"/>
  <c r="X1254" i="1"/>
  <c r="C1254" i="1"/>
  <c r="X1253" i="1"/>
  <c r="C1253" i="1"/>
  <c r="X1252" i="1"/>
  <c r="C1252" i="1"/>
  <c r="X1251" i="1"/>
  <c r="C1251" i="1"/>
  <c r="X1250" i="1"/>
  <c r="C1250" i="1"/>
  <c r="X1249" i="1"/>
  <c r="C1249" i="1"/>
  <c r="X1248" i="1"/>
  <c r="C1248" i="1"/>
  <c r="X1247" i="1"/>
  <c r="C1247" i="1"/>
  <c r="X1246" i="1"/>
  <c r="C1246" i="1"/>
  <c r="X1245" i="1"/>
  <c r="C1245" i="1"/>
  <c r="X1244" i="1"/>
  <c r="C1244" i="1"/>
  <c r="X1243" i="1"/>
  <c r="C1243" i="1"/>
  <c r="X1242" i="1"/>
  <c r="C1242" i="1"/>
  <c r="X1241" i="1"/>
  <c r="C1241" i="1"/>
  <c r="X1240" i="1"/>
  <c r="C1240" i="1"/>
  <c r="X1239" i="1"/>
  <c r="C1239" i="1"/>
  <c r="X1238" i="1"/>
  <c r="C1238" i="1"/>
  <c r="X1237" i="1"/>
  <c r="C1237" i="1"/>
  <c r="X1236" i="1"/>
  <c r="C1236" i="1"/>
  <c r="X1235" i="1"/>
  <c r="C1235" i="1"/>
  <c r="X1234" i="1"/>
  <c r="C1234" i="1"/>
  <c r="X1233" i="1"/>
  <c r="C1233" i="1"/>
  <c r="X1232" i="1"/>
  <c r="C1232" i="1"/>
  <c r="X1231" i="1"/>
  <c r="C1231" i="1"/>
  <c r="X1230" i="1"/>
  <c r="C1230" i="1"/>
  <c r="X1229" i="1"/>
  <c r="C1229" i="1"/>
  <c r="X1228" i="1"/>
  <c r="C1228" i="1"/>
  <c r="X1227" i="1"/>
  <c r="C1227" i="1"/>
  <c r="X1226" i="1"/>
  <c r="C1226" i="1"/>
  <c r="X1225" i="1"/>
  <c r="C1225" i="1"/>
  <c r="X1224" i="1"/>
  <c r="C1224" i="1"/>
  <c r="X1223" i="1"/>
  <c r="C1223" i="1"/>
  <c r="X1222" i="1"/>
  <c r="C1222" i="1"/>
  <c r="X1221" i="1"/>
  <c r="C1221" i="1"/>
  <c r="X1220" i="1"/>
  <c r="C1220" i="1"/>
  <c r="X1219" i="1"/>
  <c r="C1219" i="1"/>
  <c r="X1218" i="1"/>
  <c r="C1218" i="1"/>
  <c r="X1217" i="1"/>
  <c r="C1217" i="1"/>
  <c r="X1216" i="1"/>
  <c r="C1216" i="1"/>
  <c r="X1215" i="1"/>
  <c r="C1215" i="1"/>
  <c r="X1214" i="1"/>
  <c r="C1214" i="1"/>
  <c r="X1213" i="1"/>
  <c r="C1213" i="1"/>
  <c r="X1212" i="1"/>
  <c r="C1212" i="1"/>
  <c r="X1211" i="1"/>
  <c r="C1211" i="1"/>
  <c r="X1210" i="1"/>
  <c r="C1210" i="1"/>
  <c r="X1209" i="1"/>
  <c r="C1209" i="1"/>
  <c r="X1208" i="1"/>
  <c r="C1208" i="1"/>
  <c r="X1207" i="1"/>
  <c r="C1207" i="1"/>
  <c r="X1206" i="1"/>
  <c r="C1206" i="1"/>
  <c r="X1205" i="1"/>
  <c r="C1205" i="1"/>
  <c r="X1204" i="1"/>
  <c r="C1204" i="1"/>
  <c r="X1203" i="1"/>
  <c r="C1203" i="1"/>
  <c r="X1202" i="1"/>
  <c r="C1202" i="1"/>
  <c r="X1201" i="1"/>
  <c r="C1201" i="1"/>
  <c r="X1200" i="1"/>
  <c r="C1200" i="1"/>
  <c r="X1199" i="1"/>
  <c r="C1199" i="1"/>
  <c r="X1198" i="1"/>
  <c r="C1198" i="1"/>
  <c r="X1197" i="1"/>
  <c r="C1197" i="1"/>
  <c r="X1196" i="1"/>
  <c r="C1196" i="1"/>
  <c r="X1195" i="1"/>
  <c r="C1195" i="1"/>
  <c r="X1194" i="1"/>
  <c r="C1194" i="1"/>
  <c r="X1193" i="1"/>
  <c r="C1193" i="1"/>
  <c r="X1192" i="1"/>
  <c r="C1192" i="1"/>
  <c r="X1191" i="1"/>
  <c r="C1191" i="1"/>
  <c r="X1190" i="1"/>
  <c r="C1190" i="1"/>
  <c r="X1189" i="1"/>
  <c r="C1189" i="1"/>
  <c r="X1188" i="1"/>
  <c r="C1188" i="1"/>
  <c r="X1187" i="1"/>
  <c r="C1187" i="1"/>
  <c r="X1186" i="1"/>
  <c r="C1186" i="1"/>
  <c r="X1185" i="1"/>
  <c r="C1185" i="1"/>
  <c r="X1184" i="1"/>
  <c r="C1184" i="1"/>
  <c r="X1183" i="1"/>
  <c r="C1183" i="1"/>
  <c r="X1182" i="1"/>
  <c r="C1182" i="1"/>
  <c r="X1181" i="1"/>
  <c r="C1181" i="1"/>
  <c r="X1180" i="1"/>
  <c r="C1180" i="1"/>
  <c r="X1179" i="1"/>
  <c r="C1179" i="1"/>
  <c r="X1178" i="1"/>
  <c r="C1178" i="1"/>
  <c r="X1177" i="1"/>
  <c r="C1177" i="1"/>
  <c r="X1176" i="1"/>
  <c r="C1176" i="1"/>
  <c r="X1175" i="1"/>
  <c r="C1175" i="1"/>
  <c r="X1174" i="1"/>
  <c r="C1174" i="1"/>
  <c r="X1173" i="1"/>
  <c r="C1173" i="1"/>
  <c r="X1172" i="1"/>
  <c r="C1172" i="1"/>
  <c r="X1171" i="1"/>
  <c r="C1171" i="1"/>
  <c r="X1170" i="1"/>
  <c r="C1170" i="1"/>
  <c r="X1169" i="1"/>
  <c r="C1169" i="1"/>
  <c r="X1168" i="1"/>
  <c r="C1168" i="1"/>
  <c r="X1167" i="1"/>
  <c r="C1167" i="1"/>
  <c r="X1166" i="1"/>
  <c r="C1166" i="1"/>
  <c r="X1165" i="1"/>
  <c r="C1165" i="1"/>
  <c r="X1164" i="1"/>
  <c r="C1164" i="1"/>
  <c r="X1163" i="1"/>
  <c r="C1163" i="1"/>
  <c r="X1162" i="1"/>
  <c r="C1162" i="1"/>
  <c r="X1161" i="1"/>
  <c r="C1161" i="1"/>
  <c r="X1160" i="1"/>
  <c r="C1160" i="1"/>
  <c r="X1159" i="1"/>
  <c r="C1159" i="1"/>
  <c r="X1158" i="1"/>
  <c r="C1158" i="1"/>
  <c r="X1157" i="1"/>
  <c r="C1157" i="1"/>
  <c r="X1156" i="1"/>
  <c r="C1156" i="1"/>
  <c r="X1155" i="1"/>
  <c r="C1155" i="1"/>
  <c r="X1154" i="1"/>
  <c r="C1154" i="1"/>
  <c r="X1153" i="1"/>
  <c r="C1153" i="1"/>
  <c r="X1152" i="1"/>
  <c r="C1152" i="1"/>
  <c r="X1151" i="1"/>
  <c r="C1151" i="1"/>
  <c r="X1150" i="1"/>
  <c r="C1150" i="1"/>
  <c r="X1149" i="1"/>
  <c r="C1149" i="1"/>
  <c r="X1148" i="1"/>
  <c r="C1148" i="1"/>
  <c r="X1147" i="1"/>
  <c r="C1147" i="1"/>
  <c r="X1146" i="1"/>
  <c r="C1146" i="1"/>
  <c r="X1145" i="1"/>
  <c r="C1145" i="1"/>
  <c r="X1144" i="1"/>
  <c r="C1144" i="1"/>
  <c r="X1143" i="1"/>
  <c r="C1143" i="1"/>
  <c r="X1142" i="1"/>
  <c r="C1142" i="1"/>
  <c r="X1141" i="1"/>
  <c r="C1141" i="1"/>
  <c r="X1140" i="1"/>
  <c r="C1140" i="1"/>
  <c r="X1139" i="1"/>
  <c r="C1139" i="1"/>
  <c r="X1138" i="1"/>
  <c r="C1138" i="1"/>
  <c r="X1137" i="1"/>
  <c r="C1137" i="1"/>
  <c r="X1136" i="1"/>
  <c r="C1136" i="1"/>
  <c r="X1135" i="1"/>
  <c r="C1135" i="1"/>
  <c r="X1134" i="1"/>
  <c r="C1134" i="1"/>
  <c r="X1133" i="1"/>
  <c r="C1133" i="1"/>
  <c r="X1132" i="1"/>
  <c r="C1132" i="1"/>
  <c r="X1131" i="1"/>
  <c r="C1131" i="1"/>
  <c r="X1130" i="1"/>
  <c r="C1130" i="1"/>
  <c r="X1129" i="1"/>
  <c r="C1129" i="1"/>
  <c r="X1128" i="1"/>
  <c r="C1128" i="1"/>
  <c r="X1127" i="1"/>
  <c r="C1127" i="1"/>
  <c r="X1126" i="1"/>
  <c r="C1126" i="1"/>
  <c r="X1125" i="1"/>
  <c r="C1125" i="1"/>
  <c r="X1124" i="1"/>
  <c r="C1124" i="1"/>
  <c r="X1123" i="1"/>
  <c r="C1123" i="1"/>
  <c r="X1122" i="1"/>
  <c r="C1122" i="1"/>
  <c r="X1121" i="1"/>
  <c r="C1121" i="1"/>
  <c r="X1120" i="1"/>
  <c r="C1120" i="1"/>
  <c r="X1119" i="1"/>
  <c r="C1119" i="1"/>
  <c r="X1118" i="1"/>
  <c r="C1118" i="1"/>
  <c r="X1117" i="1"/>
  <c r="C1117" i="1"/>
  <c r="X1116" i="1"/>
  <c r="C1116" i="1"/>
  <c r="X1115" i="1"/>
  <c r="C1115" i="1"/>
  <c r="X1114" i="1"/>
  <c r="C1114" i="1"/>
  <c r="X1113" i="1"/>
  <c r="C1113" i="1"/>
  <c r="X1112" i="1"/>
  <c r="C1112" i="1"/>
  <c r="X1111" i="1"/>
  <c r="C1111" i="1"/>
  <c r="X1110" i="1"/>
  <c r="C1110" i="1"/>
  <c r="X1109" i="1"/>
  <c r="C1109" i="1"/>
  <c r="X1108" i="1"/>
  <c r="C1108" i="1"/>
  <c r="X1107" i="1"/>
  <c r="C1107" i="1"/>
  <c r="X1106" i="1"/>
  <c r="C1106" i="1"/>
  <c r="X1105" i="1"/>
  <c r="C1105" i="1"/>
  <c r="X1104" i="1"/>
  <c r="C1104" i="1"/>
  <c r="X1103" i="1"/>
  <c r="C1103" i="1"/>
  <c r="X1102" i="1"/>
  <c r="C1102" i="1"/>
  <c r="X1101" i="1"/>
  <c r="C1101" i="1"/>
  <c r="X1100" i="1"/>
  <c r="C1100" i="1"/>
  <c r="X1099" i="1"/>
  <c r="C1099" i="1"/>
  <c r="X1098" i="1"/>
  <c r="C1098" i="1"/>
  <c r="X1097" i="1"/>
  <c r="C1097" i="1"/>
  <c r="X1096" i="1"/>
  <c r="C1096" i="1"/>
  <c r="X1095" i="1"/>
  <c r="C1095" i="1"/>
  <c r="X1094" i="1"/>
  <c r="C1094" i="1"/>
  <c r="X1093" i="1"/>
  <c r="C1093" i="1"/>
  <c r="X1092" i="1"/>
  <c r="C1092" i="1"/>
  <c r="X1091" i="1"/>
  <c r="C1091" i="1"/>
  <c r="X1090" i="1"/>
  <c r="C1090" i="1"/>
  <c r="X1089" i="1"/>
  <c r="C1089" i="1"/>
  <c r="X1088" i="1"/>
  <c r="C1088" i="1"/>
  <c r="X1087" i="1"/>
  <c r="C1087" i="1"/>
  <c r="X1086" i="1"/>
  <c r="C1086" i="1"/>
  <c r="X1085" i="1"/>
  <c r="C1085" i="1"/>
  <c r="X1084" i="1"/>
  <c r="C1084" i="1"/>
  <c r="X1083" i="1"/>
  <c r="C1083" i="1"/>
  <c r="X1082" i="1"/>
  <c r="C1082" i="1"/>
  <c r="X1081" i="1"/>
  <c r="C1081" i="1"/>
  <c r="X1080" i="1"/>
  <c r="C1080" i="1"/>
  <c r="X1079" i="1"/>
  <c r="C1079" i="1"/>
  <c r="X1078" i="1"/>
  <c r="C1078" i="1"/>
  <c r="X1077" i="1"/>
  <c r="C1077" i="1"/>
  <c r="X1076" i="1"/>
  <c r="C1076" i="1"/>
  <c r="X1075" i="1"/>
  <c r="C1075" i="1"/>
  <c r="X1074" i="1"/>
  <c r="C1074" i="1"/>
  <c r="X1073" i="1"/>
  <c r="C1073" i="1"/>
  <c r="X1072" i="1"/>
  <c r="C1072" i="1"/>
  <c r="X1071" i="1"/>
  <c r="C1071" i="1"/>
  <c r="X1070" i="1"/>
  <c r="C1070" i="1"/>
  <c r="X1069" i="1"/>
  <c r="C1069" i="1"/>
  <c r="X1068" i="1"/>
  <c r="C1068" i="1"/>
  <c r="X1067" i="1"/>
  <c r="C1067" i="1"/>
  <c r="X1066" i="1"/>
  <c r="C1066" i="1"/>
  <c r="X1065" i="1"/>
  <c r="C1065" i="1"/>
  <c r="X1064" i="1"/>
  <c r="C1064" i="1"/>
  <c r="X1063" i="1"/>
  <c r="C1063" i="1"/>
  <c r="X1062" i="1"/>
  <c r="C1062" i="1"/>
  <c r="X1061" i="1"/>
  <c r="C1061" i="1"/>
  <c r="X1060" i="1"/>
  <c r="C1060" i="1"/>
  <c r="X1059" i="1"/>
  <c r="C1059" i="1"/>
  <c r="X1058" i="1"/>
  <c r="C1058" i="1"/>
  <c r="X1057" i="1"/>
  <c r="C1057" i="1"/>
  <c r="X1056" i="1"/>
  <c r="C1056" i="1"/>
  <c r="X1055" i="1"/>
  <c r="C1055" i="1"/>
  <c r="X1054" i="1"/>
  <c r="C1054" i="1"/>
  <c r="X1053" i="1"/>
  <c r="C1053" i="1"/>
  <c r="X1052" i="1"/>
  <c r="C1052" i="1"/>
  <c r="X1051" i="1"/>
  <c r="C1051" i="1"/>
  <c r="X1050" i="1"/>
  <c r="C1050" i="1"/>
  <c r="X1049" i="1"/>
  <c r="C1049" i="1"/>
  <c r="X1048" i="1"/>
  <c r="C1048" i="1"/>
  <c r="X1047" i="1"/>
  <c r="C1047" i="1"/>
  <c r="X1046" i="1"/>
  <c r="C1046" i="1"/>
  <c r="X1045" i="1"/>
  <c r="C1045" i="1"/>
  <c r="X1044" i="1"/>
  <c r="C1044" i="1"/>
  <c r="X1043" i="1"/>
  <c r="C1043" i="1"/>
  <c r="X1042" i="1"/>
  <c r="C1042" i="1"/>
  <c r="X1041" i="1"/>
  <c r="C1041" i="1"/>
  <c r="X1040" i="1"/>
  <c r="C1040" i="1"/>
  <c r="X1039" i="1"/>
  <c r="C1039" i="1"/>
  <c r="X1038" i="1"/>
  <c r="C1038" i="1"/>
  <c r="X1037" i="1"/>
  <c r="C1037" i="1"/>
  <c r="X1036" i="1"/>
  <c r="C1036" i="1"/>
  <c r="X1035" i="1"/>
  <c r="C1035" i="1"/>
  <c r="X1034" i="1"/>
  <c r="C1034" i="1"/>
  <c r="X1033" i="1"/>
  <c r="C1033" i="1"/>
  <c r="X1032" i="1"/>
  <c r="C1032" i="1"/>
  <c r="X1031" i="1"/>
  <c r="C1031" i="1"/>
  <c r="X1030" i="1"/>
  <c r="C1030" i="1"/>
  <c r="X1029" i="1"/>
  <c r="C1029" i="1"/>
  <c r="X1028" i="1"/>
  <c r="C1028" i="1"/>
  <c r="X1027" i="1"/>
  <c r="C1027" i="1"/>
  <c r="X1026" i="1"/>
  <c r="C1026" i="1"/>
  <c r="X1025" i="1"/>
  <c r="C1025" i="1"/>
  <c r="X1024" i="1"/>
  <c r="C1024" i="1"/>
  <c r="X1023" i="1"/>
  <c r="C1023" i="1"/>
  <c r="X1022" i="1"/>
  <c r="C1022" i="1"/>
  <c r="X1021" i="1"/>
  <c r="C1021" i="1"/>
  <c r="X1020" i="1"/>
  <c r="C1020" i="1"/>
  <c r="X1019" i="1"/>
  <c r="C1019" i="1"/>
  <c r="X1018" i="1"/>
  <c r="C1018" i="1"/>
  <c r="X1017" i="1"/>
  <c r="C1017" i="1"/>
  <c r="X1016" i="1"/>
  <c r="C1016" i="1"/>
  <c r="X1015" i="1"/>
  <c r="C1015" i="1"/>
  <c r="X1014" i="1"/>
  <c r="C1014" i="1"/>
  <c r="X1013" i="1"/>
  <c r="C1013" i="1"/>
  <c r="X1012" i="1"/>
  <c r="C1012" i="1"/>
  <c r="X1011" i="1"/>
  <c r="C1011" i="1"/>
  <c r="X1010" i="1"/>
  <c r="C1010" i="1"/>
  <c r="X1009" i="1"/>
  <c r="C1009" i="1"/>
  <c r="X1008" i="1"/>
  <c r="C1008" i="1"/>
  <c r="X1007" i="1"/>
  <c r="C1007" i="1"/>
  <c r="X1006" i="1"/>
  <c r="C1006" i="1"/>
  <c r="X1005" i="1"/>
  <c r="C1005" i="1"/>
  <c r="X1004" i="1"/>
  <c r="C1004" i="1"/>
  <c r="X1003" i="1"/>
  <c r="C1003" i="1"/>
  <c r="X1002" i="1"/>
  <c r="C1002" i="1"/>
  <c r="X1001" i="1"/>
  <c r="C1001" i="1"/>
  <c r="X1000" i="1"/>
  <c r="C1000" i="1"/>
  <c r="X999" i="1"/>
  <c r="C999" i="1"/>
  <c r="X998" i="1"/>
  <c r="C998" i="1"/>
  <c r="X997" i="1"/>
  <c r="C997" i="1"/>
  <c r="X996" i="1"/>
  <c r="C996" i="1"/>
  <c r="X995" i="1"/>
  <c r="C995" i="1"/>
  <c r="X994" i="1"/>
  <c r="C994" i="1"/>
  <c r="X993" i="1"/>
  <c r="C993" i="1"/>
  <c r="X992" i="1"/>
  <c r="C992" i="1"/>
  <c r="X991" i="1"/>
  <c r="C991" i="1"/>
  <c r="X990" i="1"/>
  <c r="C990" i="1"/>
  <c r="X989" i="1"/>
  <c r="C989" i="1"/>
  <c r="X988" i="1"/>
  <c r="C988" i="1"/>
  <c r="X987" i="1"/>
  <c r="C987" i="1"/>
  <c r="X986" i="1"/>
  <c r="C986" i="1"/>
  <c r="X985" i="1"/>
  <c r="C985" i="1"/>
  <c r="X984" i="1"/>
  <c r="C984" i="1"/>
  <c r="X983" i="1"/>
  <c r="C983" i="1"/>
  <c r="X982" i="1"/>
  <c r="C982" i="1"/>
  <c r="X981" i="1"/>
  <c r="C981" i="1"/>
  <c r="X980" i="1"/>
  <c r="C980" i="1"/>
  <c r="X979" i="1"/>
  <c r="C979" i="1"/>
  <c r="X978" i="1"/>
  <c r="C978" i="1"/>
  <c r="X977" i="1"/>
  <c r="C977" i="1"/>
  <c r="X976" i="1"/>
  <c r="C976" i="1"/>
  <c r="X975" i="1"/>
  <c r="C975" i="1"/>
  <c r="X974" i="1"/>
  <c r="C974" i="1"/>
  <c r="X973" i="1"/>
  <c r="C973" i="1"/>
  <c r="X972" i="1"/>
  <c r="C972" i="1"/>
  <c r="X971" i="1"/>
  <c r="C971" i="1"/>
  <c r="X970" i="1"/>
  <c r="C970" i="1"/>
  <c r="X969" i="1"/>
  <c r="C969" i="1"/>
  <c r="X968" i="1"/>
  <c r="C968" i="1"/>
  <c r="X967" i="1"/>
  <c r="C967" i="1"/>
  <c r="X966" i="1"/>
  <c r="C966" i="1"/>
  <c r="X965" i="1"/>
  <c r="C965" i="1"/>
  <c r="X964" i="1"/>
  <c r="C964" i="1"/>
  <c r="X963" i="1"/>
  <c r="C963" i="1"/>
  <c r="X962" i="1"/>
  <c r="C962" i="1"/>
  <c r="X961" i="1"/>
  <c r="C961" i="1"/>
  <c r="X960" i="1"/>
  <c r="C960" i="1"/>
  <c r="X959" i="1"/>
  <c r="C959" i="1"/>
  <c r="X958" i="1"/>
  <c r="C958" i="1"/>
  <c r="X957" i="1"/>
  <c r="C957" i="1"/>
  <c r="X956" i="1"/>
  <c r="C956" i="1"/>
  <c r="X955" i="1"/>
  <c r="C955" i="1"/>
  <c r="X954" i="1"/>
  <c r="C954" i="1"/>
  <c r="X953" i="1"/>
  <c r="C953" i="1"/>
  <c r="X952" i="1"/>
  <c r="C952" i="1"/>
  <c r="X951" i="1"/>
  <c r="C951" i="1"/>
  <c r="X950" i="1"/>
  <c r="C950" i="1"/>
  <c r="X949" i="1"/>
  <c r="C949" i="1"/>
  <c r="X948" i="1"/>
  <c r="C948" i="1"/>
  <c r="X947" i="1"/>
  <c r="C947" i="1"/>
  <c r="X946" i="1"/>
  <c r="C946" i="1"/>
  <c r="X945" i="1"/>
  <c r="C945" i="1"/>
  <c r="X944" i="1"/>
  <c r="C944" i="1"/>
  <c r="X943" i="1"/>
  <c r="C943" i="1"/>
  <c r="X942" i="1"/>
  <c r="C942" i="1"/>
  <c r="X941" i="1"/>
  <c r="C941" i="1"/>
  <c r="X940" i="1"/>
  <c r="C940" i="1"/>
  <c r="X939" i="1"/>
  <c r="C939" i="1"/>
  <c r="X938" i="1"/>
  <c r="C938" i="1"/>
  <c r="X937" i="1"/>
  <c r="C937" i="1"/>
  <c r="X936" i="1"/>
  <c r="C936" i="1"/>
  <c r="X935" i="1"/>
  <c r="C935" i="1"/>
  <c r="X934" i="1"/>
  <c r="C934" i="1"/>
  <c r="X933" i="1"/>
  <c r="C933" i="1"/>
  <c r="X932" i="1"/>
  <c r="C932" i="1"/>
  <c r="X931" i="1"/>
  <c r="C931" i="1"/>
  <c r="X930" i="1"/>
  <c r="C930" i="1"/>
  <c r="X929" i="1"/>
  <c r="C929" i="1"/>
  <c r="X928" i="1"/>
  <c r="C928" i="1"/>
  <c r="X927" i="1"/>
  <c r="C927" i="1"/>
  <c r="X926" i="1"/>
  <c r="C926" i="1"/>
  <c r="X925" i="1"/>
  <c r="C925" i="1"/>
  <c r="X924" i="1"/>
  <c r="C924" i="1"/>
  <c r="X923" i="1"/>
  <c r="C923" i="1"/>
  <c r="X922" i="1"/>
  <c r="C922" i="1"/>
  <c r="X921" i="1"/>
  <c r="C921" i="1"/>
  <c r="X920" i="1"/>
  <c r="C920" i="1"/>
  <c r="X919" i="1"/>
  <c r="C919" i="1"/>
  <c r="X918" i="1"/>
  <c r="C918" i="1"/>
  <c r="X917" i="1"/>
  <c r="C917" i="1"/>
  <c r="X916" i="1"/>
  <c r="C916" i="1"/>
  <c r="X915" i="1"/>
  <c r="C915" i="1"/>
  <c r="X914" i="1"/>
  <c r="C914" i="1"/>
  <c r="X913" i="1"/>
  <c r="C913" i="1"/>
  <c r="X912" i="1"/>
  <c r="C912" i="1"/>
  <c r="X911" i="1"/>
  <c r="C911" i="1"/>
  <c r="X910" i="1"/>
  <c r="C910" i="1"/>
  <c r="X909" i="1"/>
  <c r="C909" i="1"/>
  <c r="X908" i="1"/>
  <c r="C908" i="1"/>
  <c r="X907" i="1"/>
  <c r="C907" i="1"/>
  <c r="X906" i="1"/>
  <c r="C906" i="1"/>
  <c r="X905" i="1"/>
  <c r="C905" i="1"/>
  <c r="X904" i="1"/>
  <c r="C904" i="1"/>
  <c r="X903" i="1"/>
  <c r="C903" i="1"/>
  <c r="X902" i="1"/>
  <c r="C902" i="1"/>
  <c r="X901" i="1"/>
  <c r="C901" i="1"/>
  <c r="X900" i="1"/>
  <c r="C900" i="1"/>
  <c r="X899" i="1"/>
  <c r="C899" i="1"/>
  <c r="X898" i="1"/>
  <c r="C898" i="1"/>
  <c r="X897" i="1"/>
  <c r="C897" i="1"/>
  <c r="X896" i="1"/>
  <c r="C896" i="1"/>
  <c r="X895" i="1"/>
  <c r="C895" i="1"/>
  <c r="X894" i="1"/>
  <c r="C894" i="1"/>
  <c r="X893" i="1"/>
  <c r="C893" i="1"/>
  <c r="X892" i="1"/>
  <c r="C892" i="1"/>
  <c r="X891" i="1"/>
  <c r="C891" i="1"/>
  <c r="X890" i="1"/>
  <c r="C890" i="1"/>
  <c r="X889" i="1"/>
  <c r="C889" i="1"/>
  <c r="X888" i="1"/>
  <c r="C888" i="1"/>
  <c r="X887" i="1"/>
  <c r="C887" i="1"/>
  <c r="X886" i="1"/>
  <c r="C886" i="1"/>
  <c r="X885" i="1"/>
  <c r="C885" i="1"/>
  <c r="X884" i="1"/>
  <c r="C884" i="1"/>
  <c r="X883" i="1"/>
  <c r="C883" i="1"/>
  <c r="X882" i="1"/>
  <c r="C882" i="1"/>
  <c r="X881" i="1"/>
  <c r="C881" i="1"/>
  <c r="X880" i="1"/>
  <c r="C880" i="1"/>
  <c r="X879" i="1"/>
  <c r="C879" i="1"/>
  <c r="X878" i="1"/>
  <c r="C878" i="1"/>
  <c r="X877" i="1"/>
  <c r="C877" i="1"/>
  <c r="X876" i="1"/>
  <c r="C876" i="1"/>
  <c r="X875" i="1"/>
  <c r="C875" i="1"/>
  <c r="X874" i="1"/>
  <c r="C874" i="1"/>
  <c r="X873" i="1"/>
  <c r="C873" i="1"/>
  <c r="X872" i="1"/>
  <c r="C872" i="1"/>
  <c r="X871" i="1"/>
  <c r="C871" i="1"/>
  <c r="X870" i="1"/>
  <c r="C870" i="1"/>
  <c r="X869" i="1"/>
  <c r="C869" i="1"/>
  <c r="X868" i="1"/>
  <c r="C868" i="1"/>
  <c r="X867" i="1"/>
  <c r="C867" i="1"/>
  <c r="X866" i="1"/>
  <c r="C866" i="1"/>
  <c r="X865" i="1"/>
  <c r="C865" i="1"/>
  <c r="X864" i="1"/>
  <c r="C864" i="1"/>
  <c r="X863" i="1"/>
  <c r="C863" i="1"/>
  <c r="X862" i="1"/>
  <c r="C862" i="1"/>
  <c r="X861" i="1"/>
  <c r="C861" i="1"/>
  <c r="X860" i="1"/>
  <c r="C860" i="1"/>
  <c r="X859" i="1"/>
  <c r="C859" i="1"/>
  <c r="X858" i="1"/>
  <c r="C858" i="1"/>
  <c r="X857" i="1"/>
  <c r="C857" i="1"/>
  <c r="X856" i="1"/>
  <c r="C856" i="1"/>
  <c r="X855" i="1"/>
  <c r="C855" i="1"/>
  <c r="X854" i="1"/>
  <c r="C854" i="1"/>
  <c r="X853" i="1"/>
  <c r="C853" i="1"/>
  <c r="X852" i="1"/>
  <c r="C852" i="1"/>
  <c r="X851" i="1"/>
  <c r="C851" i="1"/>
  <c r="X850" i="1"/>
  <c r="C850" i="1"/>
  <c r="X849" i="1"/>
  <c r="C849" i="1"/>
  <c r="X848" i="1"/>
  <c r="C848" i="1"/>
  <c r="X847" i="1"/>
  <c r="C847" i="1"/>
  <c r="X846" i="1"/>
  <c r="C846" i="1"/>
  <c r="X845" i="1"/>
  <c r="C845" i="1"/>
  <c r="X844" i="1"/>
  <c r="C844" i="1"/>
  <c r="X843" i="1"/>
  <c r="C843" i="1"/>
  <c r="X842" i="1"/>
  <c r="C842" i="1"/>
  <c r="X841" i="1"/>
  <c r="C841" i="1"/>
  <c r="X840" i="1"/>
  <c r="C840" i="1"/>
  <c r="X839" i="1"/>
  <c r="C839" i="1"/>
  <c r="X838" i="1"/>
  <c r="C838" i="1"/>
  <c r="X837" i="1"/>
  <c r="C837" i="1"/>
  <c r="X836" i="1"/>
  <c r="C836" i="1"/>
  <c r="X835" i="1"/>
  <c r="C835" i="1"/>
  <c r="X834" i="1"/>
  <c r="C834" i="1"/>
  <c r="X833" i="1"/>
  <c r="C833" i="1"/>
  <c r="X832" i="1"/>
  <c r="C832" i="1"/>
  <c r="X831" i="1"/>
  <c r="C831" i="1"/>
  <c r="X830" i="1"/>
  <c r="C830" i="1"/>
  <c r="X829" i="1"/>
  <c r="C829" i="1"/>
  <c r="X828" i="1"/>
  <c r="C828" i="1"/>
  <c r="X827" i="1"/>
  <c r="C827" i="1"/>
  <c r="X826" i="1"/>
  <c r="C826" i="1"/>
  <c r="X825" i="1"/>
  <c r="C825" i="1"/>
  <c r="X824" i="1"/>
  <c r="C824" i="1"/>
  <c r="X823" i="1"/>
  <c r="C823" i="1"/>
  <c r="X822" i="1"/>
  <c r="C822" i="1"/>
  <c r="X821" i="1"/>
  <c r="C821" i="1"/>
  <c r="X820" i="1"/>
  <c r="C820" i="1"/>
  <c r="X819" i="1"/>
  <c r="C819" i="1"/>
  <c r="X818" i="1"/>
  <c r="C818" i="1"/>
  <c r="X817" i="1"/>
  <c r="C817" i="1"/>
  <c r="X816" i="1"/>
  <c r="C816" i="1"/>
  <c r="X815" i="1"/>
  <c r="C815" i="1"/>
  <c r="X814" i="1"/>
  <c r="C814" i="1"/>
  <c r="X813" i="1"/>
  <c r="C813" i="1"/>
  <c r="X812" i="1"/>
  <c r="C812" i="1"/>
  <c r="X811" i="1"/>
  <c r="C811" i="1"/>
  <c r="X810" i="1"/>
  <c r="C810" i="1"/>
  <c r="X809" i="1"/>
  <c r="C809" i="1"/>
  <c r="X808" i="1"/>
  <c r="C808" i="1"/>
  <c r="X807" i="1"/>
  <c r="C807" i="1"/>
  <c r="X806" i="1"/>
  <c r="C806" i="1"/>
  <c r="X805" i="1"/>
  <c r="C805" i="1"/>
  <c r="X804" i="1"/>
  <c r="C804" i="1"/>
  <c r="X803" i="1"/>
  <c r="C803" i="1"/>
  <c r="X802" i="1"/>
  <c r="C802" i="1"/>
  <c r="X801" i="1"/>
  <c r="C801" i="1"/>
  <c r="X800" i="1"/>
  <c r="C800" i="1"/>
  <c r="X799" i="1"/>
  <c r="C799" i="1"/>
  <c r="X798" i="1"/>
  <c r="C798" i="1"/>
  <c r="X797" i="1"/>
  <c r="C797" i="1"/>
  <c r="X796" i="1"/>
  <c r="C796" i="1"/>
  <c r="X795" i="1"/>
  <c r="C795" i="1"/>
  <c r="X794" i="1"/>
  <c r="C794" i="1"/>
  <c r="X793" i="1"/>
  <c r="C793" i="1"/>
  <c r="X792" i="1"/>
  <c r="C792" i="1"/>
  <c r="X791" i="1"/>
  <c r="C791" i="1"/>
  <c r="X790" i="1"/>
  <c r="C790" i="1"/>
  <c r="X789" i="1"/>
  <c r="C789" i="1"/>
  <c r="X788" i="1"/>
  <c r="C788" i="1"/>
  <c r="X787" i="1"/>
  <c r="C787" i="1"/>
  <c r="X786" i="1"/>
  <c r="C786" i="1"/>
  <c r="X785" i="1"/>
  <c r="C785" i="1"/>
  <c r="X784" i="1"/>
  <c r="C784" i="1"/>
  <c r="X783" i="1"/>
  <c r="C783" i="1"/>
  <c r="X782" i="1"/>
  <c r="C782" i="1"/>
  <c r="X781" i="1"/>
  <c r="C781" i="1"/>
  <c r="X780" i="1"/>
  <c r="C780" i="1"/>
  <c r="X779" i="1"/>
  <c r="C779" i="1"/>
  <c r="X778" i="1"/>
  <c r="C778" i="1"/>
  <c r="X777" i="1"/>
  <c r="C777" i="1"/>
  <c r="X776" i="1"/>
  <c r="C776" i="1"/>
  <c r="X775" i="1"/>
  <c r="C775" i="1"/>
  <c r="X774" i="1"/>
  <c r="C774" i="1"/>
  <c r="X773" i="1"/>
  <c r="C773" i="1"/>
  <c r="X772" i="1"/>
  <c r="C772" i="1"/>
  <c r="X771" i="1"/>
  <c r="C771" i="1"/>
  <c r="X770" i="1"/>
  <c r="C770" i="1"/>
  <c r="X769" i="1"/>
  <c r="C769" i="1"/>
  <c r="X768" i="1"/>
  <c r="C768" i="1"/>
  <c r="X767" i="1"/>
  <c r="C767" i="1"/>
  <c r="X766" i="1"/>
  <c r="C766" i="1"/>
  <c r="X765" i="1"/>
  <c r="C765" i="1"/>
  <c r="X764" i="1"/>
  <c r="C764" i="1"/>
  <c r="X763" i="1"/>
  <c r="C763" i="1"/>
  <c r="X762" i="1"/>
  <c r="C762" i="1"/>
  <c r="X761" i="1"/>
  <c r="C761" i="1"/>
  <c r="X760" i="1"/>
  <c r="C760" i="1"/>
  <c r="X759" i="1"/>
  <c r="C759" i="1"/>
  <c r="X758" i="1"/>
  <c r="C758" i="1"/>
  <c r="X757" i="1"/>
  <c r="C757" i="1"/>
  <c r="X756" i="1"/>
  <c r="C756" i="1"/>
  <c r="X755" i="1"/>
  <c r="C755" i="1"/>
  <c r="X754" i="1"/>
  <c r="C754" i="1"/>
  <c r="X753" i="1"/>
  <c r="C753" i="1"/>
  <c r="X752" i="1"/>
  <c r="C752" i="1"/>
  <c r="X751" i="1"/>
  <c r="C751" i="1"/>
  <c r="X750" i="1"/>
  <c r="C750" i="1"/>
  <c r="X749" i="1"/>
  <c r="C749" i="1"/>
  <c r="X748" i="1"/>
  <c r="C748" i="1"/>
  <c r="X747" i="1"/>
  <c r="C747" i="1"/>
  <c r="X746" i="1"/>
  <c r="C746" i="1"/>
  <c r="X745" i="1"/>
  <c r="C745" i="1"/>
  <c r="X744" i="1"/>
  <c r="C744" i="1"/>
  <c r="X743" i="1"/>
  <c r="C743" i="1"/>
  <c r="X742" i="1"/>
  <c r="C742" i="1"/>
  <c r="X741" i="1"/>
  <c r="C741" i="1"/>
  <c r="X740" i="1"/>
  <c r="C740" i="1"/>
  <c r="X739" i="1"/>
  <c r="C739" i="1"/>
  <c r="X738" i="1"/>
  <c r="C738" i="1"/>
  <c r="X737" i="1"/>
  <c r="C737" i="1"/>
  <c r="X736" i="1"/>
  <c r="C736" i="1"/>
  <c r="X735" i="1"/>
  <c r="C735" i="1"/>
  <c r="X734" i="1"/>
  <c r="C734" i="1"/>
  <c r="X733" i="1"/>
  <c r="C733" i="1"/>
  <c r="X732" i="1"/>
  <c r="C732" i="1"/>
  <c r="X731" i="1"/>
  <c r="C731" i="1"/>
  <c r="X730" i="1"/>
  <c r="C730" i="1"/>
  <c r="X729" i="1"/>
  <c r="C729" i="1"/>
  <c r="X728" i="1"/>
  <c r="C728" i="1"/>
  <c r="X727" i="1"/>
  <c r="C727" i="1"/>
  <c r="X726" i="1"/>
  <c r="C726" i="1"/>
  <c r="X725" i="1"/>
  <c r="C725" i="1"/>
  <c r="X724" i="1"/>
  <c r="C724" i="1"/>
  <c r="X723" i="1"/>
  <c r="C723" i="1"/>
  <c r="X722" i="1"/>
  <c r="C722" i="1"/>
  <c r="X721" i="1"/>
  <c r="C721" i="1"/>
  <c r="X720" i="1"/>
  <c r="C720" i="1"/>
  <c r="X719" i="1"/>
  <c r="C719" i="1"/>
  <c r="X718" i="1"/>
  <c r="C718" i="1"/>
  <c r="X717" i="1"/>
  <c r="C717" i="1"/>
  <c r="X716" i="1"/>
  <c r="C716" i="1"/>
  <c r="X715" i="1"/>
  <c r="C715" i="1"/>
  <c r="X714" i="1"/>
  <c r="C714" i="1"/>
  <c r="X713" i="1"/>
  <c r="C713" i="1"/>
  <c r="X712" i="1"/>
  <c r="C712" i="1"/>
  <c r="X711" i="1"/>
  <c r="C711" i="1"/>
  <c r="X710" i="1"/>
  <c r="C710" i="1"/>
  <c r="X709" i="1"/>
  <c r="C709" i="1"/>
  <c r="X708" i="1"/>
  <c r="C708" i="1"/>
  <c r="X707" i="1"/>
  <c r="C707" i="1"/>
  <c r="X706" i="1"/>
  <c r="C706" i="1"/>
  <c r="X705" i="1"/>
  <c r="C705" i="1"/>
  <c r="X704" i="1"/>
  <c r="C704" i="1"/>
  <c r="X703" i="1"/>
  <c r="C703" i="1"/>
  <c r="X702" i="1"/>
  <c r="C702" i="1"/>
  <c r="X701" i="1"/>
  <c r="C701" i="1"/>
  <c r="X700" i="1"/>
  <c r="C700" i="1"/>
  <c r="X699" i="1"/>
  <c r="C699" i="1"/>
  <c r="X698" i="1"/>
  <c r="C698" i="1"/>
  <c r="X697" i="1"/>
  <c r="C697" i="1"/>
  <c r="X696" i="1"/>
  <c r="C696" i="1"/>
  <c r="X695" i="1"/>
  <c r="C695" i="1"/>
  <c r="X694" i="1"/>
  <c r="C694" i="1"/>
  <c r="X693" i="1"/>
  <c r="C693" i="1"/>
  <c r="X692" i="1"/>
  <c r="C692" i="1"/>
  <c r="X691" i="1"/>
  <c r="C691" i="1"/>
  <c r="X690" i="1"/>
  <c r="C690" i="1"/>
  <c r="X689" i="1"/>
  <c r="C689" i="1"/>
  <c r="X688" i="1"/>
  <c r="C688" i="1"/>
  <c r="X687" i="1"/>
  <c r="C687" i="1"/>
  <c r="X686" i="1"/>
  <c r="C686" i="1"/>
  <c r="X685" i="1"/>
  <c r="C685" i="1"/>
  <c r="X684" i="1"/>
  <c r="C684" i="1"/>
  <c r="X683" i="1"/>
  <c r="C683" i="1"/>
  <c r="X682" i="1"/>
  <c r="C682" i="1"/>
  <c r="X681" i="1"/>
  <c r="C681" i="1"/>
  <c r="X680" i="1"/>
  <c r="C680" i="1"/>
  <c r="X679" i="1"/>
  <c r="C679" i="1"/>
  <c r="X678" i="1"/>
  <c r="C678" i="1"/>
  <c r="X677" i="1"/>
  <c r="C677" i="1"/>
  <c r="X676" i="1"/>
  <c r="C676" i="1"/>
  <c r="X675" i="1"/>
  <c r="C675" i="1"/>
  <c r="X674" i="1"/>
  <c r="C674" i="1"/>
  <c r="X673" i="1"/>
  <c r="C673" i="1"/>
  <c r="X672" i="1"/>
  <c r="C672" i="1"/>
  <c r="X671" i="1"/>
  <c r="C671" i="1"/>
  <c r="X670" i="1"/>
  <c r="C670" i="1"/>
  <c r="X669" i="1"/>
  <c r="C669" i="1"/>
  <c r="X668" i="1"/>
  <c r="C668" i="1"/>
  <c r="X667" i="1"/>
  <c r="C667" i="1"/>
  <c r="X666" i="1"/>
  <c r="C666" i="1"/>
  <c r="X665" i="1"/>
  <c r="C665" i="1"/>
  <c r="X664" i="1"/>
  <c r="C664" i="1"/>
  <c r="X663" i="1"/>
  <c r="C663" i="1"/>
  <c r="X662" i="1"/>
  <c r="C662" i="1"/>
  <c r="X661" i="1"/>
  <c r="C661" i="1"/>
  <c r="X660" i="1"/>
  <c r="C660" i="1"/>
  <c r="X659" i="1"/>
  <c r="C659" i="1"/>
  <c r="X658" i="1"/>
  <c r="C658" i="1"/>
  <c r="X657" i="1"/>
  <c r="C657" i="1"/>
  <c r="X656" i="1"/>
  <c r="C656" i="1"/>
  <c r="X655" i="1"/>
  <c r="C655" i="1"/>
  <c r="X654" i="1"/>
  <c r="C654" i="1"/>
  <c r="X653" i="1"/>
  <c r="C653" i="1"/>
  <c r="X652" i="1"/>
  <c r="C652" i="1"/>
  <c r="X651" i="1"/>
  <c r="C651" i="1"/>
  <c r="X650" i="1"/>
  <c r="C650" i="1"/>
  <c r="X649" i="1"/>
  <c r="C649" i="1"/>
  <c r="X648" i="1"/>
  <c r="C648" i="1"/>
  <c r="X647" i="1"/>
  <c r="C647" i="1"/>
  <c r="X646" i="1"/>
  <c r="C646" i="1"/>
  <c r="X645" i="1"/>
  <c r="C645" i="1"/>
  <c r="X644" i="1"/>
  <c r="C644" i="1"/>
  <c r="X643" i="1"/>
  <c r="C643" i="1"/>
  <c r="X642" i="1"/>
  <c r="C642" i="1"/>
  <c r="X641" i="1"/>
  <c r="C641" i="1"/>
  <c r="X640" i="1"/>
  <c r="C640" i="1"/>
  <c r="X639" i="1"/>
  <c r="C639" i="1"/>
  <c r="X638" i="1"/>
  <c r="C638" i="1"/>
  <c r="X637" i="1"/>
  <c r="C637" i="1"/>
  <c r="X636" i="1"/>
  <c r="C636" i="1"/>
  <c r="X635" i="1"/>
  <c r="C635" i="1"/>
  <c r="X634" i="1"/>
  <c r="C634" i="1"/>
  <c r="X633" i="1"/>
  <c r="C633" i="1"/>
  <c r="X632" i="1"/>
  <c r="C632" i="1"/>
  <c r="X631" i="1"/>
  <c r="C631" i="1"/>
  <c r="X630" i="1"/>
  <c r="C630" i="1"/>
  <c r="X629" i="1"/>
  <c r="C629" i="1"/>
  <c r="X628" i="1"/>
  <c r="C628" i="1"/>
  <c r="X627" i="1"/>
  <c r="C627" i="1"/>
  <c r="X626" i="1"/>
  <c r="C626" i="1"/>
  <c r="X625" i="1"/>
  <c r="C625" i="1"/>
  <c r="X624" i="1"/>
  <c r="C624" i="1"/>
  <c r="X623" i="1"/>
  <c r="C623" i="1"/>
  <c r="X622" i="1"/>
  <c r="C622" i="1"/>
  <c r="X621" i="1"/>
  <c r="C621" i="1"/>
  <c r="X620" i="1"/>
  <c r="C620" i="1"/>
  <c r="X619" i="1"/>
  <c r="C619" i="1"/>
  <c r="X618" i="1"/>
  <c r="C618" i="1"/>
  <c r="X617" i="1"/>
  <c r="C617" i="1"/>
  <c r="X616" i="1"/>
  <c r="C616" i="1"/>
  <c r="X615" i="1"/>
  <c r="C615" i="1"/>
  <c r="X614" i="1"/>
  <c r="C614" i="1"/>
  <c r="X613" i="1"/>
  <c r="C613" i="1"/>
  <c r="X612" i="1"/>
  <c r="C612" i="1"/>
  <c r="X611" i="1"/>
  <c r="C611" i="1"/>
  <c r="X610" i="1"/>
  <c r="C610" i="1"/>
  <c r="X609" i="1"/>
  <c r="C609" i="1"/>
  <c r="X608" i="1"/>
  <c r="C608" i="1"/>
  <c r="X607" i="1"/>
  <c r="C607" i="1"/>
  <c r="X606" i="1"/>
  <c r="C606" i="1"/>
  <c r="X605" i="1"/>
  <c r="C605" i="1"/>
  <c r="X604" i="1"/>
  <c r="C604" i="1"/>
  <c r="X603" i="1"/>
  <c r="C603" i="1"/>
  <c r="X602" i="1"/>
  <c r="C602" i="1"/>
  <c r="X601" i="1"/>
  <c r="C601" i="1"/>
  <c r="X600" i="1"/>
  <c r="C600" i="1"/>
  <c r="X599" i="1"/>
  <c r="C599" i="1"/>
  <c r="X598" i="1"/>
  <c r="C598" i="1"/>
  <c r="X597" i="1"/>
  <c r="C597" i="1"/>
  <c r="X596" i="1"/>
  <c r="C596" i="1"/>
  <c r="X595" i="1"/>
  <c r="C595" i="1"/>
  <c r="X594" i="1"/>
  <c r="C594" i="1"/>
  <c r="X593" i="1"/>
  <c r="C593" i="1"/>
  <c r="X592" i="1"/>
  <c r="C592" i="1"/>
  <c r="X591" i="1"/>
  <c r="C591" i="1"/>
  <c r="X590" i="1"/>
  <c r="C590" i="1"/>
  <c r="X589" i="1"/>
  <c r="C589" i="1"/>
  <c r="X588" i="1"/>
  <c r="C588" i="1"/>
  <c r="X587" i="1"/>
  <c r="C587" i="1"/>
  <c r="X586" i="1"/>
  <c r="C586" i="1"/>
  <c r="X585" i="1"/>
  <c r="C585" i="1"/>
  <c r="X584" i="1"/>
  <c r="C584" i="1"/>
  <c r="X583" i="1"/>
  <c r="C583" i="1"/>
  <c r="X582" i="1"/>
  <c r="C582" i="1"/>
  <c r="X581" i="1"/>
  <c r="C581" i="1"/>
  <c r="X580" i="1"/>
  <c r="C580" i="1"/>
  <c r="X579" i="1"/>
  <c r="C579" i="1"/>
  <c r="X578" i="1"/>
  <c r="C578" i="1"/>
  <c r="X577" i="1"/>
  <c r="C577" i="1"/>
  <c r="X576" i="1"/>
  <c r="C576" i="1"/>
  <c r="X575" i="1"/>
  <c r="C575" i="1"/>
  <c r="X574" i="1"/>
  <c r="C574" i="1"/>
  <c r="X573" i="1"/>
  <c r="C573" i="1"/>
  <c r="X572" i="1"/>
  <c r="C572" i="1"/>
  <c r="X571" i="1"/>
  <c r="C571" i="1"/>
  <c r="X570" i="1"/>
  <c r="C570" i="1"/>
  <c r="X569" i="1"/>
  <c r="C569" i="1"/>
  <c r="X568" i="1"/>
  <c r="C568" i="1"/>
  <c r="X567" i="1"/>
  <c r="C567" i="1"/>
  <c r="X566" i="1"/>
  <c r="C566" i="1"/>
  <c r="X565" i="1"/>
  <c r="C565" i="1"/>
  <c r="X564" i="1"/>
  <c r="C564" i="1"/>
  <c r="X563" i="1"/>
  <c r="C563" i="1"/>
  <c r="X562" i="1"/>
  <c r="C562" i="1"/>
  <c r="X561" i="1"/>
  <c r="C561" i="1"/>
  <c r="X560" i="1"/>
  <c r="C560" i="1"/>
  <c r="X559" i="1"/>
  <c r="C559" i="1"/>
  <c r="X558" i="1"/>
  <c r="C558" i="1"/>
  <c r="X557" i="1"/>
  <c r="C557" i="1"/>
  <c r="X556" i="1"/>
  <c r="C556" i="1"/>
  <c r="X555" i="1"/>
  <c r="C555" i="1"/>
  <c r="X554" i="1"/>
  <c r="X553"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X524" i="1"/>
  <c r="C524" i="1"/>
  <c r="X523" i="1"/>
  <c r="C523" i="1"/>
  <c r="X522" i="1"/>
  <c r="C522" i="1"/>
  <c r="X521" i="1"/>
  <c r="C521" i="1"/>
  <c r="X520" i="1"/>
  <c r="C520" i="1"/>
  <c r="X519" i="1"/>
  <c r="C519" i="1"/>
  <c r="X518" i="1"/>
  <c r="C518" i="1"/>
  <c r="X517" i="1"/>
  <c r="C517" i="1"/>
  <c r="X516" i="1"/>
  <c r="C516" i="1"/>
  <c r="X515" i="1"/>
  <c r="C515" i="1"/>
  <c r="X514" i="1"/>
  <c r="C514" i="1"/>
  <c r="X513" i="1"/>
  <c r="C513" i="1"/>
  <c r="X512" i="1"/>
  <c r="C512" i="1"/>
  <c r="X511" i="1"/>
  <c r="C511" i="1"/>
  <c r="X510" i="1"/>
  <c r="C510" i="1"/>
  <c r="X509" i="1"/>
  <c r="C509" i="1"/>
  <c r="X508" i="1"/>
  <c r="C508" i="1"/>
  <c r="X507" i="1"/>
  <c r="C507" i="1"/>
  <c r="X506" i="1"/>
  <c r="C506" i="1"/>
  <c r="X505" i="1"/>
  <c r="C505" i="1"/>
  <c r="I504" i="1"/>
  <c r="I1538" i="1" s="1"/>
  <c r="C504" i="1"/>
  <c r="X503" i="1"/>
  <c r="C503" i="1"/>
  <c r="X502" i="1"/>
  <c r="C502" i="1"/>
  <c r="X501" i="1"/>
  <c r="C501" i="1"/>
  <c r="X500" i="1"/>
  <c r="C500" i="1"/>
  <c r="X499" i="1"/>
  <c r="C499" i="1"/>
  <c r="X498" i="1"/>
  <c r="C498" i="1"/>
  <c r="X497" i="1"/>
  <c r="C497" i="1"/>
  <c r="X496" i="1"/>
  <c r="C496" i="1"/>
  <c r="X495" i="1"/>
  <c r="C495" i="1"/>
  <c r="X494" i="1"/>
  <c r="C494" i="1"/>
  <c r="X493" i="1"/>
  <c r="C493" i="1"/>
  <c r="X492" i="1"/>
  <c r="C492" i="1"/>
  <c r="X491" i="1"/>
  <c r="C491" i="1"/>
  <c r="X490" i="1"/>
  <c r="C490" i="1"/>
  <c r="X489" i="1"/>
  <c r="C489" i="1"/>
  <c r="X488" i="1"/>
  <c r="C488" i="1"/>
  <c r="X487" i="1"/>
  <c r="C487" i="1"/>
  <c r="X486" i="1"/>
  <c r="C486" i="1"/>
  <c r="X485" i="1"/>
  <c r="C485" i="1"/>
  <c r="X484" i="1"/>
  <c r="C484" i="1"/>
  <c r="X483" i="1"/>
  <c r="C483" i="1"/>
  <c r="X482" i="1"/>
  <c r="C482" i="1"/>
  <c r="X481" i="1"/>
  <c r="C481" i="1"/>
  <c r="X480" i="1"/>
  <c r="C480" i="1"/>
  <c r="X479" i="1"/>
  <c r="C479" i="1"/>
  <c r="X478" i="1"/>
  <c r="C478" i="1"/>
  <c r="X477" i="1"/>
  <c r="C477" i="1"/>
  <c r="X476" i="1"/>
  <c r="C476" i="1"/>
  <c r="X475" i="1"/>
  <c r="C475" i="1"/>
  <c r="X474" i="1"/>
  <c r="C474" i="1"/>
  <c r="X473" i="1"/>
  <c r="C473" i="1"/>
  <c r="X472" i="1"/>
  <c r="C472" i="1"/>
  <c r="X471" i="1"/>
  <c r="C471" i="1"/>
  <c r="X470" i="1"/>
  <c r="C470" i="1"/>
  <c r="X469" i="1"/>
  <c r="C469" i="1"/>
  <c r="X468" i="1"/>
  <c r="C468" i="1"/>
  <c r="X467" i="1"/>
  <c r="C467" i="1"/>
  <c r="X466" i="1"/>
  <c r="C466" i="1"/>
  <c r="X465" i="1"/>
  <c r="C465" i="1"/>
  <c r="X464" i="1"/>
  <c r="C464" i="1"/>
  <c r="X463" i="1"/>
  <c r="C463" i="1"/>
  <c r="X462" i="1"/>
  <c r="C462" i="1"/>
  <c r="X461" i="1"/>
  <c r="C461" i="1"/>
  <c r="X460" i="1"/>
  <c r="C460" i="1"/>
  <c r="X459" i="1"/>
  <c r="C459" i="1"/>
  <c r="X458" i="1"/>
  <c r="C458" i="1"/>
  <c r="X457" i="1"/>
  <c r="C457" i="1"/>
  <c r="X456" i="1"/>
  <c r="C456" i="1"/>
  <c r="X455" i="1"/>
  <c r="C455" i="1"/>
  <c r="X454" i="1"/>
  <c r="C454" i="1"/>
  <c r="X453" i="1"/>
  <c r="C453" i="1"/>
  <c r="X452" i="1"/>
  <c r="C452" i="1"/>
  <c r="X451" i="1"/>
  <c r="C451" i="1"/>
  <c r="X450" i="1"/>
  <c r="C450" i="1"/>
  <c r="X449" i="1"/>
  <c r="C449" i="1"/>
  <c r="X448" i="1"/>
  <c r="C448" i="1"/>
  <c r="X447" i="1"/>
  <c r="C447" i="1"/>
  <c r="X446" i="1"/>
  <c r="C446" i="1"/>
  <c r="X445" i="1"/>
  <c r="C445" i="1"/>
  <c r="X444" i="1"/>
  <c r="C444" i="1"/>
  <c r="X443" i="1"/>
  <c r="C443" i="1"/>
  <c r="X442" i="1"/>
  <c r="C442" i="1"/>
  <c r="X441" i="1"/>
  <c r="C441" i="1"/>
  <c r="X440" i="1"/>
  <c r="C440" i="1"/>
  <c r="X439" i="1"/>
  <c r="C439" i="1"/>
  <c r="X438" i="1"/>
  <c r="C438" i="1"/>
  <c r="X437" i="1"/>
  <c r="C437" i="1"/>
  <c r="X436" i="1"/>
  <c r="C436" i="1"/>
  <c r="X435" i="1"/>
  <c r="C435" i="1"/>
  <c r="X434" i="1"/>
  <c r="C434" i="1"/>
  <c r="X433" i="1"/>
  <c r="C433" i="1"/>
  <c r="X432" i="1"/>
  <c r="C432" i="1"/>
  <c r="X431" i="1"/>
  <c r="C431" i="1"/>
  <c r="X430" i="1"/>
  <c r="C430" i="1"/>
  <c r="X429" i="1"/>
  <c r="C429" i="1"/>
  <c r="X428" i="1"/>
  <c r="C428" i="1"/>
  <c r="X427" i="1"/>
  <c r="C427" i="1"/>
  <c r="X426" i="1"/>
  <c r="C426" i="1"/>
  <c r="X425" i="1"/>
  <c r="C425" i="1"/>
  <c r="X424" i="1"/>
  <c r="C424" i="1"/>
  <c r="X423" i="1"/>
  <c r="C423" i="1"/>
  <c r="X422" i="1"/>
  <c r="C422" i="1"/>
  <c r="X421" i="1"/>
  <c r="C421" i="1"/>
  <c r="X420" i="1"/>
  <c r="C420" i="1"/>
  <c r="X419" i="1"/>
  <c r="C419" i="1"/>
  <c r="X418" i="1"/>
  <c r="C418" i="1"/>
  <c r="X417" i="1"/>
  <c r="C417" i="1"/>
  <c r="X416" i="1"/>
  <c r="C416" i="1"/>
  <c r="X415" i="1"/>
  <c r="C415" i="1"/>
  <c r="X414" i="1"/>
  <c r="C414" i="1"/>
  <c r="X413" i="1"/>
  <c r="C413" i="1"/>
  <c r="X412" i="1"/>
  <c r="C412" i="1"/>
  <c r="X411" i="1"/>
  <c r="C411" i="1"/>
  <c r="X410" i="1"/>
  <c r="C410" i="1"/>
  <c r="X409" i="1"/>
  <c r="C409" i="1"/>
  <c r="X408" i="1"/>
  <c r="C408" i="1"/>
  <c r="X407" i="1"/>
  <c r="C407" i="1"/>
  <c r="X406" i="1"/>
  <c r="C406" i="1"/>
  <c r="X405" i="1"/>
  <c r="C405" i="1"/>
  <c r="X404" i="1"/>
  <c r="C404" i="1"/>
  <c r="X403" i="1"/>
  <c r="C403" i="1"/>
  <c r="X402" i="1"/>
  <c r="C402" i="1"/>
  <c r="X401" i="1"/>
  <c r="C401" i="1"/>
  <c r="X400" i="1"/>
  <c r="C400" i="1"/>
  <c r="X399" i="1"/>
  <c r="C399" i="1"/>
  <c r="X398" i="1"/>
  <c r="C398" i="1"/>
  <c r="X397" i="1"/>
  <c r="C397" i="1"/>
  <c r="X396" i="1"/>
  <c r="C396" i="1"/>
  <c r="X395" i="1"/>
  <c r="C395" i="1"/>
  <c r="X394" i="1"/>
  <c r="C394" i="1"/>
  <c r="X393" i="1"/>
  <c r="C393" i="1"/>
  <c r="X392" i="1"/>
  <c r="C392" i="1"/>
  <c r="X391" i="1"/>
  <c r="C391" i="1"/>
  <c r="X390" i="1"/>
  <c r="C390" i="1"/>
  <c r="X389" i="1"/>
  <c r="C389" i="1"/>
  <c r="X388" i="1"/>
  <c r="C388" i="1"/>
  <c r="X387" i="1"/>
  <c r="C387" i="1"/>
  <c r="X386" i="1"/>
  <c r="C386" i="1"/>
  <c r="X385" i="1"/>
  <c r="C385" i="1"/>
  <c r="X384" i="1"/>
  <c r="C384" i="1"/>
  <c r="X383" i="1"/>
  <c r="C383" i="1"/>
  <c r="X382" i="1"/>
  <c r="C382" i="1"/>
  <c r="X381" i="1"/>
  <c r="C381" i="1"/>
  <c r="X380" i="1"/>
  <c r="C380" i="1"/>
  <c r="X379" i="1"/>
  <c r="C379" i="1"/>
  <c r="X378" i="1"/>
  <c r="C378" i="1"/>
  <c r="X377" i="1"/>
  <c r="C377" i="1"/>
  <c r="X376" i="1"/>
  <c r="C376" i="1"/>
  <c r="X375" i="1"/>
  <c r="C375" i="1"/>
  <c r="X374" i="1"/>
  <c r="C374" i="1"/>
  <c r="X373" i="1"/>
  <c r="C373" i="1"/>
  <c r="X372" i="1"/>
  <c r="C372" i="1"/>
  <c r="X371" i="1"/>
  <c r="C371" i="1"/>
  <c r="X370" i="1"/>
  <c r="C370" i="1"/>
  <c r="X369" i="1"/>
  <c r="C369" i="1"/>
  <c r="X368" i="1"/>
  <c r="C368" i="1"/>
  <c r="X367" i="1"/>
  <c r="C367" i="1"/>
  <c r="X366" i="1"/>
  <c r="C366" i="1"/>
  <c r="X365" i="1"/>
  <c r="C365" i="1"/>
  <c r="X364" i="1"/>
  <c r="C364" i="1"/>
  <c r="X363" i="1"/>
  <c r="C363" i="1"/>
  <c r="X362" i="1"/>
  <c r="C362" i="1"/>
  <c r="X361" i="1"/>
  <c r="C361" i="1"/>
  <c r="X360" i="1"/>
  <c r="C360" i="1"/>
  <c r="X359" i="1"/>
  <c r="C359" i="1"/>
  <c r="X358" i="1"/>
  <c r="C358" i="1"/>
  <c r="X357" i="1"/>
  <c r="C357" i="1"/>
  <c r="X356" i="1"/>
  <c r="C356" i="1"/>
  <c r="X355" i="1"/>
  <c r="C355" i="1"/>
  <c r="X354" i="1"/>
  <c r="C354" i="1"/>
  <c r="X353" i="1"/>
  <c r="C353" i="1"/>
  <c r="X352" i="1"/>
  <c r="C352" i="1"/>
  <c r="X351" i="1"/>
  <c r="C351" i="1"/>
  <c r="X350" i="1"/>
  <c r="C350" i="1"/>
  <c r="X349" i="1"/>
  <c r="C349" i="1"/>
  <c r="X348" i="1"/>
  <c r="C348" i="1"/>
  <c r="X347" i="1"/>
  <c r="C347" i="1"/>
  <c r="X346" i="1"/>
  <c r="C346" i="1"/>
  <c r="X345" i="1"/>
  <c r="C345" i="1"/>
  <c r="X344" i="1"/>
  <c r="C344" i="1"/>
  <c r="X343" i="1"/>
  <c r="C343" i="1"/>
  <c r="X342" i="1"/>
  <c r="C342" i="1"/>
  <c r="X341" i="1"/>
  <c r="C341" i="1"/>
  <c r="X340" i="1"/>
  <c r="C340" i="1"/>
  <c r="X339" i="1"/>
  <c r="C339" i="1"/>
  <c r="X338" i="1"/>
  <c r="C338" i="1"/>
  <c r="X337" i="1"/>
  <c r="C337" i="1"/>
  <c r="X336" i="1"/>
  <c r="C336" i="1"/>
  <c r="X335" i="1"/>
  <c r="C335" i="1"/>
  <c r="X334" i="1"/>
  <c r="C334" i="1"/>
  <c r="X333" i="1"/>
  <c r="C333" i="1"/>
  <c r="X332" i="1"/>
  <c r="C332" i="1"/>
  <c r="X331" i="1"/>
  <c r="C331" i="1"/>
  <c r="X330" i="1"/>
  <c r="C330" i="1"/>
  <c r="X329" i="1"/>
  <c r="C329" i="1"/>
  <c r="X328" i="1"/>
  <c r="C328" i="1"/>
  <c r="X327" i="1"/>
  <c r="C327" i="1"/>
  <c r="X326" i="1"/>
  <c r="C326" i="1"/>
  <c r="X325" i="1"/>
  <c r="C325" i="1"/>
  <c r="X324" i="1"/>
  <c r="C324" i="1"/>
  <c r="X323" i="1"/>
  <c r="C323" i="1"/>
  <c r="C322" i="1"/>
  <c r="X321" i="1"/>
  <c r="C321" i="1"/>
  <c r="X320" i="1"/>
  <c r="C320" i="1"/>
  <c r="X319" i="1"/>
  <c r="C319" i="1"/>
  <c r="X318" i="1"/>
  <c r="C318" i="1"/>
  <c r="X317" i="1"/>
  <c r="C317" i="1"/>
  <c r="X316" i="1"/>
  <c r="C316" i="1"/>
  <c r="X315" i="1"/>
  <c r="C315" i="1"/>
  <c r="X314" i="1"/>
  <c r="C314" i="1"/>
  <c r="X313" i="1"/>
  <c r="C313" i="1"/>
  <c r="X312" i="1"/>
  <c r="C312" i="1"/>
  <c r="X311" i="1"/>
  <c r="C311" i="1"/>
  <c r="X310" i="1"/>
  <c r="C310" i="1"/>
  <c r="X309" i="1"/>
  <c r="C309" i="1"/>
  <c r="X308" i="1"/>
  <c r="C308" i="1"/>
  <c r="X307" i="1"/>
  <c r="C307" i="1"/>
  <c r="X306" i="1"/>
  <c r="C306" i="1"/>
  <c r="X305" i="1"/>
  <c r="C305" i="1"/>
  <c r="X304" i="1"/>
  <c r="C304" i="1"/>
  <c r="X303" i="1"/>
  <c r="C303" i="1"/>
  <c r="X302" i="1"/>
  <c r="C302" i="1"/>
  <c r="X301" i="1"/>
  <c r="C301" i="1"/>
  <c r="X300" i="1"/>
  <c r="C300" i="1"/>
  <c r="X299" i="1"/>
  <c r="C299" i="1"/>
  <c r="X298" i="1"/>
  <c r="C298" i="1"/>
  <c r="X297" i="1"/>
  <c r="C297" i="1"/>
  <c r="X296" i="1"/>
  <c r="C296" i="1"/>
  <c r="X295" i="1"/>
  <c r="C295" i="1"/>
  <c r="X294" i="1"/>
  <c r="C294" i="1"/>
  <c r="X293" i="1"/>
  <c r="C293" i="1"/>
  <c r="X292" i="1"/>
  <c r="C292" i="1"/>
  <c r="X291" i="1"/>
  <c r="C291" i="1"/>
  <c r="X290" i="1"/>
  <c r="C290" i="1"/>
  <c r="X289" i="1"/>
  <c r="C289" i="1"/>
  <c r="X288" i="1"/>
  <c r="C288" i="1"/>
  <c r="X287" i="1"/>
  <c r="C287" i="1"/>
  <c r="X286" i="1"/>
  <c r="C286" i="1"/>
  <c r="X285" i="1"/>
  <c r="C285" i="1"/>
  <c r="X284" i="1"/>
  <c r="C284" i="1"/>
  <c r="X283" i="1"/>
  <c r="C283" i="1"/>
  <c r="X282" i="1"/>
  <c r="C282" i="1"/>
  <c r="X281" i="1"/>
  <c r="C281" i="1"/>
  <c r="X280" i="1"/>
  <c r="C280" i="1"/>
  <c r="X279" i="1"/>
  <c r="C279" i="1"/>
  <c r="X278" i="1"/>
  <c r="C278" i="1"/>
  <c r="X277" i="1"/>
  <c r="C277" i="1"/>
  <c r="X276" i="1"/>
  <c r="C276" i="1"/>
  <c r="X275" i="1"/>
  <c r="C275" i="1"/>
  <c r="X274" i="1"/>
  <c r="C274" i="1"/>
  <c r="X273" i="1"/>
  <c r="C273" i="1"/>
  <c r="X272" i="1"/>
  <c r="C272" i="1"/>
  <c r="X271" i="1"/>
  <c r="C271" i="1"/>
  <c r="X270" i="1"/>
  <c r="C270" i="1"/>
  <c r="X269" i="1"/>
  <c r="C269" i="1"/>
  <c r="X268" i="1"/>
  <c r="C268" i="1"/>
  <c r="X267" i="1"/>
  <c r="C267" i="1"/>
  <c r="X266" i="1"/>
  <c r="C266" i="1"/>
  <c r="X265" i="1"/>
  <c r="C265" i="1"/>
  <c r="X264" i="1"/>
  <c r="C264" i="1"/>
  <c r="X263" i="1"/>
  <c r="C263" i="1"/>
  <c r="X262" i="1"/>
  <c r="C262" i="1"/>
  <c r="X261" i="1"/>
  <c r="C261" i="1"/>
  <c r="X260" i="1"/>
  <c r="C260" i="1"/>
  <c r="X259" i="1"/>
  <c r="C259" i="1"/>
  <c r="X258" i="1"/>
  <c r="C258" i="1"/>
  <c r="X257" i="1"/>
  <c r="C257" i="1"/>
  <c r="X256" i="1"/>
  <c r="C256" i="1"/>
  <c r="X255" i="1"/>
  <c r="C255" i="1"/>
  <c r="X254" i="1"/>
  <c r="C254" i="1"/>
  <c r="X253" i="1"/>
  <c r="C253" i="1"/>
  <c r="X252" i="1"/>
  <c r="C252" i="1"/>
  <c r="X251" i="1"/>
  <c r="C251" i="1"/>
  <c r="X250" i="1"/>
  <c r="C250" i="1"/>
  <c r="X249" i="1"/>
  <c r="C249" i="1"/>
  <c r="X248" i="1"/>
  <c r="C248" i="1"/>
  <c r="X247" i="1"/>
  <c r="C247" i="1"/>
  <c r="X246" i="1"/>
  <c r="C246" i="1"/>
  <c r="X245" i="1"/>
  <c r="C245" i="1"/>
  <c r="X244" i="1"/>
  <c r="C244" i="1"/>
  <c r="X243" i="1"/>
  <c r="C243" i="1"/>
  <c r="X242" i="1"/>
  <c r="C242" i="1"/>
  <c r="X241" i="1"/>
  <c r="C241" i="1"/>
  <c r="X240" i="1"/>
  <c r="C240" i="1"/>
  <c r="X239" i="1"/>
  <c r="C239" i="1"/>
  <c r="X238" i="1"/>
  <c r="C238" i="1"/>
  <c r="X237" i="1"/>
  <c r="C237" i="1"/>
  <c r="X236" i="1"/>
  <c r="C236" i="1"/>
  <c r="X235" i="1"/>
  <c r="C235" i="1"/>
  <c r="X234" i="1"/>
  <c r="C234" i="1"/>
  <c r="X233" i="1"/>
  <c r="C233" i="1"/>
  <c r="X232" i="1"/>
  <c r="C232" i="1"/>
  <c r="X231" i="1"/>
  <c r="C231" i="1"/>
  <c r="X230" i="1"/>
  <c r="C230" i="1"/>
  <c r="X229" i="1"/>
  <c r="C229" i="1"/>
  <c r="X228" i="1"/>
  <c r="C228" i="1"/>
  <c r="X227" i="1"/>
  <c r="C227" i="1"/>
  <c r="X226" i="1"/>
  <c r="C226" i="1"/>
  <c r="X225" i="1"/>
  <c r="C225" i="1"/>
  <c r="X224" i="1"/>
  <c r="C224" i="1"/>
  <c r="X223" i="1"/>
  <c r="C223" i="1"/>
  <c r="X222" i="1"/>
  <c r="C222" i="1"/>
  <c r="X221" i="1"/>
  <c r="C221" i="1"/>
  <c r="X220" i="1"/>
  <c r="C220" i="1"/>
  <c r="X219" i="1"/>
  <c r="C219" i="1"/>
  <c r="X218" i="1"/>
  <c r="C218" i="1"/>
  <c r="X217" i="1"/>
  <c r="C217" i="1"/>
  <c r="X216" i="1"/>
  <c r="C216" i="1"/>
  <c r="X215" i="1"/>
  <c r="C215" i="1"/>
  <c r="X214" i="1"/>
  <c r="C214" i="1"/>
  <c r="X213" i="1"/>
  <c r="C213" i="1"/>
  <c r="X212" i="1"/>
  <c r="C212" i="1"/>
  <c r="X211" i="1"/>
  <c r="C211" i="1"/>
  <c r="C210" i="1"/>
  <c r="X209" i="1"/>
  <c r="C209" i="1"/>
  <c r="X208" i="1"/>
  <c r="C208" i="1"/>
  <c r="X207" i="1"/>
  <c r="C207" i="1"/>
  <c r="X206" i="1"/>
  <c r="C206" i="1"/>
  <c r="X205" i="1"/>
  <c r="C205" i="1"/>
  <c r="X204" i="1"/>
  <c r="C204" i="1"/>
  <c r="X203" i="1"/>
  <c r="C203" i="1"/>
  <c r="X202" i="1"/>
  <c r="C202" i="1"/>
  <c r="X201" i="1"/>
  <c r="C201" i="1"/>
  <c r="X200" i="1"/>
  <c r="C200" i="1"/>
  <c r="X199" i="1"/>
  <c r="C199" i="1"/>
  <c r="C198" i="1"/>
  <c r="X197" i="1"/>
  <c r="C197" i="1"/>
  <c r="X196" i="1"/>
  <c r="C196" i="1"/>
  <c r="X195" i="1"/>
  <c r="C195" i="1"/>
  <c r="X194" i="1"/>
  <c r="C194" i="1"/>
  <c r="X193" i="1"/>
  <c r="C193" i="1"/>
  <c r="X192" i="1"/>
  <c r="C192" i="1"/>
  <c r="X191" i="1"/>
  <c r="C191" i="1"/>
  <c r="C190" i="1"/>
  <c r="X189" i="1"/>
  <c r="C189" i="1"/>
  <c r="X188" i="1"/>
  <c r="C188" i="1"/>
  <c r="X187" i="1"/>
  <c r="C187" i="1"/>
  <c r="X186" i="1"/>
  <c r="C186" i="1"/>
  <c r="X185" i="1"/>
  <c r="C185" i="1"/>
  <c r="X184" i="1"/>
  <c r="C184" i="1"/>
  <c r="X183" i="1"/>
  <c r="C183" i="1"/>
  <c r="X182" i="1"/>
  <c r="C182" i="1"/>
  <c r="X181" i="1"/>
  <c r="C181" i="1"/>
  <c r="X180" i="1"/>
  <c r="C180" i="1"/>
  <c r="X179" i="1"/>
  <c r="C179" i="1"/>
  <c r="X178" i="1"/>
  <c r="C178" i="1"/>
  <c r="X177" i="1"/>
  <c r="C177" i="1"/>
  <c r="X176" i="1"/>
  <c r="C176" i="1"/>
  <c r="X175" i="1"/>
  <c r="C175" i="1"/>
  <c r="X174" i="1"/>
  <c r="C174" i="1"/>
  <c r="X173" i="1"/>
  <c r="C173" i="1"/>
  <c r="X172" i="1"/>
  <c r="C172" i="1"/>
  <c r="X171" i="1"/>
  <c r="C171" i="1"/>
  <c r="X170" i="1"/>
  <c r="C170" i="1"/>
  <c r="X169" i="1"/>
  <c r="C169" i="1"/>
  <c r="X168" i="1"/>
  <c r="C168" i="1"/>
  <c r="X167" i="1"/>
  <c r="C167" i="1"/>
  <c r="X166" i="1"/>
  <c r="C166" i="1"/>
  <c r="X165" i="1"/>
  <c r="C165" i="1"/>
  <c r="X164" i="1"/>
  <c r="C164" i="1"/>
  <c r="X163" i="1"/>
  <c r="C163" i="1"/>
  <c r="X162" i="1"/>
  <c r="C162" i="1"/>
  <c r="X161" i="1"/>
  <c r="C161" i="1"/>
  <c r="X160" i="1"/>
  <c r="C160" i="1"/>
  <c r="X159" i="1"/>
  <c r="C159" i="1"/>
  <c r="C158" i="1"/>
  <c r="X157" i="1"/>
  <c r="C157" i="1"/>
  <c r="X156" i="1"/>
  <c r="C156" i="1"/>
  <c r="X155" i="1"/>
  <c r="C155" i="1"/>
  <c r="X154" i="1"/>
  <c r="C154" i="1"/>
  <c r="X153" i="1"/>
  <c r="C153" i="1"/>
  <c r="X152" i="1"/>
  <c r="C152" i="1"/>
  <c r="X151" i="1"/>
  <c r="C151" i="1"/>
  <c r="X150" i="1"/>
  <c r="C150" i="1"/>
  <c r="X149" i="1"/>
  <c r="C149" i="1"/>
  <c r="X148" i="1"/>
  <c r="C148" i="1"/>
  <c r="X147" i="1"/>
  <c r="C147" i="1"/>
  <c r="X146" i="1"/>
  <c r="C146" i="1"/>
  <c r="X145" i="1"/>
  <c r="C145" i="1"/>
  <c r="X144" i="1"/>
  <c r="C144" i="1"/>
  <c r="X143" i="1"/>
  <c r="C143" i="1"/>
  <c r="X142" i="1"/>
  <c r="C142" i="1"/>
  <c r="X141" i="1"/>
  <c r="C141" i="1"/>
  <c r="X140" i="1"/>
  <c r="C140" i="1"/>
  <c r="X139" i="1"/>
  <c r="C139" i="1"/>
  <c r="X138" i="1"/>
  <c r="C138" i="1"/>
  <c r="X137" i="1"/>
  <c r="C137" i="1"/>
  <c r="X136" i="1"/>
  <c r="C136" i="1"/>
  <c r="X135" i="1"/>
  <c r="C135" i="1"/>
  <c r="X134" i="1"/>
  <c r="C134" i="1"/>
  <c r="X133" i="1"/>
  <c r="C133" i="1"/>
  <c r="X132" i="1"/>
  <c r="C132" i="1"/>
  <c r="X131" i="1"/>
  <c r="C131" i="1"/>
  <c r="X130" i="1"/>
  <c r="C130" i="1"/>
  <c r="X129" i="1"/>
  <c r="C129" i="1"/>
  <c r="X128" i="1"/>
  <c r="C128" i="1"/>
  <c r="X127" i="1"/>
  <c r="C127" i="1"/>
  <c r="X126" i="1"/>
  <c r="C126" i="1"/>
  <c r="C125" i="1"/>
  <c r="X124" i="1"/>
  <c r="C124" i="1"/>
  <c r="X123" i="1"/>
  <c r="C123" i="1"/>
  <c r="X122" i="1"/>
  <c r="C122" i="1"/>
  <c r="X121" i="1"/>
  <c r="C121" i="1"/>
  <c r="X120" i="1"/>
  <c r="C120" i="1"/>
  <c r="X119" i="1"/>
  <c r="C119" i="1"/>
  <c r="X118" i="1"/>
  <c r="C118" i="1"/>
  <c r="X117" i="1"/>
  <c r="C117" i="1"/>
  <c r="X116" i="1"/>
  <c r="C116" i="1"/>
  <c r="X115" i="1"/>
  <c r="C115" i="1"/>
  <c r="X114" i="1"/>
  <c r="C114" i="1"/>
  <c r="X113" i="1"/>
  <c r="C113" i="1"/>
  <c r="X112" i="1"/>
  <c r="C112" i="1"/>
  <c r="X111" i="1"/>
  <c r="C111" i="1"/>
  <c r="X110" i="1"/>
  <c r="C110" i="1"/>
  <c r="X109" i="1"/>
  <c r="C109" i="1"/>
  <c r="X108" i="1"/>
  <c r="C108" i="1"/>
  <c r="X107" i="1"/>
  <c r="C107" i="1"/>
  <c r="X106" i="1"/>
  <c r="C106" i="1"/>
  <c r="X105" i="1"/>
  <c r="C105" i="1"/>
  <c r="X104" i="1"/>
  <c r="C104" i="1"/>
  <c r="X103" i="1"/>
  <c r="C103" i="1"/>
  <c r="X102" i="1"/>
  <c r="C102" i="1"/>
  <c r="X101" i="1"/>
  <c r="C101" i="1"/>
  <c r="X100" i="1"/>
  <c r="C100" i="1"/>
  <c r="X99" i="1"/>
  <c r="C99" i="1"/>
  <c r="X98" i="1"/>
  <c r="C98" i="1"/>
  <c r="X97" i="1"/>
  <c r="C97" i="1"/>
  <c r="X96" i="1"/>
  <c r="C96" i="1"/>
  <c r="X95" i="1"/>
  <c r="C95" i="1"/>
  <c r="X94" i="1"/>
  <c r="C94" i="1"/>
  <c r="X93" i="1"/>
  <c r="C93" i="1"/>
  <c r="X92" i="1"/>
  <c r="C92" i="1"/>
  <c r="X91" i="1"/>
  <c r="C91" i="1"/>
  <c r="X90" i="1"/>
  <c r="C90" i="1"/>
  <c r="X89" i="1"/>
  <c r="C89" i="1"/>
  <c r="X88" i="1"/>
  <c r="C88" i="1"/>
  <c r="X87" i="1"/>
  <c r="C87" i="1"/>
  <c r="X86" i="1"/>
  <c r="C86" i="1"/>
  <c r="X85" i="1"/>
  <c r="C85" i="1"/>
  <c r="X84" i="1"/>
  <c r="C84" i="1"/>
  <c r="C83" i="1"/>
  <c r="X82" i="1"/>
  <c r="C82" i="1"/>
  <c r="X81" i="1"/>
  <c r="C81" i="1"/>
  <c r="X80" i="1"/>
  <c r="C80" i="1"/>
  <c r="X79" i="1"/>
  <c r="C79" i="1"/>
  <c r="X78" i="1"/>
  <c r="C78" i="1"/>
  <c r="X77" i="1"/>
  <c r="C77" i="1"/>
  <c r="X76" i="1"/>
  <c r="C76" i="1"/>
  <c r="X75" i="1"/>
  <c r="C75" i="1"/>
  <c r="X74" i="1"/>
  <c r="C74" i="1"/>
  <c r="X73" i="1"/>
  <c r="C73" i="1"/>
  <c r="X72" i="1"/>
  <c r="C72" i="1"/>
  <c r="C71" i="1"/>
  <c r="X70" i="1"/>
  <c r="C70" i="1"/>
  <c r="X69" i="1"/>
  <c r="C69" i="1"/>
  <c r="C68" i="1"/>
  <c r="X67" i="1"/>
  <c r="C67" i="1"/>
  <c r="X66" i="1"/>
  <c r="C66" i="1"/>
  <c r="X65" i="1"/>
  <c r="C65" i="1"/>
  <c r="X64" i="1"/>
  <c r="C64" i="1"/>
  <c r="X63" i="1"/>
  <c r="C63" i="1"/>
  <c r="X62" i="1"/>
  <c r="C62" i="1"/>
  <c r="X61" i="1"/>
  <c r="C61" i="1"/>
  <c r="X60" i="1"/>
  <c r="C60" i="1"/>
  <c r="X59" i="1"/>
  <c r="C59" i="1"/>
  <c r="X58" i="1"/>
  <c r="C58" i="1"/>
  <c r="X57" i="1"/>
  <c r="C57" i="1"/>
  <c r="X56" i="1"/>
  <c r="C56" i="1"/>
  <c r="X55" i="1"/>
  <c r="C55" i="1"/>
  <c r="X54" i="1"/>
  <c r="C54" i="1"/>
  <c r="X53" i="1"/>
  <c r="C53" i="1"/>
  <c r="X52" i="1"/>
  <c r="C52" i="1"/>
  <c r="X51" i="1"/>
  <c r="C51" i="1"/>
  <c r="X50" i="1"/>
  <c r="C50" i="1"/>
  <c r="X49" i="1"/>
  <c r="C49" i="1"/>
  <c r="X48" i="1"/>
  <c r="C48" i="1"/>
  <c r="X47" i="1"/>
  <c r="C47" i="1"/>
  <c r="X46" i="1"/>
  <c r="C46" i="1"/>
  <c r="X45" i="1"/>
  <c r="C45" i="1"/>
  <c r="X44" i="1"/>
  <c r="C44" i="1"/>
  <c r="X43" i="1"/>
  <c r="C43" i="1"/>
  <c r="X42" i="1"/>
  <c r="C42" i="1"/>
  <c r="X41" i="1"/>
  <c r="C41" i="1"/>
  <c r="X40" i="1"/>
  <c r="C40" i="1"/>
  <c r="X39" i="1"/>
  <c r="C39" i="1"/>
  <c r="X38" i="1"/>
  <c r="C38" i="1"/>
  <c r="X37" i="1"/>
  <c r="C37" i="1"/>
  <c r="X36" i="1"/>
  <c r="C36" i="1"/>
  <c r="X35" i="1"/>
  <c r="C35" i="1"/>
  <c r="X34" i="1"/>
  <c r="C34" i="1"/>
  <c r="X33" i="1"/>
  <c r="C33" i="1"/>
  <c r="X32" i="1"/>
  <c r="C32" i="1"/>
  <c r="X31" i="1"/>
  <c r="C31" i="1"/>
  <c r="X30" i="1"/>
  <c r="C30" i="1"/>
  <c r="X29" i="1"/>
  <c r="C29" i="1"/>
  <c r="X28" i="1"/>
  <c r="C28" i="1"/>
  <c r="X27" i="1"/>
  <c r="C27" i="1"/>
  <c r="X26" i="1"/>
  <c r="C26" i="1"/>
  <c r="X25" i="1"/>
  <c r="C25" i="1"/>
  <c r="X24" i="1"/>
  <c r="C24" i="1"/>
  <c r="X23" i="1"/>
  <c r="C23" i="1"/>
  <c r="X22" i="1"/>
  <c r="C22" i="1"/>
  <c r="X21" i="1"/>
  <c r="C21" i="1"/>
  <c r="X20" i="1"/>
  <c r="C20" i="1"/>
  <c r="X19" i="1"/>
  <c r="C19" i="1"/>
  <c r="X18" i="1"/>
  <c r="C18" i="1"/>
  <c r="X17" i="1"/>
  <c r="C17" i="1"/>
  <c r="X16" i="1"/>
  <c r="C16" i="1"/>
  <c r="X15" i="1"/>
  <c r="C15" i="1"/>
  <c r="X14" i="1"/>
  <c r="C14" i="1"/>
  <c r="X13" i="1"/>
  <c r="C13" i="1"/>
  <c r="X12" i="1"/>
  <c r="C12" i="1"/>
  <c r="I11" i="1"/>
  <c r="I1525" i="1" s="1"/>
  <c r="C11" i="1"/>
  <c r="C10" i="1"/>
  <c r="X9" i="1"/>
  <c r="C9" i="1"/>
  <c r="X8" i="1"/>
  <c r="C8" i="1"/>
  <c r="X7" i="1"/>
  <c r="C7" i="1"/>
  <c r="H1521" i="1" l="1"/>
  <c r="H1519" i="1" s="1"/>
  <c r="X504" i="1"/>
  <c r="I1521" i="1"/>
  <c r="I1519" i="1" s="1"/>
  <c r="X11" i="1"/>
</calcChain>
</file>

<file path=xl/comments1.xml><?xml version="1.0" encoding="utf-8"?>
<comments xmlns="http://schemas.openxmlformats.org/spreadsheetml/2006/main">
  <authors>
    <author>QH01</author>
    <author>qh10</author>
    <author>GIANG</author>
  </authors>
  <commentList>
    <comment ref="E482" authorId="0" shapeId="0">
      <text>
        <r>
          <rPr>
            <b/>
            <sz val="9"/>
            <color indexed="81"/>
            <rFont val="Tahoma"/>
            <family val="2"/>
          </rPr>
          <t>Kế hoạch 2021 đã đưa vào thu hồi 0,81 ha, thu hồi bổ sung kh2022 diện tích 0,27 ha theo ranh giới trạm biến áp do công ty điện miền nam cung cấp.</t>
        </r>
        <r>
          <rPr>
            <sz val="9"/>
            <color indexed="81"/>
            <rFont val="Tahoma"/>
            <family val="2"/>
          </rPr>
          <t xml:space="preserve">
</t>
        </r>
      </text>
    </comment>
    <comment ref="I566" authorId="1" shapeId="0">
      <text>
        <r>
          <rPr>
            <b/>
            <sz val="9"/>
            <color indexed="81"/>
            <rFont val="Tahoma"/>
            <family val="2"/>
          </rPr>
          <t>qh10:</t>
        </r>
        <r>
          <rPr>
            <sz val="9"/>
            <color indexed="81"/>
            <rFont val="Tahoma"/>
            <family val="2"/>
          </rPr>
          <t xml:space="preserve">
kiem tra lai DT ban do</t>
        </r>
      </text>
    </comment>
    <comment ref="R566" authorId="1" shapeId="0">
      <text>
        <r>
          <rPr>
            <b/>
            <sz val="9"/>
            <color indexed="81"/>
            <rFont val="Tahoma"/>
            <family val="2"/>
          </rPr>
          <t>qh10:</t>
        </r>
        <r>
          <rPr>
            <sz val="9"/>
            <color indexed="81"/>
            <rFont val="Tahoma"/>
            <family val="2"/>
          </rPr>
          <t xml:space="preserve">
kiem tra lai DT ban do</t>
        </r>
      </text>
    </comment>
    <comment ref="S566" authorId="1" shapeId="0">
      <text>
        <r>
          <rPr>
            <b/>
            <sz val="9"/>
            <color indexed="81"/>
            <rFont val="Tahoma"/>
            <family val="2"/>
          </rPr>
          <t>qh10:</t>
        </r>
        <r>
          <rPr>
            <sz val="9"/>
            <color indexed="81"/>
            <rFont val="Tahoma"/>
            <family val="2"/>
          </rPr>
          <t xml:space="preserve">
kiem tra lai DT ban do</t>
        </r>
      </text>
    </comment>
    <comment ref="I568" authorId="2" shapeId="0">
      <text>
        <r>
          <rPr>
            <b/>
            <sz val="9"/>
            <color indexed="81"/>
            <rFont val="Tahoma"/>
            <family val="2"/>
          </rPr>
          <t>GIANG:</t>
        </r>
        <r>
          <rPr>
            <sz val="9"/>
            <color indexed="81"/>
            <rFont val="Tahoma"/>
            <family val="2"/>
          </rPr>
          <t xml:space="preserve">
file duyệt dạng chữ nên không cộng vào diện tích tổng</t>
        </r>
      </text>
    </comment>
    <comment ref="I572" authorId="2" shapeId="0">
      <text>
        <r>
          <rPr>
            <b/>
            <sz val="9"/>
            <color indexed="81"/>
            <rFont val="Tahoma"/>
            <family val="2"/>
          </rPr>
          <t>GIANG:</t>
        </r>
        <r>
          <rPr>
            <sz val="9"/>
            <color indexed="81"/>
            <rFont val="Tahoma"/>
            <family val="2"/>
          </rPr>
          <t xml:space="preserve">
file chính thức bị dạng chữ nên không cộng vào tổng diện tích</t>
        </r>
      </text>
    </comment>
    <comment ref="I1523" authorId="2" shapeId="0">
      <text>
        <r>
          <rPr>
            <b/>
            <sz val="9"/>
            <color indexed="81"/>
            <rFont val="Tahoma"/>
            <family val="2"/>
          </rPr>
          <t>GIANG:</t>
        </r>
        <r>
          <rPr>
            <sz val="9"/>
            <color indexed="81"/>
            <rFont val="Tahoma"/>
            <family val="2"/>
          </rPr>
          <t xml:space="preserve">
số liệu trong NQ 402,20 ha</t>
        </r>
      </text>
    </comment>
    <comment ref="I1524" authorId="2" shapeId="0">
      <text>
        <r>
          <rPr>
            <b/>
            <sz val="9"/>
            <color indexed="81"/>
            <rFont val="Tahoma"/>
            <family val="2"/>
          </rPr>
          <t>GIANG:</t>
        </r>
        <r>
          <rPr>
            <sz val="9"/>
            <color indexed="81"/>
            <rFont val="Tahoma"/>
            <family val="2"/>
          </rPr>
          <t xml:space="preserve">
SL trong NQ 1898,26 ha</t>
        </r>
      </text>
    </comment>
    <comment ref="I1525" authorId="2" shapeId="0">
      <text>
        <r>
          <rPr>
            <b/>
            <sz val="9"/>
            <color indexed="81"/>
            <rFont val="Tahoma"/>
            <family val="2"/>
          </rPr>
          <t>GIANG:</t>
        </r>
        <r>
          <rPr>
            <sz val="9"/>
            <color indexed="81"/>
            <rFont val="Tahoma"/>
            <family val="2"/>
          </rPr>
          <t xml:space="preserve">
Thông qua 515,97 ha, lệch 1,33 ha  do trong file duyệt có 03 công trình bị dạng chữ, không cộng vào số tổng</t>
        </r>
      </text>
    </comment>
    <comment ref="I1527" authorId="2" shapeId="0">
      <text>
        <r>
          <rPr>
            <b/>
            <sz val="9"/>
            <color indexed="81"/>
            <rFont val="Tahoma"/>
            <family val="2"/>
          </rPr>
          <t>GIANG:</t>
        </r>
        <r>
          <rPr>
            <sz val="9"/>
            <color indexed="81"/>
            <rFont val="Tahoma"/>
            <family val="2"/>
          </rPr>
          <t xml:space="preserve">
NQ thống qua 369,04 ha, lệch 0,01 do sai số làm tròn</t>
        </r>
      </text>
    </comment>
    <comment ref="I1538" authorId="2" shapeId="0">
      <text>
        <r>
          <rPr>
            <b/>
            <sz val="9"/>
            <color indexed="81"/>
            <rFont val="Tahoma"/>
            <family val="2"/>
          </rPr>
          <t>GIANG:</t>
        </r>
        <r>
          <rPr>
            <sz val="9"/>
            <color indexed="81"/>
            <rFont val="Tahoma"/>
            <family val="2"/>
          </rPr>
          <t xml:space="preserve">
Chênh lệch 0,01 ha so với số trong NQ (649,22 ha) 
do sai số làm tròn</t>
        </r>
      </text>
    </comment>
  </commentList>
</comments>
</file>

<file path=xl/comments2.xml><?xml version="1.0" encoding="utf-8"?>
<comments xmlns="http://schemas.openxmlformats.org/spreadsheetml/2006/main">
  <authors>
    <author>GIANG</author>
  </authors>
  <commentList>
    <comment ref="G40" authorId="0" shapeId="0">
      <text>
        <r>
          <rPr>
            <b/>
            <sz val="9"/>
            <color indexed="81"/>
            <rFont val="Tahoma"/>
            <family val="2"/>
          </rPr>
          <t>GIANG:</t>
        </r>
        <r>
          <rPr>
            <sz val="9"/>
            <color indexed="81"/>
            <rFont val="Tahoma"/>
            <family val="2"/>
          </rPr>
          <t xml:space="preserve">
diện tích điều chỉnh</t>
        </r>
      </text>
    </comment>
    <comment ref="E47" authorId="0" shapeId="0">
      <text>
        <r>
          <rPr>
            <b/>
            <sz val="9"/>
            <color indexed="81"/>
            <rFont val="Tahoma"/>
            <family val="2"/>
          </rPr>
          <t>GIANG:</t>
        </r>
        <r>
          <rPr>
            <sz val="9"/>
            <color indexed="81"/>
            <rFont val="Tahoma"/>
            <family val="2"/>
          </rPr>
          <t xml:space="preserve">
Thống Nhất 2,5ha; Cẩm Mỹ 32,88 ha; Xuân Lộc 37,95 ha; Long Khánh 0,67 ha</t>
        </r>
      </text>
    </comment>
  </commentList>
</comments>
</file>

<file path=xl/comments3.xml><?xml version="1.0" encoding="utf-8"?>
<comments xmlns="http://schemas.openxmlformats.org/spreadsheetml/2006/main">
  <authors>
    <author>AutoBVT</author>
  </authors>
  <commentList>
    <comment ref="I4" authorId="0" shapeId="0">
      <text>
        <r>
          <rPr>
            <b/>
            <sz val="9"/>
            <color indexed="81"/>
            <rFont val="Tahoma"/>
            <family val="2"/>
          </rPr>
          <t>AutoBVT:</t>
        </r>
        <r>
          <rPr>
            <sz val="9"/>
            <color indexed="81"/>
            <rFont val="Tahoma"/>
            <family val="2"/>
          </rPr>
          <t xml:space="preserve">
91-
113</t>
        </r>
      </text>
    </comment>
  </commentList>
</comments>
</file>

<file path=xl/sharedStrings.xml><?xml version="1.0" encoding="utf-8"?>
<sst xmlns="http://schemas.openxmlformats.org/spreadsheetml/2006/main" count="19972" uniqueCount="5530">
  <si>
    <t>BC 104/UBT giám sát HĐND</t>
  </si>
  <si>
    <t>Tổng diện tích
(ha)</t>
  </si>
  <si>
    <t>Diện tích thu hồi (ha)</t>
  </si>
  <si>
    <t>Năm kế hoạch</t>
  </si>
  <si>
    <t>Nghị quyết phê duyệt DMTH (số NQ , ngày duyệt)</t>
  </si>
  <si>
    <t>Tiến độ (QĐTH, TBTH, CTH, HỦY)</t>
  </si>
  <si>
    <t>Liên kết</t>
  </si>
  <si>
    <t>Liên kết các huyện</t>
  </si>
  <si>
    <t>STT</t>
  </si>
  <si>
    <t>Điểm</t>
  </si>
  <si>
    <t>Tên dự án</t>
  </si>
  <si>
    <t>Mã loại đất</t>
  </si>
  <si>
    <t>Tên huyện</t>
  </si>
  <si>
    <t>Tên ĐVHC cấp xã</t>
  </si>
  <si>
    <t>DT thu hồi</t>
  </si>
  <si>
    <t>Ngày thông qua NQ</t>
  </si>
  <si>
    <t>Các DA có thông qua điều chỉnh quy mô (DCQM nằm trùng trong 02 PL; DCQM2: chỉ có ở PL2)</t>
  </si>
  <si>
    <t>Đề xuất Chuyển tiếp</t>
  </si>
  <si>
    <t>NQ18</t>
  </si>
  <si>
    <t>DM tổng</t>
  </si>
  <si>
    <t>Huyện Đề xuất 3 năm chuyển tiếp 2022</t>
  </si>
  <si>
    <t>Đã đăng Web</t>
  </si>
  <si>
    <t>Có lúa</t>
  </si>
  <si>
    <t>A1</t>
  </si>
  <si>
    <t>XTR_16_03</t>
  </si>
  <si>
    <t>b</t>
  </si>
  <si>
    <t>Nâng cấp, mở rộng đường Huỳnh Văn Nghệ</t>
  </si>
  <si>
    <t>DGT</t>
  </si>
  <si>
    <t>Long Khánh</t>
  </si>
  <si>
    <t>Xuân Trung</t>
  </si>
  <si>
    <t>14/07/2016</t>
  </si>
  <si>
    <t>CT</t>
  </si>
  <si>
    <t>ĐCQM</t>
  </si>
  <si>
    <t>NQ18_CT3</t>
  </si>
  <si>
    <t>x</t>
  </si>
  <si>
    <t>21/NQ 
ngày 14/7/2016</t>
  </si>
  <si>
    <t>CTH</t>
  </si>
  <si>
    <t>A2</t>
  </si>
  <si>
    <t>LK_16_04</t>
  </si>
  <si>
    <t>Đ. Suối Chồn - Bầu Cối (nâng cấp, mở rộng)</t>
  </si>
  <si>
    <t>Bảo Vinh, Bảo Quang</t>
  </si>
  <si>
    <t>2016</t>
  </si>
  <si>
    <t>A3</t>
  </si>
  <si>
    <t>BVI_16_03</t>
  </si>
  <si>
    <t>Mương thoát nước Làng dân tộc Chơro (gđ1)</t>
  </si>
  <si>
    <t>DTL</t>
  </si>
  <si>
    <t>Bảo Vinh</t>
  </si>
  <si>
    <t>XONG</t>
  </si>
  <si>
    <t>A4</t>
  </si>
  <si>
    <t>XL_CT_4</t>
  </si>
  <si>
    <t>Mở rộng đường Bảo Hòa - Long Khánh</t>
  </si>
  <si>
    <t>Xuân Lộc</t>
  </si>
  <si>
    <t>Xuân Định, Bảo Hòa</t>
  </si>
  <si>
    <t>L</t>
  </si>
  <si>
    <t>A5</t>
  </si>
  <si>
    <t>HGO_16_04</t>
  </si>
  <si>
    <t>c</t>
  </si>
  <si>
    <t>Nghĩa trang Hàng Gòn (mở rộng)</t>
  </si>
  <si>
    <t>NTD</t>
  </si>
  <si>
    <t>Hàng Gòn</t>
  </si>
  <si>
    <t>A6</t>
  </si>
  <si>
    <t>bienhoa277</t>
  </si>
  <si>
    <t>a</t>
  </si>
  <si>
    <t>Trường THCS Ngô Nhơn Tịnh</t>
  </si>
  <si>
    <t>DGD</t>
  </si>
  <si>
    <t>Biên Hòa</t>
  </si>
  <si>
    <t>Quyết Thắng</t>
  </si>
  <si>
    <t>9/12/2016</t>
  </si>
  <si>
    <t>H_CT</t>
  </si>
  <si>
    <t>38/NQ 
ngày 9/12/2016</t>
  </si>
  <si>
    <t>ĐTH</t>
  </si>
  <si>
    <t>A7</t>
  </si>
  <si>
    <t>moi12</t>
  </si>
  <si>
    <t>Phần đường bổ sung vào trường THCS Nguyễn Bỉnh Khiêm (Đường vào Nhà tang lễ)</t>
  </si>
  <si>
    <t>Bửu Long</t>
  </si>
  <si>
    <t>2017</t>
  </si>
  <si>
    <t>A8</t>
  </si>
  <si>
    <t>BS_DGT_TT1</t>
  </si>
  <si>
    <t>Đường giao thông đấu nối đường Lý Thái Tổ với đường Trần Phú</t>
  </si>
  <si>
    <t>Định Quán</t>
  </si>
  <si>
    <t>TT.Định Quán</t>
  </si>
  <si>
    <t>A9</t>
  </si>
  <si>
    <t>TP_518</t>
  </si>
  <si>
    <t>Đường be 129 đoạn từ km0+00 đến km 3+560 (mở rộng)</t>
  </si>
  <si>
    <t>Tân Phú</t>
  </si>
  <si>
    <t>Phú Thanh</t>
  </si>
  <si>
    <t>A10</t>
  </si>
  <si>
    <t>TB179b</t>
  </si>
  <si>
    <t>Đường 29/4 ( đoạn trước NT cao su)</t>
  </si>
  <si>
    <t>Trảng Bom</t>
  </si>
  <si>
    <t>TT.Trảng Bom</t>
  </si>
  <si>
    <t>A11</t>
  </si>
  <si>
    <t>704ĐQBS_3</t>
  </si>
  <si>
    <t>Nhà văn hóa kết hợp Khu thể thao ấp Phú Tâm</t>
  </si>
  <si>
    <t>DSH</t>
  </si>
  <si>
    <t>Phú Cường</t>
  </si>
  <si>
    <t>A12</t>
  </si>
  <si>
    <t>bienhoa1098</t>
  </si>
  <si>
    <t>d</t>
  </si>
  <si>
    <t>Khu dân cư tạo vốn đường từ cầu Bửu Hòa đến QL1K (dự án BT)</t>
  </si>
  <si>
    <t>ODT</t>
  </si>
  <si>
    <t>Bửu Hòa, Tân Vạn</t>
  </si>
  <si>
    <t>A13</t>
  </si>
  <si>
    <t>19ĐQ</t>
  </si>
  <si>
    <t>Cụm CN Phú Túc</t>
  </si>
  <si>
    <t>SKN</t>
  </si>
  <si>
    <t>Phú Túc</t>
  </si>
  <si>
    <t>A14</t>
  </si>
  <si>
    <t>XHU_CT_17</t>
  </si>
  <si>
    <t>Cụm Công Nghiệp Xuân Hưng</t>
  </si>
  <si>
    <t>Xuân Hưng</t>
  </si>
  <si>
    <t>Xong</t>
  </si>
  <si>
    <t>A15</t>
  </si>
  <si>
    <t>bienhoa264</t>
  </si>
  <si>
    <t>Mở rộng trường THCS Hòa Hưng</t>
  </si>
  <si>
    <t>An Hòa</t>
  </si>
  <si>
    <t>A16</t>
  </si>
  <si>
    <t>432ĐQ</t>
  </si>
  <si>
    <t>Hệ thống thủy lợi trồng mía Định Quán</t>
  </si>
  <si>
    <t>Gia Canh, Phú Hòa</t>
  </si>
  <si>
    <t>A17</t>
  </si>
  <si>
    <t>461ĐQ</t>
  </si>
  <si>
    <t>Trạm bơm ấp 1 Thanh Sơn và hệ thống kênh</t>
  </si>
  <si>
    <t>Thanh Sơn</t>
  </si>
  <si>
    <t>A18</t>
  </si>
  <si>
    <t>bienhoa705</t>
  </si>
  <si>
    <t>Trạm 110kV khu đô thị Long Hưng và đường dây đấu nối</t>
  </si>
  <si>
    <t>DNL</t>
  </si>
  <si>
    <t>Phước Tân</t>
  </si>
  <si>
    <t>A19</t>
  </si>
  <si>
    <t>Đường dây 110 kV Vĩnh An - Định Quán 2</t>
  </si>
  <si>
    <t>Các huyện</t>
  </si>
  <si>
    <t>các xã</t>
  </si>
  <si>
    <t>A20</t>
  </si>
  <si>
    <t>LK_1</t>
  </si>
  <si>
    <t>Hệ thống tiêu thoát lũ xã Bình Lộc</t>
  </si>
  <si>
    <t>A21</t>
  </si>
  <si>
    <t>thuy135</t>
  </si>
  <si>
    <t>Trường THCS Long Thọ 2</t>
  </si>
  <si>
    <t>Nhơn Trạch</t>
  </si>
  <si>
    <t>Long Thọ</t>
  </si>
  <si>
    <t>7/7/2017</t>
  </si>
  <si>
    <t>57/NQ 
ngày 7/7/2017</t>
  </si>
  <si>
    <t>A22</t>
  </si>
  <si>
    <t>195ĐQ</t>
  </si>
  <si>
    <t>Trường TH Nguyễn Bá Ngọc (mở rộng)</t>
  </si>
  <si>
    <t>La Ngà</t>
  </si>
  <si>
    <t>11/12/2015</t>
  </si>
  <si>
    <t>183/NQ 
ngày 11/12/2015</t>
  </si>
  <si>
    <t>A23</t>
  </si>
  <si>
    <t>bienhoa654</t>
  </si>
  <si>
    <t>Hệ thống thoát nước khu vực suối Chùa, suối Bà Lúa, suối Cầu Quan</t>
  </si>
  <si>
    <t>Phước Tân, Long Bình Tân</t>
  </si>
  <si>
    <t>A24</t>
  </si>
  <si>
    <t>bienhoa505</t>
  </si>
  <si>
    <t>Đường ven sông Cái</t>
  </si>
  <si>
    <t>Quyết Thắng, Thống Nhất, Tân Mai, Tam Hiệp, An Bình</t>
  </si>
  <si>
    <t>A25</t>
  </si>
  <si>
    <t>XHO_3</t>
  </si>
  <si>
    <t>Đường CMT8 (ND)</t>
  </si>
  <si>
    <t>X.An, X.Hòa</t>
  </si>
  <si>
    <t>A26</t>
  </si>
  <si>
    <t>VC48</t>
  </si>
  <si>
    <t>Khu dân cư phục vụ tái định cư ấp Ông Hường</t>
  </si>
  <si>
    <t>ONT</t>
  </si>
  <si>
    <t>Vĩnh Cửu</t>
  </si>
  <si>
    <t>Thiện Tân</t>
  </si>
  <si>
    <t>A27</t>
  </si>
  <si>
    <t>bienhoa765</t>
  </si>
  <si>
    <t>Khu nhà ở biệt thự và khu tái định cư Núi Dòng Dài</t>
  </si>
  <si>
    <t>A28</t>
  </si>
  <si>
    <t>bienhoa847</t>
  </si>
  <si>
    <t>Khu đô thị mới KN Biên Hòa (tên cũ Khu đô thị du lịch sinh thái Long Thành (Cty Golf Long Thành))</t>
  </si>
  <si>
    <t>Phước Tân, Tam Phước</t>
  </si>
  <si>
    <t>A29</t>
  </si>
  <si>
    <t>bienhoa864</t>
  </si>
  <si>
    <t>Khu dân cư nhà ở Phú Thuận Lợi (Cty CP Địa ốc Phú Thuận Lợi)</t>
  </si>
  <si>
    <t>Tam Phước</t>
  </si>
  <si>
    <t>A30</t>
  </si>
  <si>
    <t>bienhoa1045</t>
  </si>
  <si>
    <t>Dự án Khu dân cư phường Thống Nhất (Cty D2D)</t>
  </si>
  <si>
    <t>Thống Nhất</t>
  </si>
  <si>
    <t>A31</t>
  </si>
  <si>
    <t>LGI_183_16_01</t>
  </si>
  <si>
    <t>Khu dân cư số 3, Trung tâm huyện</t>
  </si>
  <si>
    <t>Cẩm Mỹ</t>
  </si>
  <si>
    <t>Long Giao</t>
  </si>
  <si>
    <t>A32</t>
  </si>
  <si>
    <t>532ĐQ</t>
  </si>
  <si>
    <t>Khu tái định cư 3</t>
  </si>
  <si>
    <t>A33</t>
  </si>
  <si>
    <t>769ĐQ</t>
  </si>
  <si>
    <t>Hồ Cà Ròn và hệ thống kênh thủy lợi</t>
  </si>
  <si>
    <t>Gia Canh</t>
  </si>
  <si>
    <t>11/12/2014</t>
  </si>
  <si>
    <t>144/NQ 
ngày 11/12/2014</t>
  </si>
  <si>
    <t>A34</t>
  </si>
  <si>
    <t>453ĐQ</t>
  </si>
  <si>
    <t>Mở rộng hệ thống kênh tưới trạm bơm Ba Giọt</t>
  </si>
  <si>
    <t>Phú Vinh</t>
  </si>
  <si>
    <t>A35</t>
  </si>
  <si>
    <t>A36</t>
  </si>
  <si>
    <t>XHO_6</t>
  </si>
  <si>
    <t>Nâng cấp hệ thống thoát nước và vỉa hè đường Hùng Vương (Cải tạo tuyến đường Hùng Vương)</t>
  </si>
  <si>
    <t>P. X.Bình, X.An, 
X.Hòa, X.Trung</t>
  </si>
  <si>
    <t>A37</t>
  </si>
  <si>
    <t>thuy41</t>
  </si>
  <si>
    <t>Đường N1 từ khu TĐC Hiệp Phước 3 ra đường Hùng Vương</t>
  </si>
  <si>
    <t>Hiệp Phước</t>
  </si>
  <si>
    <t>A38</t>
  </si>
  <si>
    <t>thuy44</t>
  </si>
  <si>
    <t>Đường số 13 (từ khu 347 ha đến đường số 1)</t>
  </si>
  <si>
    <t>Long Tân, Phú Hội</t>
  </si>
  <si>
    <t>A39</t>
  </si>
  <si>
    <t>TB839b</t>
  </si>
  <si>
    <t>Đường Nguyễn Huệ đoạn từ đường 
Nguyễn Tri Phương đến QL 1A</t>
  </si>
  <si>
    <t>A40</t>
  </si>
  <si>
    <t>Tỉnh lộ 763</t>
  </si>
  <si>
    <t>Các xã</t>
  </si>
  <si>
    <t>A41</t>
  </si>
  <si>
    <t>bienhoa727</t>
  </si>
  <si>
    <t>Mở rộng chợ Hóa An</t>
  </si>
  <si>
    <t>DCH</t>
  </si>
  <si>
    <t>Hóa An</t>
  </si>
  <si>
    <t>A42</t>
  </si>
  <si>
    <t>bienhoa964</t>
  </si>
  <si>
    <t>Khu dân cư tái định cư Bửu Hòa - Tân Vạn</t>
  </si>
  <si>
    <t>Bửu Hòa</t>
  </si>
  <si>
    <t>A43</t>
  </si>
  <si>
    <t>691ĐQ</t>
  </si>
  <si>
    <t>Nhà văn hóa kết hợp trụ sở làm việc ấp 5</t>
  </si>
  <si>
    <t>A44</t>
  </si>
  <si>
    <t>699ĐQ</t>
  </si>
  <si>
    <t>Nhà văn hóa kết hợp trụ sở làm việc ấp Hòa Thuận</t>
  </si>
  <si>
    <t>Ngọc Định</t>
  </si>
  <si>
    <t>A45</t>
  </si>
  <si>
    <t>704ĐQ</t>
  </si>
  <si>
    <t>Nhà văn hóa kết hợp trụ sở làm việc ấp Phú Tân</t>
  </si>
  <si>
    <t>A46</t>
  </si>
  <si>
    <t>722ĐQ</t>
  </si>
  <si>
    <t>Nhà văn hóa kết hợp trụ sở làm việc ấp 7</t>
  </si>
  <si>
    <t>Phú Tân</t>
  </si>
  <si>
    <t>A47</t>
  </si>
  <si>
    <t>746ĐQ</t>
  </si>
  <si>
    <t>Nhà văn hóa kết hợp trụ sở làm việc ấp 6</t>
  </si>
  <si>
    <t>Suối Nho</t>
  </si>
  <si>
    <t>A48</t>
  </si>
  <si>
    <t>TB1119c</t>
  </si>
  <si>
    <t>Nhà văn hóa kết hợp trụ sở làm việc ấp Bàu Cá</t>
  </si>
  <si>
    <t>Trung Hòa</t>
  </si>
  <si>
    <t>A49</t>
  </si>
  <si>
    <t>bienhoa841</t>
  </si>
  <si>
    <t>Khu dân cư (Công ty Đồng Thuận)</t>
  </si>
  <si>
    <t>A50</t>
  </si>
  <si>
    <t>Q136</t>
  </si>
  <si>
    <t>Cụm CN Phước Bình</t>
  </si>
  <si>
    <t>Long Thành</t>
  </si>
  <si>
    <t>Phước Bình</t>
  </si>
  <si>
    <t>A51</t>
  </si>
  <si>
    <t>bienhoa747</t>
  </si>
  <si>
    <t xml:space="preserve">Bảo tồn lăng mộ Trịnh Hoài Đức </t>
  </si>
  <si>
    <t>DDT</t>
  </si>
  <si>
    <t>Trung Dũng</t>
  </si>
  <si>
    <t>16/7/2015</t>
  </si>
  <si>
    <t>166/NQ 
ngày 16/7/2015</t>
  </si>
  <si>
    <t>A52</t>
  </si>
  <si>
    <t>bienhoa301</t>
  </si>
  <si>
    <t>Trường TH Long Bình 1</t>
  </si>
  <si>
    <t>Long Bình</t>
  </si>
  <si>
    <t>A53</t>
  </si>
  <si>
    <t>bienhoa511</t>
  </si>
  <si>
    <t>Xây dựng tuyến đường Hương lộ 2 (đoạn 1)</t>
  </si>
  <si>
    <t>A54</t>
  </si>
  <si>
    <t>thuy154</t>
  </si>
  <si>
    <t>Mở rộng trường THCS Phú Hội</t>
  </si>
  <si>
    <t>Phú Hội</t>
  </si>
  <si>
    <t>6/7/2018</t>
  </si>
  <si>
    <t>113/NQ 
ngày 06/7/2018</t>
  </si>
  <si>
    <t>A55</t>
  </si>
  <si>
    <t>ngan332</t>
  </si>
  <si>
    <t>Đường 23 theo quy hoạch (Dự án đường kết nối từ đường Điểu Xiển vào khu tập thể dệt Thống Nhất)</t>
  </si>
  <si>
    <t>Tân Biên</t>
  </si>
  <si>
    <t>A56</t>
  </si>
  <si>
    <t>bienhoa874</t>
  </si>
  <si>
    <t>Khu dân cư Tân Hạnh</t>
  </si>
  <si>
    <t>Tân Hạnh</t>
  </si>
  <si>
    <t>A57</t>
  </si>
  <si>
    <t>bienhoa317</t>
  </si>
  <si>
    <t>Trường TH Long Bình Tân 2</t>
  </si>
  <si>
    <t>Long Bình Tân</t>
  </si>
  <si>
    <t>8/12/2017</t>
  </si>
  <si>
    <t>91/NQ 
ngày 8/12/2017</t>
  </si>
  <si>
    <t>A58</t>
  </si>
  <si>
    <t>bienhoa298</t>
  </si>
  <si>
    <t>Trường TH Tân Hiệp (mới)</t>
  </si>
  <si>
    <t>Tân Hiệp</t>
  </si>
  <si>
    <t>A59</t>
  </si>
  <si>
    <t>bienhoa395</t>
  </si>
  <si>
    <t>Trường Mẫu giáo Tân Phong</t>
  </si>
  <si>
    <t>Tân Phong</t>
  </si>
  <si>
    <t>A60</t>
  </si>
  <si>
    <t>bienhoa334</t>
  </si>
  <si>
    <t>Trường TH Tân Phong</t>
  </si>
  <si>
    <t>A61</t>
  </si>
  <si>
    <t>bienhoa291</t>
  </si>
  <si>
    <t>Trường TH Trảng Dài (Kp4)</t>
  </si>
  <si>
    <t>Trảng Dài</t>
  </si>
  <si>
    <t>A62</t>
  </si>
  <si>
    <t>NĐ_NTM88</t>
  </si>
  <si>
    <t>Trụ sở Ban CHQS xã</t>
  </si>
  <si>
    <t>TSC</t>
  </si>
  <si>
    <t>A63</t>
  </si>
  <si>
    <t>591ĐQ</t>
  </si>
  <si>
    <t>Trung tâm hành chính xã Ngọc Định</t>
  </si>
  <si>
    <t>A64</t>
  </si>
  <si>
    <t>261ĐQBS</t>
  </si>
  <si>
    <t>Trung tâm VH-TT, HTCĐ xã Ngọc Định</t>
  </si>
  <si>
    <t>DVH</t>
  </si>
  <si>
    <t>A65</t>
  </si>
  <si>
    <t>518ĐQ</t>
  </si>
  <si>
    <t>Di tích danh thắng đá Ba Chồng</t>
  </si>
  <si>
    <t>DDL</t>
  </si>
  <si>
    <t>A66</t>
  </si>
  <si>
    <t>ngan891</t>
  </si>
  <si>
    <t>Trường THPT Định Quán (mở rộng)</t>
  </si>
  <si>
    <t>A67</t>
  </si>
  <si>
    <t>TB1445a</t>
  </si>
  <si>
    <t>Mở rộng trưởng TH Nguyễn Khuyến</t>
  </si>
  <si>
    <t>A68</t>
  </si>
  <si>
    <t>VC165</t>
  </si>
  <si>
    <t>Trạm y tế xã Mã Đà</t>
  </si>
  <si>
    <t>DYT</t>
  </si>
  <si>
    <t>Mã Đà</t>
  </si>
  <si>
    <t>A69</t>
  </si>
  <si>
    <t>bienhoa522</t>
  </si>
  <si>
    <t>Đường ven sông Đồng Nai (từ cầu Hóa An  đến ranh huyện Vĩnh Cửu)</t>
  </si>
  <si>
    <t>A70</t>
  </si>
  <si>
    <t>bienhoa664</t>
  </si>
  <si>
    <t>Gia cố bờ sông Đồng Nai (đoạn từ cầu Rạch Cát đến Cầu Ghềnh)</t>
  </si>
  <si>
    <t>Hiệp Hòa</t>
  </si>
  <si>
    <t>A71</t>
  </si>
  <si>
    <t>bienhoa610</t>
  </si>
  <si>
    <t>Đường vào trường TH Long Bình 1</t>
  </si>
  <si>
    <t>A72</t>
  </si>
  <si>
    <t>bienhoa711</t>
  </si>
  <si>
    <t>Trạm BA 220 kV Tam Phước</t>
  </si>
  <si>
    <t>A73</t>
  </si>
  <si>
    <t>bienhoa670</t>
  </si>
  <si>
    <t>Gia cố bờ trái sông Đồng Nai (đoạn từ cầu Rạch Cát đến trạm xử lý nước thải số 2)</t>
  </si>
  <si>
    <t>Thống Nhất, Quyết Thắng</t>
  </si>
  <si>
    <t>A74</t>
  </si>
  <si>
    <t>353ĐQ1</t>
  </si>
  <si>
    <t>Đường nối cụm công nghiệp Phú Túc đi TL763
(thuộc dự án khu TĐC xã Phú Túc)</t>
  </si>
  <si>
    <t>A75</t>
  </si>
  <si>
    <t>Q264</t>
  </si>
  <si>
    <t>Lộ ra 110KV trạm 220 KV An Phước</t>
  </si>
  <si>
    <t>An Phước</t>
  </si>
  <si>
    <t>A76</t>
  </si>
  <si>
    <t>Q265</t>
  </si>
  <si>
    <t>TBA 220kv An Phước</t>
  </si>
  <si>
    <t>TT.Long Thành</t>
  </si>
  <si>
    <t>A77</t>
  </si>
  <si>
    <t>TN_91_18_1568</t>
  </si>
  <si>
    <t>Nạo vét và nâng cấp hành lang suối Reo</t>
  </si>
  <si>
    <t xml:space="preserve">Các xã </t>
  </si>
  <si>
    <t>A78</t>
  </si>
  <si>
    <t>TN_91_18_1570</t>
  </si>
  <si>
    <t>Đường một chiều từ chân lên đỉnh đồi Núi Cúi</t>
  </si>
  <si>
    <t>Gia Tân 1</t>
  </si>
  <si>
    <t>A79</t>
  </si>
  <si>
    <t>TN_91_18_1572</t>
  </si>
  <si>
    <t>Đường tránh ngã tư Dầu Giây nối ĐT769</t>
  </si>
  <si>
    <t>Xuân Thạnh</t>
  </si>
  <si>
    <t>A80</t>
  </si>
  <si>
    <t>TB1583b</t>
  </si>
  <si>
    <t>Mở rộng nâng cấp đường từ đường  lô 42 đến Trường An</t>
  </si>
  <si>
    <t>Thanh Bình</t>
  </si>
  <si>
    <t>A81</t>
  </si>
  <si>
    <t>BVI_17_04</t>
  </si>
  <si>
    <t>Đường Ngô Quyền (Đoạn từ đường Duy Tân đến đường Thành Thái)</t>
  </si>
  <si>
    <t>A82</t>
  </si>
  <si>
    <t>BLO_18_01</t>
  </si>
  <si>
    <t>Đường Bình Lộc - Tín Nghĩa (mở rộng)</t>
  </si>
  <si>
    <t>Bình Lộc</t>
  </si>
  <si>
    <t>A83</t>
  </si>
  <si>
    <t>LK_16_03</t>
  </si>
  <si>
    <t>Đường QL1 - Xuân Lập (Đoạn từ đường 21/4 đến đường số 4 xã Suối Tre)</t>
  </si>
  <si>
    <t>Suối Tre</t>
  </si>
  <si>
    <t>A84</t>
  </si>
  <si>
    <t>XHO_10</t>
  </si>
  <si>
    <t>Xuân Hòa</t>
  </si>
  <si>
    <t>A85</t>
  </si>
  <si>
    <t>XTH_17_01</t>
  </si>
  <si>
    <t>Đường Phạm Lạc (D9-X.Thanh)</t>
  </si>
  <si>
    <t>Xuân Thanh</t>
  </si>
  <si>
    <t>A86</t>
  </si>
  <si>
    <t>XL_BS_4</t>
  </si>
  <si>
    <t>Trạm biến áp 110kV Xuân Tâm và đấu nối</t>
  </si>
  <si>
    <t xml:space="preserve"> Xuân Tâm, Xuân Hiệp, Xuân Phú, Suối Cát</t>
  </si>
  <si>
    <t>A87</t>
  </si>
  <si>
    <t>bienhoa757</t>
  </si>
  <si>
    <t>Khu dân cư và tái định cư số 27 (Cty Tín Nghĩa)</t>
  </si>
  <si>
    <t>A88</t>
  </si>
  <si>
    <t>bienhoa1431</t>
  </si>
  <si>
    <t>Dự án cải tạo cảnh quan môi trường xung quanh khu vực Hồ Điều Hòa</t>
  </si>
  <si>
    <t>DKV</t>
  </si>
  <si>
    <t>Quang Vinh</t>
  </si>
  <si>
    <t>A89</t>
  </si>
  <si>
    <t>bienhoa916</t>
  </si>
  <si>
    <t>Khu dân cư phục vụ tái định cư số 71</t>
  </si>
  <si>
    <t>Tân Vạn</t>
  </si>
  <si>
    <t>A90</t>
  </si>
  <si>
    <t>bienhoa1053</t>
  </si>
  <si>
    <t>Khu tái định cư (khu dân cư phía Nam phường Thống Nhất)</t>
  </si>
  <si>
    <t>A91</t>
  </si>
  <si>
    <t>BS_ONT_GC1</t>
  </si>
  <si>
    <t>Khu tái định cư cho các hộ dân bị giải tỏa bởi dự án hồ Cà Ròn</t>
  </si>
  <si>
    <t>A92</t>
  </si>
  <si>
    <t>BS_DCH_PV1</t>
  </si>
  <si>
    <t>Chợ Phú Vinh</t>
  </si>
  <si>
    <t>A93</t>
  </si>
  <si>
    <t>734ĐQ</t>
  </si>
  <si>
    <t>Nhà văn hóa ấp 4</t>
  </si>
  <si>
    <t>A94</t>
  </si>
  <si>
    <t>748ĐQ</t>
  </si>
  <si>
    <t>Nhà văn hóa ấp 3</t>
  </si>
  <si>
    <t>A95</t>
  </si>
  <si>
    <t>754ĐQ</t>
  </si>
  <si>
    <t>Nhà văn hóa kết hợp Khu thể thao ấp 7</t>
  </si>
  <si>
    <t>A96</t>
  </si>
  <si>
    <t>TN_91_18_1718</t>
  </si>
  <si>
    <t xml:space="preserve">Khu dân cư tái định cư </t>
  </si>
  <si>
    <t>Lộ 25</t>
  </si>
  <si>
    <t>A97</t>
  </si>
  <si>
    <t>LK_18_04</t>
  </si>
  <si>
    <t>Khu cây xanh dọc Suối Rết</t>
  </si>
  <si>
    <t>Xuân An; Xuân Hòa; Phú Bình</t>
  </si>
  <si>
    <t>A98</t>
  </si>
  <si>
    <t>VC195</t>
  </si>
  <si>
    <t>Sân bóng đá huyện</t>
  </si>
  <si>
    <t>DTT</t>
  </si>
  <si>
    <t>TT.Vĩnh An</t>
  </si>
  <si>
    <t>A99</t>
  </si>
  <si>
    <t>bienhoa009</t>
  </si>
  <si>
    <t>Khu trung tâm thương mại - Dịch vụ - dân cư và phố đi bộ</t>
  </si>
  <si>
    <t>A100</t>
  </si>
  <si>
    <t>7/12/2018</t>
  </si>
  <si>
    <t>145/NQ 
ngày 07/12/2018</t>
  </si>
  <si>
    <t>A101</t>
  </si>
  <si>
    <t>bienhoa316</t>
  </si>
  <si>
    <t>Trường Tiểu học Long Bình 2</t>
  </si>
  <si>
    <t>A102</t>
  </si>
  <si>
    <t>2019-8</t>
  </si>
  <si>
    <t xml:space="preserve">Trạm y tế xã </t>
  </si>
  <si>
    <t>Phú Lâm</t>
  </si>
  <si>
    <t>A103</t>
  </si>
  <si>
    <t>TB1846a</t>
  </si>
  <si>
    <t>Trường tiểu học Sông Mây</t>
  </si>
  <si>
    <t>Bắc Sơn</t>
  </si>
  <si>
    <t>A104</t>
  </si>
  <si>
    <t>VC207</t>
  </si>
  <si>
    <t>Trường THCS Mã Đà</t>
  </si>
  <si>
    <t>A105</t>
  </si>
  <si>
    <t>VC208</t>
  </si>
  <si>
    <t>Sân bóng đá huyện Vĩnh Cửu</t>
  </si>
  <si>
    <t>A106</t>
  </si>
  <si>
    <t>A107</t>
  </si>
  <si>
    <t>Uyen_3</t>
  </si>
  <si>
    <t>Đường dây 220kV Sông Mây - Tam Phước</t>
  </si>
  <si>
    <t>Tam Phước, Phước Tân</t>
  </si>
  <si>
    <t>A108</t>
  </si>
  <si>
    <t>A109</t>
  </si>
  <si>
    <t>bienhoa1443</t>
  </si>
  <si>
    <t>Dự án nạo vét suối Săn Máu (đoạn đầu của nhánh suối chính, xuất phát từ phường Tân Hòa đến cầu Xóm Mai)</t>
  </si>
  <si>
    <t>Tân Hòa, Trảng Dài, Tân Biên, Hố Nai</t>
  </si>
  <si>
    <t>A110</t>
  </si>
  <si>
    <t>Uyen_1</t>
  </si>
  <si>
    <t>Tuyến đường giao thông dọc suối Săn Máu theo quy hoạch</t>
  </si>
  <si>
    <t>A111</t>
  </si>
  <si>
    <t>A112</t>
  </si>
  <si>
    <t>Uyen_2</t>
  </si>
  <si>
    <t>Gia cố bờ trái sông Đồng Nai (đoạn từ đình Phước Lư đến khu dân cư dọc sông Rạch Cát)</t>
  </si>
  <si>
    <t>A113</t>
  </si>
  <si>
    <t>XDO_17_01</t>
  </si>
  <si>
    <t>Trạm 110kV Xuân Đông và đường dây đấu nối</t>
  </si>
  <si>
    <t>Xuân Đông</t>
  </si>
  <si>
    <t>A114</t>
  </si>
  <si>
    <t>KH19_25</t>
  </si>
  <si>
    <t>Đường Cao Cang đoạn 1, 2</t>
  </si>
  <si>
    <t>Gia Canh, TT. Định Quán</t>
  </si>
  <si>
    <t>A115</t>
  </si>
  <si>
    <t>Đường nối cụm công nghiệp Phú Túc đi TL763 (thuộc dự án khu TĐC xã Phú Túc)</t>
  </si>
  <si>
    <t>A116</t>
  </si>
  <si>
    <t>BS_DRA_9</t>
  </si>
  <si>
    <t>Trạm trung chuyển chất thải sinh hoạt</t>
  </si>
  <si>
    <t>DRA</t>
  </si>
  <si>
    <t>A117</t>
  </si>
  <si>
    <t>Huu173</t>
  </si>
  <si>
    <t>Mở rộng đường Lý Thái Tổ</t>
  </si>
  <si>
    <t>TT. Định Quán</t>
  </si>
  <si>
    <t>A118</t>
  </si>
  <si>
    <t>BQU_19_03</t>
  </si>
  <si>
    <t>Nâng cấp đường ĐT.763 (đoạn qua thị xã Long Khánh).</t>
  </si>
  <si>
    <t>Bảo Quang</t>
  </si>
  <si>
    <t>A119</t>
  </si>
  <si>
    <t>2019-3</t>
  </si>
  <si>
    <t>Đường ĐT774 (đường vào trung tâm xã Nam Cát Tiên)</t>
  </si>
  <si>
    <t>Nam Cát Tiên, Núi Tượng</t>
  </si>
  <si>
    <t>A120</t>
  </si>
  <si>
    <t>TB1912b</t>
  </si>
  <si>
    <t>Đường Cách mạng tháng 8 (Đoạn từ Trương Văn Bang đến Lê Hồng Phong)</t>
  </si>
  <si>
    <t>A121</t>
  </si>
  <si>
    <t>VC218</t>
  </si>
  <si>
    <t>Đường Vĩnh Tân - Tân An</t>
  </si>
  <si>
    <t>Vĩnh Tân và Tân An</t>
  </si>
  <si>
    <t>A122</t>
  </si>
  <si>
    <t>VC220</t>
  </si>
  <si>
    <t>Hương lộ 15</t>
  </si>
  <si>
    <t>Thạnh Phú và Bình Lợi</t>
  </si>
  <si>
    <t>A123</t>
  </si>
  <si>
    <t>XL_CT_12</t>
  </si>
  <si>
    <t>Trạm biến áp 110 kV Xuân Đông và đường dây đấu nối</t>
  </si>
  <si>
    <t>A124</t>
  </si>
  <si>
    <t>SCA_2019_1</t>
  </si>
  <si>
    <t>Nút giao thông giữa đường ĐT765 với Quốc lộ 1 (ngã ba Suối Cát)</t>
  </si>
  <si>
    <t>Suối Cát</t>
  </si>
  <si>
    <t>A125</t>
  </si>
  <si>
    <t>XL_2019_1</t>
  </si>
  <si>
    <t>Nâng cấp đường ĐT.763 đoạn Km0+000 đến Km29+500</t>
  </si>
  <si>
    <t>Suối Cát, Xuân Bắc, Xuân Thọ</t>
  </si>
  <si>
    <t>A126</t>
  </si>
  <si>
    <t>XT_2019_4</t>
  </si>
  <si>
    <t>Khu xử lý chất thải - Công ty TNHH Cù Lao Xanh</t>
  </si>
  <si>
    <t>Xuân Tâm</t>
  </si>
  <si>
    <t>A127</t>
  </si>
  <si>
    <t>ngan340</t>
  </si>
  <si>
    <t>Khu dân cư phục vụ tái định cư</t>
  </si>
  <si>
    <t>Bình Đa, Tam Hiệp, An Bình</t>
  </si>
  <si>
    <t>A128</t>
  </si>
  <si>
    <t>A129</t>
  </si>
  <si>
    <t>moi7</t>
  </si>
  <si>
    <t>Tam Hiệp</t>
  </si>
  <si>
    <t>A130</t>
  </si>
  <si>
    <t>XTR_19_03</t>
  </si>
  <si>
    <t>Công viên dọc đường Huỳnh Văn Nghệ</t>
  </si>
  <si>
    <t>A131</t>
  </si>
  <si>
    <t>Khu dân cư phường Thống Nhất (Công ty D2D)</t>
  </si>
  <si>
    <t>A132</t>
  </si>
  <si>
    <t>Uyen_4</t>
  </si>
  <si>
    <t>Khu nhà ở kết hợp TMDV số 78</t>
  </si>
  <si>
    <t>A133</t>
  </si>
  <si>
    <t>BS_ODT_TT2</t>
  </si>
  <si>
    <t>Khu dân cư, thương mại và chợ ngã ba Gia Canh</t>
  </si>
  <si>
    <t>A134</t>
  </si>
  <si>
    <t>Q318</t>
  </si>
  <si>
    <t>Khu đô thị dịch vụ AMATA</t>
  </si>
  <si>
    <t>An Phước, Tam An</t>
  </si>
  <si>
    <t>A135</t>
  </si>
  <si>
    <t>Q322</t>
  </si>
  <si>
    <t xml:space="preserve">Khu đô thị dịch vụ (công ty Amata VN Public Limited) </t>
  </si>
  <si>
    <t>Tam An</t>
  </si>
  <si>
    <t>A136</t>
  </si>
  <si>
    <t>Bảo tồn, tôn tạo khu lăng mộ Trịnh Hoài Đức</t>
  </si>
  <si>
    <t>06/12/2019</t>
  </si>
  <si>
    <t>NQ18_CT</t>
  </si>
  <si>
    <t>196/NQ 
ngày 06/12/2019</t>
  </si>
  <si>
    <t>A137</t>
  </si>
  <si>
    <t>A138</t>
  </si>
  <si>
    <t>bienhoa361</t>
  </si>
  <si>
    <t>Trường MN Quang Vinh (vị trí hạt duy tu cũ)</t>
  </si>
  <si>
    <t>A139</t>
  </si>
  <si>
    <t>Trường Mầm Non Hoa Cúc (điểm ấp 7)</t>
  </si>
  <si>
    <t>A140</t>
  </si>
  <si>
    <t>Trường MN Phú Vinh (Mở rộng)</t>
  </si>
  <si>
    <t>A141</t>
  </si>
  <si>
    <t>LT252</t>
  </si>
  <si>
    <t>Trường Mầm non ấp 2 xã Suối Trầu cũ (Thửa 265+299 tờ 10 xã Suối Trầu cũ)</t>
  </si>
  <si>
    <t>Bàu Cạn</t>
  </si>
  <si>
    <t>Đã có thông báo thu hồi đất</t>
  </si>
  <si>
    <t>A142</t>
  </si>
  <si>
    <t>BSLT4</t>
  </si>
  <si>
    <t>Trường TH Phước Bình (Thửa 71, tờ 30 xã Phước Bình)</t>
  </si>
  <si>
    <t>Đã có quyết định thu hồi đất</t>
  </si>
  <si>
    <t>A143</t>
  </si>
  <si>
    <t>LT208</t>
  </si>
  <si>
    <t>Trường THCS Bình Sơn</t>
  </si>
  <si>
    <t>Bình Sơn</t>
  </si>
  <si>
    <t>A144</t>
  </si>
  <si>
    <t>LT602</t>
  </si>
  <si>
    <t>Trụ sở UBND xã Phước Thái</t>
  </si>
  <si>
    <t>Phước Thái</t>
  </si>
  <si>
    <t>A145</t>
  </si>
  <si>
    <t>LT599</t>
  </si>
  <si>
    <t>Trụ sở UBND xã An Phước</t>
  </si>
  <si>
    <t>A146</t>
  </si>
  <si>
    <t>thuy188</t>
  </si>
  <si>
    <t>Mở rộng trường TH Phú Đông</t>
  </si>
  <si>
    <t>Phú Đông</t>
  </si>
  <si>
    <t>A147</t>
  </si>
  <si>
    <t>TP_1045</t>
  </si>
  <si>
    <t>Xây dựng trụ sở công an xã</t>
  </si>
  <si>
    <t>A148</t>
  </si>
  <si>
    <t>TN_196_20_1</t>
  </si>
  <si>
    <t>Trường TH, THCS Gia Kiệm</t>
  </si>
  <si>
    <t>Gia Kiệm</t>
  </si>
  <si>
    <t>A149</t>
  </si>
  <si>
    <t>Trường MN Thiện Tân</t>
  </si>
  <si>
    <t>A150</t>
  </si>
  <si>
    <t>Trường tiểu học Bàu Phụng (CS2)</t>
  </si>
  <si>
    <t>Phú Lý</t>
  </si>
  <si>
    <t>A151</t>
  </si>
  <si>
    <t>Trường TH Tân Phú xã Thạnh Phú (địa điểm mới ấp 1)</t>
  </si>
  <si>
    <t>Thạnh Phú</t>
  </si>
  <si>
    <t>A152</t>
  </si>
  <si>
    <t>bienhoa514</t>
  </si>
  <si>
    <t>Đường nối từ cầu Bửu Hòa và Quốc lộ 1K</t>
  </si>
  <si>
    <t>A153</t>
  </si>
  <si>
    <t>A154</t>
  </si>
  <si>
    <t>bienhoa525</t>
  </si>
  <si>
    <t>Đường Đỗ Văn Thi (mở rộng đoạn 1)</t>
  </si>
  <si>
    <t>A155</t>
  </si>
  <si>
    <t>bienhoa554</t>
  </si>
  <si>
    <t>Đường nối từ đường Nguyễn Ái Quốc tới đường nối Phan Đình Phùng - Cây Chàm (đường vào Viện kiểm sát)</t>
  </si>
  <si>
    <t>A156</t>
  </si>
  <si>
    <t>bienhoa574</t>
  </si>
  <si>
    <t>Đường vào trường THCS Lê Quang Định (HT)</t>
  </si>
  <si>
    <t>A157</t>
  </si>
  <si>
    <t>bienhoa584</t>
  </si>
  <si>
    <t>Cải tạo nút giao thông đường Trương Định - Trương Quyền</t>
  </si>
  <si>
    <t>Tân Mai</t>
  </si>
  <si>
    <t>A158</t>
  </si>
  <si>
    <t>A159</t>
  </si>
  <si>
    <t>uyen258</t>
  </si>
  <si>
    <t>Xây dựng cầu vàm cái Sứt trên hương lộ 2 nối dài</t>
  </si>
  <si>
    <t>Long Hưng, Tam Phước</t>
  </si>
  <si>
    <t>A160</t>
  </si>
  <si>
    <t>CM_20_01</t>
  </si>
  <si>
    <t>Nâng cấp đường Hoàn Quân - Xuân Mỹ</t>
  </si>
  <si>
    <t>Long Giao, Xuân Mỹ</t>
  </si>
  <si>
    <t>A161</t>
  </si>
  <si>
    <t>Đường ven sông Đồng Nai</t>
  </si>
  <si>
    <t>Phú Tân,
 Phú Vinh</t>
  </si>
  <si>
    <t>A162</t>
  </si>
  <si>
    <t>Đường cầu Suối Rắc</t>
  </si>
  <si>
    <t>Túc Trưng</t>
  </si>
  <si>
    <t>A163</t>
  </si>
  <si>
    <t>LK_20_01</t>
  </si>
  <si>
    <t>Đường Nguyễn Thị Minh Khai nối dài (giai đoạn 2) từ nút giao đường Quang Trung đến đường Nguyễn Trãi</t>
  </si>
  <si>
    <t>X.Hòa</t>
  </si>
  <si>
    <t>A164</t>
  </si>
  <si>
    <t>LT371</t>
  </si>
  <si>
    <t>Đường Nguyễn Văn Cừ</t>
  </si>
  <si>
    <t>TT. Long Thành</t>
  </si>
  <si>
    <t>A165</t>
  </si>
  <si>
    <t>LT928</t>
  </si>
  <si>
    <t>Đường Lê Duẩn</t>
  </si>
  <si>
    <t>TT. Long Thành – An Phước – Long Đức</t>
  </si>
  <si>
    <t>A166</t>
  </si>
  <si>
    <t>LT331</t>
  </si>
  <si>
    <t>Đường 25C (đoạn từ QL 51 đến HL 19)</t>
  </si>
  <si>
    <t>Long Phước</t>
  </si>
  <si>
    <t>A167</t>
  </si>
  <si>
    <t>LT313</t>
  </si>
  <si>
    <t>Bến xe Long Thành</t>
  </si>
  <si>
    <t>Long An</t>
  </si>
  <si>
    <t>A168</t>
  </si>
  <si>
    <t>LT414</t>
  </si>
  <si>
    <t>Tuyến thoát nước ngoài hàng rào KCN Lộc An – Bình Sơn (bổ sung diện tích)</t>
  </si>
  <si>
    <t>A169</t>
  </si>
  <si>
    <t>thuy189</t>
  </si>
  <si>
    <t>Đường 25C đoạn từ QL 51 đến HL 19</t>
  </si>
  <si>
    <t>A170</t>
  </si>
  <si>
    <t>thuy190</t>
  </si>
  <si>
    <t>Đường nối khu đô thị mới Phú Hữu- Đại Phước đến đường tỉnh ĐT 769 huyện Nhơn Trạch</t>
  </si>
  <si>
    <t>Đại Phước</t>
  </si>
  <si>
    <t>A171</t>
  </si>
  <si>
    <t>thuy191</t>
  </si>
  <si>
    <t>Cảng thủy nội địa Vĩnh Tân</t>
  </si>
  <si>
    <t>Long Tân</t>
  </si>
  <si>
    <t>A172</t>
  </si>
  <si>
    <t>thuy192</t>
  </si>
  <si>
    <t>Bến thủy nội địa Phước Khánh</t>
  </si>
  <si>
    <t>Phước Khánh</t>
  </si>
  <si>
    <t>A173</t>
  </si>
  <si>
    <t>TP_652</t>
  </si>
  <si>
    <t>Đường Nguyễn Du</t>
  </si>
  <si>
    <t>Thị trấn Tân Phú</t>
  </si>
  <si>
    <t>A174</t>
  </si>
  <si>
    <t>TN_196_20_2</t>
  </si>
  <si>
    <t>Đường từ  QL 20 vào trường THCS Gia Tân 1</t>
  </si>
  <si>
    <t>A175</t>
  </si>
  <si>
    <t>TB133b</t>
  </si>
  <si>
    <t>Đường liên ấp Tân Hòa - Tân Hợp</t>
  </si>
  <si>
    <t>Bàu Hàm</t>
  </si>
  <si>
    <t>A176</t>
  </si>
  <si>
    <t>TB134b</t>
  </si>
  <si>
    <t>Cải tạo, nâng cấp tuyến đường 30/4 xã Bàu Hàm</t>
  </si>
  <si>
    <t>A177</t>
  </si>
  <si>
    <t>TB135b</t>
  </si>
  <si>
    <t>Đường và cầu tại ấp Tân Bắc</t>
  </si>
  <si>
    <t>Bình Minh</t>
  </si>
  <si>
    <t>A178</t>
  </si>
  <si>
    <t>TB136b</t>
  </si>
  <si>
    <t>Đường Nguyễn Hữu Cảnh
(Đoạn từ đường Nguyễn Hoàng đến đường Nguyễn Huệ)</t>
  </si>
  <si>
    <t>TT. Trảng Bom</t>
  </si>
  <si>
    <t>A179</t>
  </si>
  <si>
    <t>TB137b</t>
  </si>
  <si>
    <t>Đường Dương Bạch Mai (đoạn từ đường 29/4 đến đường 3/2)</t>
  </si>
  <si>
    <t>A180</t>
  </si>
  <si>
    <t>TB139b</t>
  </si>
  <si>
    <t>Đường Nguyễn Văn Cừ (đoạn từ gẩn điểm giao với đường 29/4 đến giáp đường sắt)</t>
  </si>
  <si>
    <t>A181</t>
  </si>
  <si>
    <t>Hương lộ 9 (Thành Đức - Tân Bình)</t>
  </si>
  <si>
    <t>Tân Bình</t>
  </si>
  <si>
    <t>A182</t>
  </si>
  <si>
    <t>Hương lộ 7 (Tân Bình - Bình Lợi)</t>
  </si>
  <si>
    <t>Tân Bình, Bình Lợi</t>
  </si>
  <si>
    <t>A183</t>
  </si>
  <si>
    <t>Cải tạo nâng cấp đường ĐT768 đoạn từ cầu Thủ Biên đến giao với ĐT767, thị trấn Vĩnh An, huyện Vĩnh Cửu</t>
  </si>
  <si>
    <t>Tân An, Trị An, TT. Vĩnh An</t>
  </si>
  <si>
    <t>A184</t>
  </si>
  <si>
    <t>Đường ấp 3 xã Tân An</t>
  </si>
  <si>
    <t>Tân An</t>
  </si>
  <si>
    <t>A185</t>
  </si>
  <si>
    <t>Đường và cầu số 3, số 4 xã Hiếu Liêm</t>
  </si>
  <si>
    <t>Hiếu Liêm</t>
  </si>
  <si>
    <t>A186</t>
  </si>
  <si>
    <t>Dự án đấu nối đường Quang Trung với đường Lý Thái Tổ</t>
  </si>
  <si>
    <t>A187</t>
  </si>
  <si>
    <t>Đường nối từ Hương lộ 15 đến Khu dân cư Miền Đông (Đường N3 dưới tuyến đường điện cao thế)</t>
  </si>
  <si>
    <t>A188</t>
  </si>
  <si>
    <t>Đường giao thông trong khu trung tâm hành chính xã Mã Đà</t>
  </si>
  <si>
    <t>A189</t>
  </si>
  <si>
    <t>Đường Kỳ lân</t>
  </si>
  <si>
    <t>A190</t>
  </si>
  <si>
    <t>Trung tâm văn hóa huyện (Đường N2, N3)</t>
  </si>
  <si>
    <t>A191</t>
  </si>
  <si>
    <t>Vỉa hè tuyến đường ĐT.768 nối dài (Đoạn từ nút giao thông ĐT 768 đến nút ĐT 762)</t>
  </si>
  <si>
    <t>A192</t>
  </si>
  <si>
    <t>Nạo vét Rạch Đông</t>
  </si>
  <si>
    <t>SON</t>
  </si>
  <si>
    <t>A193</t>
  </si>
  <si>
    <t>Đường Bến Xúc (nối Vĩnh Cửu - Trảng Bom)</t>
  </si>
  <si>
    <t>A194</t>
  </si>
  <si>
    <t>XL20_BS13</t>
  </si>
  <si>
    <t>Nâng cấp, mở rộng đường Hùng Vương - Trần Phú</t>
  </si>
  <si>
    <t>TT. Gia Ray</t>
  </si>
  <si>
    <t>A195</t>
  </si>
  <si>
    <t>XL20_BS12</t>
  </si>
  <si>
    <t>Nút giao thông đấu nối đường Xuân Hiệp - Lang Minh với QL1 (thuộc dự án đầu tư xây dựng công trình đường Xuân Hiệp-Lang Minh)</t>
  </si>
  <si>
    <t>Xuân Hiệp</t>
  </si>
  <si>
    <t>A196</t>
  </si>
  <si>
    <t>Khu tái định cư Bình Đa</t>
  </si>
  <si>
    <t>An Bình, Bình Đa, Tam Hiệp</t>
  </si>
  <si>
    <t>A197</t>
  </si>
  <si>
    <t>uyen255</t>
  </si>
  <si>
    <t>Khu tái định cư Thống Nhất, Tân Mai</t>
  </si>
  <si>
    <t>Thống Nhất, Tân Mai</t>
  </si>
  <si>
    <t>A198</t>
  </si>
  <si>
    <t>bienhoa915</t>
  </si>
  <si>
    <t>Xây dựng hạ tầng Khu dân cư phục vụ tái dịnh cư phường Quang Vinh 0,4 ha, thành phố Biên Hòa (Khu tái định cư phường Quang Vinh)</t>
  </si>
  <si>
    <t>Đề xuất đổi tên dự án</t>
  </si>
  <si>
    <t>A199</t>
  </si>
  <si>
    <t>A200</t>
  </si>
  <si>
    <t>Uyen253</t>
  </si>
  <si>
    <t>Khu dân cư phục vụ tái định cư phường Bình Đa 2</t>
  </si>
  <si>
    <t>Bình Đa</t>
  </si>
  <si>
    <t>A201</t>
  </si>
  <si>
    <t>LT696</t>
  </si>
  <si>
    <t xml:space="preserve"> Nhà văn hóa ấp 2 xã Suối Trầu cũ (Thửa 284 tờ 10, xã Suối Trầu cũ)</t>
  </si>
  <si>
    <t>A202</t>
  </si>
  <si>
    <t>TN_196_20_3</t>
  </si>
  <si>
    <t>Nhà văn hóa kết hợp trụ sở làm việc ấp Gia Yên</t>
  </si>
  <si>
    <t>Gia Tân 3</t>
  </si>
  <si>
    <t>A203</t>
  </si>
  <si>
    <t>TB140c</t>
  </si>
  <si>
    <t>Cải tạo, nâng cấp Chợ Bàu Hàm</t>
  </si>
  <si>
    <t>A204</t>
  </si>
  <si>
    <t>Hạ tầng Khu trung tâm xã Thạnh Phú (bao gồm đường N4, D4, D5 và hạ tầng công viên cây xanh, khu văn hóa thể thao)</t>
  </si>
  <si>
    <t>DHT</t>
  </si>
  <si>
    <t>A205</t>
  </si>
  <si>
    <t>bienhoa1086</t>
  </si>
  <si>
    <t>D</t>
  </si>
  <si>
    <t>Khu dân cư số 88 (giai đoạn 2 - Công ty CP XD Dân dụng CN số 1 ĐN)</t>
  </si>
  <si>
    <t>A206</t>
  </si>
  <si>
    <t>uyen201</t>
  </si>
  <si>
    <t>Khu dân cư Bửu Hòa Phát</t>
  </si>
  <si>
    <t>A207</t>
  </si>
  <si>
    <t>XDU_20_01</t>
  </si>
  <si>
    <t>Hạ tầng kỹ thuật Trung tâm ứng dụng Công nghệ sinh học Đồng Nai</t>
  </si>
  <si>
    <t>DKH</t>
  </si>
  <si>
    <t>Xuân Đường</t>
  </si>
  <si>
    <t>A208</t>
  </si>
  <si>
    <t>LT900</t>
  </si>
  <si>
    <t>Khu dân cư Nguyên Xuân ONYX</t>
  </si>
  <si>
    <t>A209</t>
  </si>
  <si>
    <t>LT901</t>
  </si>
  <si>
    <t>Khu dân cư Long Thành (công ty CP TMDV Long Điền)</t>
  </si>
  <si>
    <t>A210</t>
  </si>
  <si>
    <t>LT902</t>
  </si>
  <si>
    <t>Khu dân cư Long Thành Phát (công ty TNHH Phương Minh Triết)</t>
  </si>
  <si>
    <t>A211</t>
  </si>
  <si>
    <t>LT903</t>
  </si>
  <si>
    <t>Khu dân cư Long Thành (công ty CP BĐS Đại Thành Công)</t>
  </si>
  <si>
    <t xml:space="preserve">An Phước </t>
  </si>
  <si>
    <t>A212</t>
  </si>
  <si>
    <t>LT904</t>
  </si>
  <si>
    <t>Khu dân cư Thành Công (công ty CP BĐS đất nền Thành Công)</t>
  </si>
  <si>
    <t>Long Đức</t>
  </si>
  <si>
    <t>A213</t>
  </si>
  <si>
    <t>LT905</t>
  </si>
  <si>
    <t>Khu dân cư Phước Bình (công ty CP BĐS đất nền May Mắn)</t>
  </si>
  <si>
    <t>A214</t>
  </si>
  <si>
    <t>LT906</t>
  </si>
  <si>
    <t>Khu dân cư công nghiệp Phước Bình (công ty CP BĐS đất nền Hạnh Phúc)</t>
  </si>
  <si>
    <t>A215</t>
  </si>
  <si>
    <t>LT907</t>
  </si>
  <si>
    <t>Khu dân cư Công ty Tây Tây Nam</t>
  </si>
  <si>
    <t>A216</t>
  </si>
  <si>
    <t>LT908</t>
  </si>
  <si>
    <t xml:space="preserve">Khu dân cư The Queen </t>
  </si>
  <si>
    <t>A217</t>
  </si>
  <si>
    <t>LT909</t>
  </si>
  <si>
    <t>Khu dân cư Thiên Trường</t>
  </si>
  <si>
    <t>A218</t>
  </si>
  <si>
    <t>LT110</t>
  </si>
  <si>
    <t>Khu dân cư Phước Lộc Phát</t>
  </si>
  <si>
    <t>A219</t>
  </si>
  <si>
    <t>LT111</t>
  </si>
  <si>
    <t>Khu dân cư Phước Thái (T&amp;T)</t>
  </si>
  <si>
    <t>A220</t>
  </si>
  <si>
    <t>LT112</t>
  </si>
  <si>
    <t>Khu dân cư CIC LAND</t>
  </si>
  <si>
    <t>A221</t>
  </si>
  <si>
    <t>LT113</t>
  </si>
  <si>
    <t>Khu dân cư CIC ONE</t>
  </si>
  <si>
    <t>A222</t>
  </si>
  <si>
    <t>LT114</t>
  </si>
  <si>
    <t>Khu dân cư theo quy hoạch</t>
  </si>
  <si>
    <t>A223</t>
  </si>
  <si>
    <t>thuy193</t>
  </si>
  <si>
    <t>Khu dân cư đô thị</t>
  </si>
  <si>
    <t>A224</t>
  </si>
  <si>
    <t>thuy194</t>
  </si>
  <si>
    <t>Khu dân cư thương  mại đô thị mới</t>
  </si>
  <si>
    <t>A225</t>
  </si>
  <si>
    <t>thuy195</t>
  </si>
  <si>
    <t xml:space="preserve">Khu dân cư theo quy hoạch </t>
  </si>
  <si>
    <t>A226</t>
  </si>
  <si>
    <t>thuy196</t>
  </si>
  <si>
    <t>Khu dân cư Phú Đông Riverside</t>
  </si>
  <si>
    <t>A227</t>
  </si>
  <si>
    <t>thuy197</t>
  </si>
  <si>
    <t xml:space="preserve">Khu dân cư đô thị Lành Mạnh </t>
  </si>
  <si>
    <t>Vĩnh  Thanh</t>
  </si>
  <si>
    <t>A228</t>
  </si>
  <si>
    <t>thuy198</t>
  </si>
  <si>
    <t>Khu dân cư Vĩnh Thanh (Công ty CPĐT Donal)</t>
  </si>
  <si>
    <t>A229</t>
  </si>
  <si>
    <t>thuy199</t>
  </si>
  <si>
    <t>A230</t>
  </si>
  <si>
    <t>thuy200</t>
  </si>
  <si>
    <t>Khu dân cư tại xã Phước Thiền</t>
  </si>
  <si>
    <t>Phước Thiền</t>
  </si>
  <si>
    <t>A231</t>
  </si>
  <si>
    <t>TB141d</t>
  </si>
  <si>
    <t>Xây dựng khu dân cư và thương mại</t>
  </si>
  <si>
    <t>Tây Hòa</t>
  </si>
  <si>
    <t>A232</t>
  </si>
  <si>
    <t>TB142d</t>
  </si>
  <si>
    <t>Khu dân cư Lâm Viên sinh thái</t>
  </si>
  <si>
    <t>Giang Điền</t>
  </si>
  <si>
    <t>A233</t>
  </si>
  <si>
    <t>Khu dân cư (công ty CP tư vấn đầu tư xây dựng Hồ Vũ)</t>
  </si>
  <si>
    <t>A234</t>
  </si>
  <si>
    <t>XL20_BS2</t>
  </si>
  <si>
    <t>Khu dân cư Chiến Thắng</t>
  </si>
  <si>
    <t>Xuân Định</t>
  </si>
  <si>
    <t>A235</t>
  </si>
  <si>
    <t>BSLT5</t>
  </si>
  <si>
    <t>Trường mầm non Phước Bình</t>
  </si>
  <si>
    <t>10/07/2020</t>
  </si>
  <si>
    <t>11/NQ 
ngày 10/7/2020</t>
  </si>
  <si>
    <t>A236</t>
  </si>
  <si>
    <t>bienhoa1750</t>
  </si>
  <si>
    <t>Đường nối từ đường Võ Thị Sáu sang đường Hưng Đạo Vương</t>
  </si>
  <si>
    <t>A237</t>
  </si>
  <si>
    <t>Phân pha dây dẫn đường dây 110Kv Trị An - Phú Giáo</t>
  </si>
  <si>
    <t>A238</t>
  </si>
  <si>
    <t xml:space="preserve">Đầu tư xây dựng tuyến đường số 7 KCN Thạnh Phú đoạn đấu ra trục số 16 xã Thạnh Phú theo quy hoạch </t>
  </si>
  <si>
    <t>A239</t>
  </si>
  <si>
    <t>bienhoa1428</t>
  </si>
  <si>
    <t>Công viên B5</t>
  </si>
  <si>
    <t>Tân Tiến</t>
  </si>
  <si>
    <t>A240</t>
  </si>
  <si>
    <t>Đầu tư xây dựng kết cấu hạ tầng Cụm công nghiệp Tân An (Công ty Cổ phần Đầu tư Phát triển Cường Thuận IDICO)</t>
  </si>
  <si>
    <t>A241</t>
  </si>
  <si>
    <t>bienhoa1063</t>
  </si>
  <si>
    <t>Khu nhà ở Hoàng Long (Công ty TNHH Nhà Hoàng Long)</t>
  </si>
  <si>
    <t>A242</t>
  </si>
  <si>
    <t>LT115</t>
  </si>
  <si>
    <t>Xây dựng hạ tầng kỹ thuật Khu dân cư theo quy hoạch (Công ty TNHH SX-DVTM Đại Hoàng Hảo)</t>
  </si>
  <si>
    <t>A243</t>
  </si>
  <si>
    <t>LT116</t>
  </si>
  <si>
    <t>Chung cư Tâm Khải Hoàn 769 (Công ty Cổ phần BĐS Tâm Khải Hoàn)</t>
  </si>
  <si>
    <t>Lộc An</t>
  </si>
  <si>
    <t>A244</t>
  </si>
  <si>
    <t>LT117</t>
  </si>
  <si>
    <t xml:space="preserve">Khu dân cư Aten (Công ty TNHH Bất động sản Aten Land) </t>
  </si>
  <si>
    <t>A245</t>
  </si>
  <si>
    <t>LT118</t>
  </si>
  <si>
    <t>Khu dân cư Long Việt An (Công ty Cổ phần Đầu tư Long Việt An)</t>
  </si>
  <si>
    <t>A246</t>
  </si>
  <si>
    <t>LT119</t>
  </si>
  <si>
    <t>Khu dân cư Phúc An Bình (Công ty Cổ phần Bất động sản Phúc An Bình)</t>
  </si>
  <si>
    <t>A247</t>
  </si>
  <si>
    <t>LT120</t>
  </si>
  <si>
    <t>Khu dân cư Long Phước (Công ty TNHH Trí Thuận Tiến)</t>
  </si>
  <si>
    <t>A248</t>
  </si>
  <si>
    <t>LT121</t>
  </si>
  <si>
    <t xml:space="preserve">Khu dân cư Long Phước (Công ty Cổ phần Phát triển hạ tầng An Hưng Phát) </t>
  </si>
  <si>
    <t>A249</t>
  </si>
  <si>
    <t>LT122</t>
  </si>
  <si>
    <t>Khu dân cư Long Phát (Công ty TNHH SX TM DV Linh Long Phát)</t>
  </si>
  <si>
    <t>A250</t>
  </si>
  <si>
    <t>LT123</t>
  </si>
  <si>
    <t>Khu dân cư Khiết An Phước Bình (Công ty Cổ phần BĐS Khiết An Phước Bình)</t>
  </si>
  <si>
    <t>A251</t>
  </si>
  <si>
    <t>LT124</t>
  </si>
  <si>
    <t>Khu dân cư Newland (Công ty Cổ phần Bất động sản BĐS Hạnh Phúc Long Thành)</t>
  </si>
  <si>
    <t>A252</t>
  </si>
  <si>
    <t>LT125</t>
  </si>
  <si>
    <t>Khu dân cư Phước Bình Land (Công ty Cổ phần bất động sản Tâm Gia)</t>
  </si>
  <si>
    <t>A253</t>
  </si>
  <si>
    <t>LT126</t>
  </si>
  <si>
    <t>Chung cư Thiên Tâm An (Công ty Cổ phần Bất động sản Điền Tâm)</t>
  </si>
  <si>
    <t>Thị trấn Long Thành</t>
  </si>
  <si>
    <t>A254</t>
  </si>
  <si>
    <t>thuy201</t>
  </si>
  <si>
    <t>Khu dân cư theo quy hoạch (Liên danh Công ty TNHH Đầu tư Địa ốc Xanh, Công ty Cổ phần Thương mại Ngôi nhà mới, Công ty Cổ phần Đầu tư PMT Land Việt Nam)</t>
  </si>
  <si>
    <t>A255</t>
  </si>
  <si>
    <t>thuy202</t>
  </si>
  <si>
    <t>A256</t>
  </si>
  <si>
    <t>thuy203</t>
  </si>
  <si>
    <t>Khu dân cư tại xã Phước Thiền (Công ty TNHH Thiết kế và Xây dựng Phúc Tiến)</t>
  </si>
  <si>
    <t>A257</t>
  </si>
  <si>
    <t>Khu dân cư phố chợ (DNTN Thiên Nhiên)</t>
  </si>
  <si>
    <t>A258</t>
  </si>
  <si>
    <t>Khu dân cư theo quy hoạch (Công ty TNHH Đất Phú Quý)</t>
  </si>
  <si>
    <t>A259</t>
  </si>
  <si>
    <t>Khu dân cư đô thị Trịnh Vũ Giáp (Công ty TNHH bất động sản Trịnh Vũ Giáp)</t>
  </si>
  <si>
    <t>A260</t>
  </si>
  <si>
    <t>XL20_BSG1</t>
  </si>
  <si>
    <t>Đầu tư xây dựng hạ tầng Khu dân cư nông thôn (Công ty TNHH Ninh Thịnh)</t>
  </si>
  <si>
    <t>Suối Cao</t>
  </si>
  <si>
    <t>A261</t>
  </si>
  <si>
    <t>bienhoa1124_1</t>
  </si>
  <si>
    <t>Cụm kho vật chứng của Cục Thi hành án dân sự tỉnh Đồng Nai và Chi cục Thi hành án dân sự thành phố Biên Hòa</t>
  </si>
  <si>
    <t>4/12/2020</t>
  </si>
  <si>
    <t>24/NQ 
ngày 04/12/2020</t>
  </si>
  <si>
    <t>A262</t>
  </si>
  <si>
    <t>Trường tiểu học Long Bình 1</t>
  </si>
  <si>
    <t>A263</t>
  </si>
  <si>
    <t>bienhoa284</t>
  </si>
  <si>
    <t xml:space="preserve">Trường THCS Tân Hạnh </t>
  </si>
  <si>
    <t>A264</t>
  </si>
  <si>
    <t>bienhoa329</t>
  </si>
  <si>
    <t>Trường Mầm non Tân Hạnh 2</t>
  </si>
  <si>
    <t>A265</t>
  </si>
  <si>
    <t>bienhoa290</t>
  </si>
  <si>
    <t>Trường THCS Tân Phong</t>
  </si>
  <si>
    <t>A266</t>
  </si>
  <si>
    <t>bienhoa384</t>
  </si>
  <si>
    <t>Trường Mầm non Tân Vạn</t>
  </si>
  <si>
    <t>A267</t>
  </si>
  <si>
    <t>XL_BSKH21_24</t>
  </si>
  <si>
    <t>Nhà văn hóa ấp Bảo Thị</t>
  </si>
  <si>
    <t>A268</t>
  </si>
  <si>
    <t>TN_1</t>
  </si>
  <si>
    <t>Trụ sở UBND xã Bàu Hàm 2</t>
  </si>
  <si>
    <t>Bàu Hàm 2</t>
  </si>
  <si>
    <t>A269</t>
  </si>
  <si>
    <t>VC342</t>
  </si>
  <si>
    <t>Sân bóng đá (kết hợp khu thể thao)</t>
  </si>
  <si>
    <t>A270</t>
  </si>
  <si>
    <t>VC343</t>
  </si>
  <si>
    <t>Nâng cấp, mở rộng trường THCS Lê Quý Đôn</t>
  </si>
  <si>
    <t>A271</t>
  </si>
  <si>
    <t>TB_373</t>
  </si>
  <si>
    <t xml:space="preserve">Tuyến đường đồi bà Dòng đi khu chăn nuôi tập trung Đồi Quân về Đồi Nam </t>
  </si>
  <si>
    <t>A272</t>
  </si>
  <si>
    <t>Hương lộ 2 nối dài (đoạn 1 - giai đoạn 1)</t>
  </si>
  <si>
    <t>Các phường</t>
  </si>
  <si>
    <t>A273</t>
  </si>
  <si>
    <t>bienhoa1701</t>
  </si>
  <si>
    <t>Đường vào trường THPT Nam Hà (Nâng cấp, mở  rộng đường vào trường THPT Nam Hà)</t>
  </si>
  <si>
    <t>đề xuất điều chỉnh tên dự án</t>
  </si>
  <si>
    <t>A274</t>
  </si>
  <si>
    <t>A275</t>
  </si>
  <si>
    <t>Xây dựng cầu vàm Cái Sứt trên Hương lộ 2 nối dài</t>
  </si>
  <si>
    <t>Long Hưng;
Tam Phước</t>
  </si>
  <si>
    <t>A276</t>
  </si>
  <si>
    <t>bienhoa708</t>
  </si>
  <si>
    <t>Đường dây 4 mạch từ trạm biến áp 220kV Tam Phước đấu nối chuyển tiếp trên đường dây 2 mạch Long Bình - Long Thành</t>
  </si>
  <si>
    <t>A277</t>
  </si>
  <si>
    <t>Trạm BA 220 kV Tam Phước và đường dây đấu nối</t>
  </si>
  <si>
    <t>A278</t>
  </si>
  <si>
    <t>ngan117</t>
  </si>
  <si>
    <t>Đường dây 220kv TBA 500kv Long Thành - Công nghệ cao</t>
  </si>
  <si>
    <t>A279</t>
  </si>
  <si>
    <t>A280</t>
  </si>
  <si>
    <t>bienhoa593</t>
  </si>
  <si>
    <t>Đường vào Trường tiểu học Tân Tiến A</t>
  </si>
  <si>
    <t>A281</t>
  </si>
  <si>
    <t>bienhoa594</t>
  </si>
  <si>
    <t>Đường Lưu Văn Viết</t>
  </si>
  <si>
    <t>A282</t>
  </si>
  <si>
    <t>bienhoa1693</t>
  </si>
  <si>
    <t>Gia cố bờ sông khu vực trụ T9 cầu Bửu Hòa</t>
  </si>
  <si>
    <t>A283</t>
  </si>
  <si>
    <t>bienhoa1700</t>
  </si>
  <si>
    <t>Đường trục Trung tâm thành phố Biên Hòa đoạn từ đường Võ Thị Sáu đến đường Đặng Văn Trơn (Cầu Thống Nhất và đường kết nối 02 đầu cầu), tại phường Thống Nhất và phường Hiệp Hòa, thành phố Biên Hòa</t>
  </si>
  <si>
    <t xml:space="preserve">      Thống Nhất;       Hiệp Hòa</t>
  </si>
  <si>
    <t>A284</t>
  </si>
  <si>
    <t>484ĐQ</t>
  </si>
  <si>
    <t>Thủy điện Phú Tân 2</t>
  </si>
  <si>
    <t xml:space="preserve">  Phú Tân; 
Thanh Sơn;
Phú Vinh</t>
  </si>
  <si>
    <t>A285</t>
  </si>
  <si>
    <t>490ĐQ</t>
  </si>
  <si>
    <t>Đường dây 110kV đấu nối Nhà máy điện Phú Tân 2</t>
  </si>
  <si>
    <t>A286</t>
  </si>
  <si>
    <t>PV_DNL1</t>
  </si>
  <si>
    <t>TBA 220 kV Định Quán và đường dây đấu nối</t>
  </si>
  <si>
    <t>A287</t>
  </si>
  <si>
    <t>ĐQ_DNL1</t>
  </si>
  <si>
    <t>ĐZ 220kV mạch hai Sông Mây - Bảo Lộc</t>
  </si>
  <si>
    <t>Phú Tân;
Phú Vinh;
 Thị trấn Định Quán; Ngọc Định;
Phú Ngọc;
La Ngà;
 Túc Trưng;
 Phú Cường</t>
  </si>
  <si>
    <t>A288</t>
  </si>
  <si>
    <t>HGO_21_18</t>
  </si>
  <si>
    <t>Trạm 220kV Long Khánh</t>
  </si>
  <si>
    <t>A289</t>
  </si>
  <si>
    <t>Trạm biến áp 110kV KCN Long Khánh và hướng tuyến đường dây đấu nối</t>
  </si>
  <si>
    <t>A290</t>
  </si>
  <si>
    <t>STRE_21_16</t>
  </si>
  <si>
    <t>Đầu tư, mở rộng đường 21/4 và hệ thống cây xanh cách ly</t>
  </si>
  <si>
    <t>A291</t>
  </si>
  <si>
    <t>21LT1</t>
  </si>
  <si>
    <t>TBA 110Kv Bàu cạn và hướng tuyến đường dây đấu nối</t>
  </si>
  <si>
    <t>Long Phước; 
 Phước Thái; 
Tân Hiệp</t>
  </si>
  <si>
    <t>A292</t>
  </si>
  <si>
    <t>21LT2</t>
  </si>
  <si>
    <t>Đường dây 220kV đấu nối NMĐ Nhơn Trạch 3 TBP 500kV Long Thành</t>
  </si>
  <si>
    <t>A293</t>
  </si>
  <si>
    <t>21LT3</t>
  </si>
  <si>
    <t>Đường dây 220kV TBM 500kV Long Thành - Công nghệ cao</t>
  </si>
  <si>
    <t>Tam An; 
 Lộc An;
 Long Đức;
 An Phước</t>
  </si>
  <si>
    <t>A294</t>
  </si>
  <si>
    <t>Đường Phan Bội Châu</t>
  </si>
  <si>
    <t>A295</t>
  </si>
  <si>
    <t>21LT4</t>
  </si>
  <si>
    <t>Đường Chu Văn An</t>
  </si>
  <si>
    <t>A296</t>
  </si>
  <si>
    <t>21LT5</t>
  </si>
  <si>
    <t>Đường Cách mạng Tháng 8 (giai đoạn 1)</t>
  </si>
  <si>
    <t>A297</t>
  </si>
  <si>
    <t>21LT6</t>
  </si>
  <si>
    <t>Đường Đinh Bộ Lĩnh (giai đoạn 1)</t>
  </si>
  <si>
    <t>A298</t>
  </si>
  <si>
    <t>21LT7</t>
  </si>
  <si>
    <t>Hệ thống thoát nước và Đấu nối đường vào trạm và đường dây cấp điện tự dùng 22KV</t>
  </si>
  <si>
    <t>A299</t>
  </si>
  <si>
    <t>21LT8</t>
  </si>
  <si>
    <t>A300</t>
  </si>
  <si>
    <t>NT1</t>
  </si>
  <si>
    <t>Lộ ra 110kV trạm 220kV An Phước</t>
  </si>
  <si>
    <t>A301</t>
  </si>
  <si>
    <t>NT2</t>
  </si>
  <si>
    <t>Trạm 220KV KCN Nhơn Trạch và đường dây đấu nối</t>
  </si>
  <si>
    <t>A302</t>
  </si>
  <si>
    <t>NT3</t>
  </si>
  <si>
    <t>Bến thủy nội địa tại xã Phú Thạnh</t>
  </si>
  <si>
    <t>Phú Thạnh</t>
  </si>
  <si>
    <t>A303</t>
  </si>
  <si>
    <t>NT4</t>
  </si>
  <si>
    <t>Xuất tuyến TBA 220kV thành phố Nhơn Trạch</t>
  </si>
  <si>
    <t>Phú Thạnh;
 Vĩnh Thanh</t>
  </si>
  <si>
    <t>A304</t>
  </si>
  <si>
    <t>NT5</t>
  </si>
  <si>
    <t>Đường dây 500kV  nhà máy điện Nhơn Trạch 4 rẽ Phú Mỹ - Nhà Bè</t>
  </si>
  <si>
    <t>A305</t>
  </si>
  <si>
    <t>NT6</t>
  </si>
  <si>
    <t>DZ 220kV đấu nối NMĐ Nhơn Trạch 3 -TBA 500kV Long Thành</t>
  </si>
  <si>
    <t>Phước Khánh;
Vĩnh Thanh;
 Phước An;
 Hiệp Phước;
 Long Tân;
Phú Thạnh;
 Phú Hội;
 Phước Thiền</t>
  </si>
  <si>
    <t>A306</t>
  </si>
  <si>
    <t>NQ24_TP1</t>
  </si>
  <si>
    <t>Đường Tà Lài mở rộng (đoạn từ Km13 đến cầu Tà Lài)</t>
  </si>
  <si>
    <t>Phú Lập;
Tà Lài</t>
  </si>
  <si>
    <t>A307</t>
  </si>
  <si>
    <t>NQ24_TP2</t>
  </si>
  <si>
    <t>Trạm biến áp 110kV Núi Tượng và hướng tuyến đường dây đấu nối</t>
  </si>
  <si>
    <t>Phú Thịnh;
Phú Lộc;
Thị trấn Tân Phú</t>
  </si>
  <si>
    <t>A308</t>
  </si>
  <si>
    <t>KH_DGT_6</t>
  </si>
  <si>
    <t xml:space="preserve">Đường Hùng Vương đoạn cuối </t>
  </si>
  <si>
    <t>A309</t>
  </si>
  <si>
    <t>24t</t>
  </si>
  <si>
    <t>Sửa chữa, nâng cấp tuyến đường từ xã Đắc Lua đi huyện Đăng Hà tỉnh Bình Phước</t>
  </si>
  <si>
    <t>Đắc Lua</t>
  </si>
  <si>
    <t>A310</t>
  </si>
  <si>
    <t>TN_2</t>
  </si>
  <si>
    <t>Đường dây ĐZ 220kV mạch hai Sông Mây - Bảo Lộc</t>
  </si>
  <si>
    <t>A311</t>
  </si>
  <si>
    <t>TN_3</t>
  </si>
  <si>
    <t>Cải tạo đường dây 110kv TBA 220kv Trị An - Kiệm Tân</t>
  </si>
  <si>
    <t xml:space="preserve">  Gia Tân 1;
 Gia Tân 2</t>
  </si>
  <si>
    <t>A312</t>
  </si>
  <si>
    <t>TB_2030_34</t>
  </si>
  <si>
    <t>A313</t>
  </si>
  <si>
    <t>TB_NQ24_2</t>
  </si>
  <si>
    <t>Mạch 2 đường dây 220kv Bảo Lộc - Sông Mây</t>
  </si>
  <si>
    <t>Bắc Sơn;
 Bình Minh;
 Sông Trầu
Tây Hòa;
 Sông Thao;
Hưng Thịnh;
Trung Hòa; 
Đông Hòa</t>
  </si>
  <si>
    <t>A314</t>
  </si>
  <si>
    <t>TB_DC_2</t>
  </si>
  <si>
    <t>Đường dây 220kv Sông Mây - Tam Phước</t>
  </si>
  <si>
    <t>A315</t>
  </si>
  <si>
    <t>TB_NQ24_1</t>
  </si>
  <si>
    <t>Cải tạo đường dây 110kv TBA 200kv TĐ Trị An - TBA Kiệm Tân</t>
  </si>
  <si>
    <t>A316</t>
  </si>
  <si>
    <t>XL_BS_2</t>
  </si>
  <si>
    <t>Kênh cấp 2 nội đồng hồ Gia Măng</t>
  </si>
  <si>
    <t>Lang Minh;
 Xuân Hiệp;
Xuân Tâm</t>
  </si>
  <si>
    <t>A317</t>
  </si>
  <si>
    <t>Nút giao thông giữa đường ĐT765 với Quốc lộ 1 (ngã ba Suối Cát) bổ sung</t>
  </si>
  <si>
    <t>Suối Cát;
Xuân Hiệp</t>
  </si>
  <si>
    <t>A318</t>
  </si>
  <si>
    <t>XL_BSKH21_8</t>
  </si>
  <si>
    <t>Đường Phước Bình - xã Xuân Thọ</t>
  </si>
  <si>
    <t>Xuân Thọ</t>
  </si>
  <si>
    <t>A319</t>
  </si>
  <si>
    <t>Đường Làng dân tộc Chơro Xuân Phú</t>
  </si>
  <si>
    <t>Xuân Phú</t>
  </si>
  <si>
    <t>A320</t>
  </si>
  <si>
    <t>Đường Thọ Chánh - Thọ Tân</t>
  </si>
  <si>
    <t>A321</t>
  </si>
  <si>
    <t>XL_BSKH21_10</t>
  </si>
  <si>
    <t>Nâng cấp, mở rộng đường Thành Công, ấp Trung Nghĩa</t>
  </si>
  <si>
    <t>Xuân Trường</t>
  </si>
  <si>
    <t>A322</t>
  </si>
  <si>
    <t>VC344</t>
  </si>
  <si>
    <t>Đường nội đồng Giáo Tùng</t>
  </si>
  <si>
    <t xml:space="preserve"> Bình Lợi</t>
  </si>
  <si>
    <t>A323</t>
  </si>
  <si>
    <t>VC345</t>
  </si>
  <si>
    <t>Đường nội đồng Bình Ninh</t>
  </si>
  <si>
    <t>A324</t>
  </si>
  <si>
    <t>VC346</t>
  </si>
  <si>
    <t>Đường nội đồng Cây Gõ</t>
  </si>
  <si>
    <t>A325</t>
  </si>
  <si>
    <t>VC347</t>
  </si>
  <si>
    <t>Mở rộng đường Cây Gõ</t>
  </si>
  <si>
    <t>A326</t>
  </si>
  <si>
    <t>VC348</t>
  </si>
  <si>
    <t>Hệ thống thoát nước Cụm công nghiệp Thiện Tân (giai đoạn 2) từ hạ lưu ra suối Rạch Đông</t>
  </si>
  <si>
    <t>A327</t>
  </si>
  <si>
    <t>VC349</t>
  </si>
  <si>
    <t>Cải tạo đường dây 110kV từ TBA 220kV thủy điện Trị An - TBA Kiệm Tân</t>
  </si>
  <si>
    <t>Trị An;
Thị trấn Vĩnh An</t>
  </si>
  <si>
    <t>A328</t>
  </si>
  <si>
    <t>VC350</t>
  </si>
  <si>
    <t>Mở rộng nhà máy thủy điện Trị An (Khu vực tạm sử dụng)</t>
  </si>
  <si>
    <t>A329</t>
  </si>
  <si>
    <t>VC351</t>
  </si>
  <si>
    <t>Cầu Bạch Đằng và đường đấu nối đến Hương Lộ 7</t>
  </si>
  <si>
    <t>A330</t>
  </si>
  <si>
    <t>A331</t>
  </si>
  <si>
    <t>bienhoa1900</t>
  </si>
  <si>
    <t>Hạ tầng khu tái định cư 11ha</t>
  </si>
  <si>
    <t>A332</t>
  </si>
  <si>
    <t>NQ24_TP5</t>
  </si>
  <si>
    <t>Khu tái định cư</t>
  </si>
  <si>
    <t>A333</t>
  </si>
  <si>
    <t>bienhoa1902</t>
  </si>
  <si>
    <t>Hạ tầng khu dân cư, thương mại và tái định cư 6,30 ha</t>
  </si>
  <si>
    <t>A334</t>
  </si>
  <si>
    <t>Khu dân cư tạo vốn số 3 (phục vụ dự án đường từ cầu Bửu Hòa đến Quốc lộ 1K)</t>
  </si>
  <si>
    <t>Bửu Hòa
 Tân Vạn</t>
  </si>
  <si>
    <t>A335</t>
  </si>
  <si>
    <t>21LT9</t>
  </si>
  <si>
    <t>Khu Dân cư Long Phước (Công ty TNHH Đầu tư Hoàng Phát Lợi)</t>
  </si>
  <si>
    <t>A336</t>
  </si>
  <si>
    <t>21LT10</t>
  </si>
  <si>
    <t>Khu dân cư theo quy hoạch tại xã Long Phước (công ty TNHH sản xuất Phích nước Hoàng Long)</t>
  </si>
  <si>
    <t>A337</t>
  </si>
  <si>
    <t>21LT11</t>
  </si>
  <si>
    <t>Khu dân cư Bàu Cạn (Công ty TNHH Đầu tư xây dựng Hữu Lợi)</t>
  </si>
  <si>
    <t>A338</t>
  </si>
  <si>
    <t>21LT12</t>
  </si>
  <si>
    <t>Khu dân cư tại xã Long Đức</t>
  </si>
  <si>
    <t>A339</t>
  </si>
  <si>
    <t>21LT13</t>
  </si>
  <si>
    <t>Khu dân cư Vi Như</t>
  </si>
  <si>
    <t>A340</t>
  </si>
  <si>
    <t>21LT14</t>
  </si>
  <si>
    <t>Khu dân cư Tâm Khánh Land</t>
  </si>
  <si>
    <t>A341</t>
  </si>
  <si>
    <t>21LT15</t>
  </si>
  <si>
    <t>Khu dân cư Bình Khiết</t>
  </si>
  <si>
    <t>A342</t>
  </si>
  <si>
    <t>21LT16</t>
  </si>
  <si>
    <t>Khu dân cư Điền Tâm Thịnh</t>
  </si>
  <si>
    <t>A343</t>
  </si>
  <si>
    <t>21LT17</t>
  </si>
  <si>
    <t>Khu dân cư Phước Bình INVEST</t>
  </si>
  <si>
    <t>A344</t>
  </si>
  <si>
    <t>21LT18</t>
  </si>
  <si>
    <t>Khu đô thị du lịch sinh thái (Công ty golf Long Thành)</t>
  </si>
  <si>
    <t>A345</t>
  </si>
  <si>
    <t>NT7</t>
  </si>
  <si>
    <t>Khu dân cư Phú Hữu</t>
  </si>
  <si>
    <t>Phú Hữu</t>
  </si>
  <si>
    <t>A346</t>
  </si>
  <si>
    <t>TN_4</t>
  </si>
  <si>
    <t>Khu dân cư nông thôn theo quy hoạch</t>
  </si>
  <si>
    <t>Quang Trung</t>
  </si>
  <si>
    <t>A347</t>
  </si>
  <si>
    <t>NT8</t>
  </si>
  <si>
    <t>Khu dân cư Điền Phước</t>
  </si>
  <si>
    <t>A348</t>
  </si>
  <si>
    <t>A352</t>
  </si>
  <si>
    <t>Gia Ray</t>
  </si>
  <si>
    <t>29/10/2019</t>
  </si>
  <si>
    <t>179</t>
  </si>
  <si>
    <t>179/NQ 
ngày 29/10/2019</t>
  </si>
  <si>
    <t>A353</t>
  </si>
  <si>
    <t>Văn phòng khu phố 4</t>
  </si>
  <si>
    <t>A355</t>
  </si>
  <si>
    <t>Khu tái định cư Thống Nhất Tân mai</t>
  </si>
  <si>
    <t>Thống Nhất Tân mai</t>
  </si>
  <si>
    <t>A356</t>
  </si>
  <si>
    <t>A357</t>
  </si>
  <si>
    <t>Trường Tiểu học Hóa An 2</t>
  </si>
  <si>
    <t>8/12/2021</t>
  </si>
  <si>
    <t>18</t>
  </si>
  <si>
    <t>A358</t>
  </si>
  <si>
    <t>Trường mẫu giáo Tân Phong</t>
  </si>
  <si>
    <t>A359</t>
  </si>
  <si>
    <t>Trạm Chăn nuôi và Thú y huyện Cẩm Mỹ</t>
  </si>
  <si>
    <t>DTS</t>
  </si>
  <si>
    <t>Nhân Nghĩa</t>
  </si>
  <si>
    <t>Chưa thực hiện</t>
  </si>
  <si>
    <t>A360</t>
  </si>
  <si>
    <t>Trường Mầm non La Ngà</t>
  </si>
  <si>
    <t>A361</t>
  </si>
  <si>
    <t>Nâng cấp Trường Tiểu học Phú Cường</t>
  </si>
  <si>
    <t>A362</t>
  </si>
  <si>
    <t>Nâng cấp, mở rộng Trường Mầm non Thanh Sơn (điểm chính)</t>
  </si>
  <si>
    <t>A363</t>
  </si>
  <si>
    <t>Trường Mầm non Xuân Thanh</t>
  </si>
  <si>
    <t>A364</t>
  </si>
  <si>
    <t>Mở rộng trường THCS Hiệp Phước</t>
  </si>
  <si>
    <t>A365</t>
  </si>
  <si>
    <t>Xây mới Phòng Giáo dục và Đào tạo huyện Nhơn Trạch</t>
  </si>
  <si>
    <t>A366</t>
  </si>
  <si>
    <t>Trường Tiểu học Phước An (ấp Vũng Gấm)</t>
  </si>
  <si>
    <t>Phước An</t>
  </si>
  <si>
    <t>A367</t>
  </si>
  <si>
    <t>Trụ sở làm việc Đại diện Cảng vụ Hàng hải Đồng Nai</t>
  </si>
  <si>
    <t>A368</t>
  </si>
  <si>
    <t>Trường tiểu học Phú Lập</t>
  </si>
  <si>
    <t>Phú Lập</t>
  </si>
  <si>
    <t>A369</t>
  </si>
  <si>
    <t>Trường mầm non Kim Đồng</t>
  </si>
  <si>
    <t>Hưng Lộc</t>
  </si>
  <si>
    <t>A370</t>
  </si>
  <si>
    <t>Trụ sở Công an xã Thiện Tân</t>
  </si>
  <si>
    <t>CAN</t>
  </si>
  <si>
    <t>A371</t>
  </si>
  <si>
    <t>Trạm Kiểm Lâm xã Phú Lý</t>
  </si>
  <si>
    <t>A372</t>
  </si>
  <si>
    <t>Trường tiểu học Trịnh Hoài Đức</t>
  </si>
  <si>
    <t>Xuân Hiệp</t>
  </si>
  <si>
    <t>A373</t>
  </si>
  <si>
    <t>Trường mầm non Xuân Phú (phân hiệu Bình Tiến)</t>
  </si>
  <si>
    <t>Xuân Phú</t>
  </si>
  <si>
    <t>A374</t>
  </si>
  <si>
    <t>Nâng cấp, cải tạo nút giao thông đường Nguyễn Du với đường N4, phường Bửu Long (Nút giao thông theo quy hoạch kết nối khu nhà ở Bửu Long vào đường Nguyễn Du)</t>
  </si>
  <si>
    <t>đề nghị đổi tên dự án</t>
  </si>
  <si>
    <t>A375</t>
  </si>
  <si>
    <t>Trường THCS Nguyễn Bỉnh Khiêm (phần đường bổ sung)</t>
  </si>
  <si>
    <t>Bửu Long, Quang Vinh</t>
  </si>
  <si>
    <t>A376</t>
  </si>
  <si>
    <t>Đường nối từ đường Nguyễn Ái Quốc tới đường nối Phan Đình Phùng - Cây Chàm (bổ sung)</t>
  </si>
  <si>
    <t>A377</t>
  </si>
  <si>
    <t>Đường vào Trường THCS Ngô Nhơn Tịnh (bổ sung)</t>
  </si>
  <si>
    <t>A378</t>
  </si>
  <si>
    <t>Đầu tư xây dựng Hương lộ 2 nối dài (đoạn 1- giai đoạn 1)</t>
  </si>
  <si>
    <t>An Hòa; Long Hưng</t>
  </si>
  <si>
    <t>A379</t>
  </si>
  <si>
    <t>Gia cố bờ sông Đồng Nai đoạn từ Nhà máy xử lý nước thải số 2 phường Tam hiệp đến cầu An Hảo</t>
  </si>
  <si>
    <t>An Bình, Tam Hiệp</t>
  </si>
  <si>
    <t>A380</t>
  </si>
  <si>
    <t>Đường trục Trung tâm thành phố Biên Hòa đoạn từ đường Võ Thị Sáu đến đường Đặng Văn Trơn (Cầu Thống Nhất và đường kết nối 02 đầu cầu)</t>
  </si>
  <si>
    <t>Thống Nhất, Hiệp Hòa</t>
  </si>
  <si>
    <t>A381</t>
  </si>
  <si>
    <t>Trạm biến áp 110kV Phước Tân và nhánh rẽ đấu nối</t>
  </si>
  <si>
    <t>A382</t>
  </si>
  <si>
    <t>Đường vào trường THCS Tân Hiệp</t>
  </si>
  <si>
    <t>A383</t>
  </si>
  <si>
    <t>Đường từ nút giao vườn Mít đến đường Võ Thị Sáu</t>
  </si>
  <si>
    <t>Trung Dũng, Thống Nhất</t>
  </si>
  <si>
    <t>A384</t>
  </si>
  <si>
    <t>Gia cố bờ sông khu vực trụ T9 cầu Bửu Hòa (Gia cố bờ sông khu vực trụ cầu T9)</t>
  </si>
  <si>
    <t>Bửu Hòa, Hiệp Hòa</t>
  </si>
  <si>
    <t>A385</t>
  </si>
  <si>
    <t>Tuyến thu gom về trạm xử lý nước thải số 1 tại phường Hố Nai</t>
  </si>
  <si>
    <t>Hố Nai</t>
  </si>
  <si>
    <t>A386</t>
  </si>
  <si>
    <t>Nâng cấp đường ấp 3 Lâm San đi Quảng Thành</t>
  </si>
  <si>
    <t>Lâm San</t>
  </si>
  <si>
    <t>A387</t>
  </si>
  <si>
    <t>Đường Sông Nhạn - Dầu Giây đoạn còn lại</t>
  </si>
  <si>
    <t>Sông Nhạn</t>
  </si>
  <si>
    <t>A388</t>
  </si>
  <si>
    <t>Nâng cấp tuyến đường Duy Tân</t>
  </si>
  <si>
    <t>A389</t>
  </si>
  <si>
    <t>Đường số 5 (Bảo Vinh)</t>
  </si>
  <si>
    <t>A390</t>
  </si>
  <si>
    <t>Đường Thổ Lùn (giai đoạn 2)</t>
  </si>
  <si>
    <t>Bàu Trâm</t>
  </si>
  <si>
    <t>A391</t>
  </si>
  <si>
    <t>Đường Bàu Trâm - Xuân Thọ</t>
  </si>
  <si>
    <t>A392</t>
  </si>
  <si>
    <t xml:space="preserve">Đường Vành đai 2 </t>
  </si>
  <si>
    <t>Phú Binh, Xuân Hòa, Bàu Trâm, Bảo Vinh, Xuân Tân</t>
  </si>
  <si>
    <t>A393</t>
  </si>
  <si>
    <t>Đường Vành đai 1</t>
  </si>
  <si>
    <t>Suối Tre, Bàu Sen, Phú Binh</t>
  </si>
  <si>
    <t>A394</t>
  </si>
  <si>
    <t>Đường Hoàng Diệu</t>
  </si>
  <si>
    <t>A395</t>
  </si>
  <si>
    <t>Đường Phạm Lạc</t>
  </si>
  <si>
    <t>A396</t>
  </si>
  <si>
    <t>Xây dựng, mở rộng mặt đường, bố trí làn chờ chuyển hướng tại hai nút giao QL1 - Hùng Vương (bổ sung điểm Quốc lộ 1A giao với đường Lê A).</t>
  </si>
  <si>
    <t>Xuân Trung, Xuân Bình, Bảo Vinh, Suối Tre</t>
  </si>
  <si>
    <t>A397</t>
  </si>
  <si>
    <t>Đường CMT8 nối dài, thành phố Long Khánh và hạ tầng kỹ thuật các tuyến dường giao thông khu phức hợp phường Xuân An, Xuân Hòa, thành phố Long Khánh</t>
  </si>
  <si>
    <t>Xuân An, Xuân Hòa</t>
  </si>
  <si>
    <t>A398</t>
  </si>
  <si>
    <t xml:space="preserve">Nhánh rẽ đấu nối Trạm Biến áp 110KV Công nghệ cao </t>
  </si>
  <si>
    <t>thị trấn Long Thành</t>
  </si>
  <si>
    <t>A399</t>
  </si>
  <si>
    <t xml:space="preserve"> Hệ thống thoát nước và xử lý nước thải thị trấn Long Thành</t>
  </si>
  <si>
    <t>A400</t>
  </si>
  <si>
    <t>Đường Tôn Đức Thắng (đoạn từ khu trung tâm huyện Nhơn Trạch đến đường Quách Thị Trang) (đường 25B)</t>
  </si>
  <si>
    <t>Long Tân, Phú Thạnh</t>
  </si>
  <si>
    <t>A401</t>
  </si>
  <si>
    <t xml:space="preserve">Đường Lê Hồng Phong nối dài </t>
  </si>
  <si>
    <t>Phước An, Long Thọ</t>
  </si>
  <si>
    <t>A402</t>
  </si>
  <si>
    <t>Đường số 2 (đoạn từ đường ranh khu tái định cư Phước Thiền đến đường Trần Phú)</t>
  </si>
  <si>
    <t>A403</t>
  </si>
  <si>
    <t>Đường số 7 (đoạn từ đường KCN V đến đường Nguyễn Ái Quốc) giai đoạn 1</t>
  </si>
  <si>
    <t>Vĩnh Thanh, Phước An</t>
  </si>
  <si>
    <t>A404</t>
  </si>
  <si>
    <t>Đường 25C đoạn từ đường Hùng Vương đến đường liên cảng</t>
  </si>
  <si>
    <t>A405</t>
  </si>
  <si>
    <t>Dự án nâng cấp đường 25B đoạn từ Trung tâm huyện Nhơn Trạch ra Quốc lộ 51, huyện Long Thành và huyện Nhơn Trạch</t>
  </si>
  <si>
    <t>A406</t>
  </si>
  <si>
    <t>Mạch 2 Đường dây 220Kv Bảo Lộc - Sông Mây</t>
  </si>
  <si>
    <t>Phú Sơn; Phú Trung; Thanh Sơn; Phú Xuân; TT. Tân Phú; Phú Lộc</t>
  </si>
  <si>
    <t>A407</t>
  </si>
  <si>
    <t>Đường Sông Nhạn - Dầu Giây</t>
  </si>
  <si>
    <t>A408</t>
  </si>
  <si>
    <t>A409</t>
  </si>
  <si>
    <t>Trạm bơm ấp 5</t>
  </si>
  <si>
    <t>Nam Cát Tiên</t>
  </si>
  <si>
    <t>A410</t>
  </si>
  <si>
    <t>Đường Nguyễn Trãi (đoạn từ đường Hùng Vương đến đường Lý Nam Đế)</t>
  </si>
  <si>
    <t>Thị trấn
Trảng Bom</t>
  </si>
  <si>
    <t>A411</t>
  </si>
  <si>
    <t>Sông Thao, Hưng Thịnh, Đông Hòa, Trung Hòa, Tây Hòa, Sông Trầu</t>
  </si>
  <si>
    <t>A412</t>
  </si>
  <si>
    <t>Trạm 110kV Trị An - Phú Giáo</t>
  </si>
  <si>
    <t>A413</t>
  </si>
  <si>
    <t xml:space="preserve">Đường Chu Văn An </t>
  </si>
  <si>
    <t>A414</t>
  </si>
  <si>
    <t>Cầu tổ 6A khu phố 6 nối khu phố 5</t>
  </si>
  <si>
    <t>A415</t>
  </si>
  <si>
    <t>Trạm trung chuyển rác</t>
  </si>
  <si>
    <t>A416</t>
  </si>
  <si>
    <t>Xây dựng hầm chui qua cầu Hóa An để nối đường ven sông Đồng Nai và đường Nguyễn Văn Trị, thành phố Biên Hòa (Hầm chui kết nối dự án đường ven sông Đồng Nai và đường Nguyễn Văn Trị)</t>
  </si>
  <si>
    <t>Bửu Long, Hòa Bình</t>
  </si>
  <si>
    <t xml:space="preserve">đề nghị đổi tên dự án </t>
  </si>
  <si>
    <t>A417</t>
  </si>
  <si>
    <t>Đường D17 (Đoạn từ ngã tư trụ sở Bàu Hàm 2 ra Quốc lộ 1A)</t>
  </si>
  <si>
    <t>Bàu Hàm 2; TT.Dầu Giây</t>
  </si>
  <si>
    <t>A418</t>
  </si>
  <si>
    <t>Đường N7 nối dài</t>
  </si>
  <si>
    <t>TT.Dầu Giây</t>
  </si>
  <si>
    <t>A419</t>
  </si>
  <si>
    <t>Đường cầu ông Bồ đi Tp.Long Khánh</t>
  </si>
  <si>
    <t>Xuân Thiện</t>
  </si>
  <si>
    <t>A420</t>
  </si>
  <si>
    <t>Xây dựng hạ tầng khu tái định cư phường Bửu Hòa (bổ sung)</t>
  </si>
  <si>
    <t>A421</t>
  </si>
  <si>
    <t>Khu dân cư phục vụ tái định cư phường Tam Hiệp (bổ sung)</t>
  </si>
  <si>
    <t>A422</t>
  </si>
  <si>
    <t>Xây dựng khu gia đình cán bộ chiến sỹ Quân khu 7 tại phường Bảo Vinh</t>
  </si>
  <si>
    <t>A423</t>
  </si>
  <si>
    <t>Nhà dài Tà Lài</t>
  </si>
  <si>
    <t>Tà Lài</t>
  </si>
  <si>
    <t>A424</t>
  </si>
  <si>
    <t>Khu tái định cư tại xã Bắc Sơn</t>
  </si>
  <si>
    <t>A425</t>
  </si>
  <si>
    <t>Khu tái định cư tại xã Đông Hòa</t>
  </si>
  <si>
    <t>Đông Hòa</t>
  </si>
  <si>
    <t>A426</t>
  </si>
  <si>
    <t>Nhà văn hóa ấp Bình Lục</t>
  </si>
  <si>
    <t>A427</t>
  </si>
  <si>
    <t xml:space="preserve">Khu dân cư tập trung xã Thạnh Phú </t>
  </si>
  <si>
    <t>A428</t>
  </si>
  <si>
    <t>Xây dựng khu hiệu bộ, phòng chức năng Trường tiểu học Bảo Bình</t>
  </si>
  <si>
    <t>Bảo Bình</t>
  </si>
  <si>
    <t>2022</t>
  </si>
  <si>
    <t>15/4/2022</t>
  </si>
  <si>
    <t>1</t>
  </si>
  <si>
    <t>A429</t>
  </si>
  <si>
    <t>Xây dựng mới trụ sở làm việc UBND xã Sông Nhạn</t>
  </si>
  <si>
    <t>A430</t>
  </si>
  <si>
    <t>Xây dựng trường mầm non Sông Ray (phân hiệu ấp 1)</t>
  </si>
  <si>
    <t>Sông Ray</t>
  </si>
  <si>
    <t>A431</t>
  </si>
  <si>
    <t>Xây dựng mới trụ sở làm việc UBND xã Thừa Đức</t>
  </si>
  <si>
    <t>Thừa Đức</t>
  </si>
  <si>
    <t>A432</t>
  </si>
  <si>
    <t>Xây dựng Trường mầm non Xuân Bảo (phân hiệu)</t>
  </si>
  <si>
    <t>Xuân Bảo</t>
  </si>
  <si>
    <t>A433</t>
  </si>
  <si>
    <t>Trường THCS Võ Thị Sáu (mở rộng)</t>
  </si>
  <si>
    <t>A434</t>
  </si>
  <si>
    <t>Xây dựng trường mầm non Xuân Đông (phân hiệu ấp Bể Bạc)</t>
  </si>
  <si>
    <t>A435</t>
  </si>
  <si>
    <t>Xây dựng mới trụ sở làm việc Công an xã Xuân Mỹ</t>
  </si>
  <si>
    <t>Xuân Mỹ</t>
  </si>
  <si>
    <t>A436</t>
  </si>
  <si>
    <t>Trường tiểu học Xụân Mỹ (mở rộng)</t>
  </si>
  <si>
    <t>A437</t>
  </si>
  <si>
    <t>Xây dựng mới trụ sở làm việc UBND xã Xuân Quế</t>
  </si>
  <si>
    <t>Xuân Quế</t>
  </si>
  <si>
    <t>A438</t>
  </si>
  <si>
    <t>Nâng cấp, mở rộng Trường TH Nguyễn Bá Ngọc (điểm Mít Nài)</t>
  </si>
  <si>
    <t>A439</t>
  </si>
  <si>
    <t>Phân hiệu Trường mầm non Tuổi Thơ (Điểm ấp 6)</t>
  </si>
  <si>
    <t>A440</t>
  </si>
  <si>
    <t>Trường mầm non Hoa Hồng thị trấn Định Quán</t>
  </si>
  <si>
    <t>A441</t>
  </si>
  <si>
    <t>Trường tiểu học Nguyễn Du</t>
  </si>
  <si>
    <t>A442</t>
  </si>
  <si>
    <t>Trường THCS Nguyễn Thị Minh Khai</t>
  </si>
  <si>
    <t>A443</t>
  </si>
  <si>
    <t>Nhà văn hóa ấp 18 Gia Đình</t>
  </si>
  <si>
    <t>A444</t>
  </si>
  <si>
    <t>Trường Mẫu giáo An Phước
( thửa đất số 116, tờ bản đồ số 52)</t>
  </si>
  <si>
    <t>A445</t>
  </si>
  <si>
    <t>Trường THCS An Phước (mở rộng)
(đất hiện hữu thửa 112, tờ 52, mở rộng sang thửa 82, tờ bản đồ số 52 xã An Phước)</t>
  </si>
  <si>
    <t>A446</t>
  </si>
  <si>
    <t>Trường mẫu giáo Cẩm Đường
(đất hiện hữu thửa 8, tờ 45 mở rộng một phần các thửa đất số 56, 58, 59 tờ bản đồ số 11)</t>
  </si>
  <si>
    <t>A447</t>
  </si>
  <si>
    <t>Trường THCS Tân Thành
(một phần thửa đất số 14, tờ bản đồ số 36 xã Bàu Cạn)</t>
  </si>
  <si>
    <t>A448</t>
  </si>
  <si>
    <t>Trường Mầm non Thái Hiệp Thành
(một phần thửa đất số 14, tờ bản đồ số 36 xã Bàu Cạn)</t>
  </si>
  <si>
    <t>A449</t>
  </si>
  <si>
    <t>Trụ sở Công an xã Lộc An
( một phần thửa 832, tờ 42 xã Lộc An)</t>
  </si>
  <si>
    <t>A450</t>
  </si>
  <si>
    <t>Trụ sở trung đội dân quân thường trực KCN Lộc An - Bình Sơn
(Thửa số 54, 99 tờ bản đồ số 01, xã Long An)</t>
  </si>
  <si>
    <t>A451</t>
  </si>
  <si>
    <t>Trường tiểu học Long Thành C
(thuộc một phần thửa đất số 27, tờ bản đồ số 7 và một phần các thửa 4, 5, 6, 7, 8, 9, 10 tờ 26 xã Long Đức)</t>
  </si>
  <si>
    <t>A452</t>
  </si>
  <si>
    <t>Trường tiểu học Long Phước
(thửa đất số 26, tờ bản đồ số 25, mở rộng sang các thửa 27, 28, 147, 148 tờ bản đồ số 25 xã Long Phước)</t>
  </si>
  <si>
    <t>A453</t>
  </si>
  <si>
    <t>Trường tiểu học Tam Thiện
(thuộc thửa đất số 49, tờ bản đồ số 71 xã Phước Thái)</t>
  </si>
  <si>
    <t>A454</t>
  </si>
  <si>
    <t>Trường tiểu học Thái Thiện
(thửa số 7, 9, 11, 12, 25, 26, 27, 28 tờ bản đồ số 30 và thửa số 1, 2, 3, 8, 9, 39 tờ bản đồ số 34, thửa số 111, 123 tờ bản đồ số 81 và thửa số 1, 3, tờ bản đồ số 84 xã Phước Thái)</t>
  </si>
  <si>
    <t>A455</t>
  </si>
  <si>
    <t>Trụ sở UBND xã Tam An
(thửa đất số 430, tờ bản đồ số 27 xã Tam An)</t>
  </si>
  <si>
    <t>A456</t>
  </si>
  <si>
    <t>Trường tiểu học Long Thành B
(thuộc một phần các thửa số 6, 14, 24, 27, 236, 319, 395, 430, 431, 493, 494, 497, 489 tờ bản đồ số 23 thị trấn Long Thành)</t>
  </si>
  <si>
    <t>A457</t>
  </si>
  <si>
    <t>Dự án khẩn cấp bảo tồn Voi tỉnh Đồng Nai giai đoạn 2014 - 2020 tại xã Đắc Lua và xã Tà Lài</t>
  </si>
  <si>
    <t>Đắc Lua -
 Tà Lài</t>
  </si>
  <si>
    <t>A458</t>
  </si>
  <si>
    <t>A459</t>
  </si>
  <si>
    <t xml:space="preserve">Trạm y tế xã Lộ 25 </t>
  </si>
  <si>
    <t>A460</t>
  </si>
  <si>
    <t>Trường tiểu học Hoàng Văn Thụ (mở rộng)</t>
  </si>
  <si>
    <t>A461</t>
  </si>
  <si>
    <t>Trường mầm non Họa Mi (mở rộng)</t>
  </si>
  <si>
    <t>A462</t>
  </si>
  <si>
    <t>Trường THCS Lý Tự Trọng</t>
  </si>
  <si>
    <t>A463</t>
  </si>
  <si>
    <t>Trường tiểu học Nguyễn Trãi</t>
  </si>
  <si>
    <t>Hưng Thịnh</t>
  </si>
  <si>
    <t>A464</t>
  </si>
  <si>
    <t>Trường mầm non Xuân Trường</t>
  </si>
  <si>
    <t>A465</t>
  </si>
  <si>
    <t>Nạo vét bờ trái tuyến rạch Cái Cầu (Suối Xiệp) đoạn qua phường Bửu Hòa, phường Hóa An, thành phố Biên Hòa</t>
  </si>
  <si>
    <t>Bửu Hòa, Hóa An</t>
  </si>
  <si>
    <t>A466</t>
  </si>
  <si>
    <t>Giáo xứ Tân Lộc</t>
  </si>
  <si>
    <t>A467</t>
  </si>
  <si>
    <t>Đường nội ô ấp 1 đi ấp 5, ấp 6 xã Sông Ray</t>
  </si>
  <si>
    <t>A468</t>
  </si>
  <si>
    <t>Mương tiêu ấp 10, xã Sông Ray</t>
  </si>
  <si>
    <t>A469</t>
  </si>
  <si>
    <t>Đường nội đồng cống 7 cửa đi ấp 1, ấp 2, ấp 3 xã Sông Ray</t>
  </si>
  <si>
    <t>A470</t>
  </si>
  <si>
    <t>Đường Nội đồng ấp 2, Xuân Tây</t>
  </si>
  <si>
    <t>Xuân Tây</t>
  </si>
  <si>
    <t>A471</t>
  </si>
  <si>
    <t>Hồ Cà Ròn và hệ thống kênh</t>
  </si>
  <si>
    <t>A472</t>
  </si>
  <si>
    <t>Đường 774B (Tà Lài - Trà Cổ)</t>
  </si>
  <si>
    <t>Phú Hòa, Gia Canh</t>
  </si>
  <si>
    <t>A473</t>
  </si>
  <si>
    <t>Đường nối Cụm công nghiệp Phú Túc đi Tỉnh lộ 763</t>
  </si>
  <si>
    <t>A474</t>
  </si>
  <si>
    <t>Nâng cấp, sửa chữa đường 118 (đường 118 - Sông Đồng Nai)</t>
  </si>
  <si>
    <t>Phú Vinh, Phú Tân</t>
  </si>
  <si>
    <t>A475</t>
  </si>
  <si>
    <t>Kênh nội đồng Trạm bơm ấp 1 Thanh Sơn</t>
  </si>
  <si>
    <t>A476</t>
  </si>
  <si>
    <t>Đường vành đai thị trấn Định Quán</t>
  </si>
  <si>
    <t>A477</t>
  </si>
  <si>
    <t>Nâng cấp, sửa chữa đường Cầu Trắng</t>
  </si>
  <si>
    <t>A478</t>
  </si>
  <si>
    <t>Đường Bảo Hòa - Long Khánh (đoạn qua TP. Long Khánh)</t>
  </si>
  <si>
    <t>Bàu Trâm, Xuân Hòa</t>
  </si>
  <si>
    <t>A479</t>
  </si>
  <si>
    <t>Đường N5,D4,N3</t>
  </si>
  <si>
    <t>A480</t>
  </si>
  <si>
    <t>Trạm 220kV Long Khánh và hướng tuyến các đường dây đấu nối</t>
  </si>
  <si>
    <t>A481</t>
  </si>
  <si>
    <t xml:space="preserve">Đường Bùi Thị Xuân </t>
  </si>
  <si>
    <t>An Phước;
thị trấn 
Long Thành</t>
  </si>
  <si>
    <t>A482</t>
  </si>
  <si>
    <t>Trạm Biến áp 500KV Bắc Châu Đức và đường dây đấu nối</t>
  </si>
  <si>
    <t>Bàu Cạn, Phước Bình, Tân Hiệp</t>
  </si>
  <si>
    <t>A483</t>
  </si>
  <si>
    <t>Xây dựng tuyết thoát nước mưa từ Khu dân cư Kim Oanh qua Khu tái định cư Bình Sơn ra suối Ông Trữ tại xã Bình Sơn, huyện Long Thành</t>
  </si>
  <si>
    <t>Bình An</t>
  </si>
  <si>
    <t>A484</t>
  </si>
  <si>
    <t>Trạm 110KV sân bay Long Thành và đường dây đấu nối</t>
  </si>
  <si>
    <t>Bình Sơn , Long An</t>
  </si>
  <si>
    <t>A485</t>
  </si>
  <si>
    <t>Đường Tôn Đức Thắng (đoạn từ đường Võ Thị Sáu đến đường Vũ Hồng Phô)</t>
  </si>
  <si>
    <t>A486</t>
  </si>
  <si>
    <t>Đường Long Phước - Phước Thái</t>
  </si>
  <si>
    <t>Long Phước, Phước Thái</t>
  </si>
  <si>
    <t>A487</t>
  </si>
  <si>
    <t>Đường Phước Bình – Bàu Cạn – Cẩm Đường</t>
  </si>
  <si>
    <t>Phước Bình, Tân Hiệp, Bàu Cạn</t>
  </si>
  <si>
    <t>A488</t>
  </si>
  <si>
    <t>Đường vào khu Logistics xã Tân Hiệp</t>
  </si>
  <si>
    <t>A489</t>
  </si>
  <si>
    <t>Đường Nguyễn Hữu Cảnh ( đoạn từ đường Võ Thị Sáu đến đường Vũ Hồng Phô).</t>
  </si>
  <si>
    <t>thị trấn 
Long Thành</t>
  </si>
  <si>
    <t>A490</t>
  </si>
  <si>
    <t>Đường Chu Văn An ra Phạm Văn Đồng và đoạn từ Trung tâm văn hóa thể thao huyện ra hẻm 224 xã An Phước</t>
  </si>
  <si>
    <t>A491</t>
  </si>
  <si>
    <t>Cầu Phước An kết nối với tỉnh BRVT</t>
  </si>
  <si>
    <t>A492</t>
  </si>
  <si>
    <t>Kiên cố hóa tuyến kênh Bà Ký (đoạn từ đường Lý Thái Tổ đến đường 25C)</t>
  </si>
  <si>
    <t>Phước Thiền,
Hiệp Phước,
 Long Thọ</t>
  </si>
  <si>
    <t>A493</t>
  </si>
  <si>
    <t>Trường mầm non Đẳc Lua điểm trường Dabongkua</t>
  </si>
  <si>
    <t>A494</t>
  </si>
  <si>
    <t>Mở rộng trường mầm non Phú Thịnh</t>
  </si>
  <si>
    <t>Phú Thịnh</t>
  </si>
  <si>
    <t>A495</t>
  </si>
  <si>
    <t>Đường ven lô 203-205</t>
  </si>
  <si>
    <t>A496</t>
  </si>
  <si>
    <t>Đường bên hông chợ đầu mối (giai đoạn 2)</t>
  </si>
  <si>
    <t>A497</t>
  </si>
  <si>
    <t>Đường phía Nam Khu công nghiệp Dầu Giây</t>
  </si>
  <si>
    <t>A498</t>
  </si>
  <si>
    <t xml:space="preserve">Đường N7 giai đoạn 3 </t>
  </si>
  <si>
    <t>thị trấn 
Dầu Giây</t>
  </si>
  <si>
    <t>A499</t>
  </si>
  <si>
    <t>Đường 135</t>
  </si>
  <si>
    <t>A500</t>
  </si>
  <si>
    <t>Cây Gáo, Thanh Bình</t>
  </si>
  <si>
    <t>A501</t>
  </si>
  <si>
    <t>Sửa chữa, đào, nạo, vét lòng hồ chứa nước Suối Đầm, huyện Trảng Bom, tỉnh Đồng Nai</t>
  </si>
  <si>
    <t>Sông Thao</t>
  </si>
  <si>
    <t>A502</t>
  </si>
  <si>
    <t>Đường dây 110Kv Định Quán 2-Vĩnh An</t>
  </si>
  <si>
    <t>A503</t>
  </si>
  <si>
    <t>TT Trảng Bom</t>
  </si>
  <si>
    <t>A504</t>
  </si>
  <si>
    <t>Đường Nguyễn Tri Phương (đoạn từ đường Nguyễn Hữu Cảnh đến đường Hùng Vương)</t>
  </si>
  <si>
    <t>A505</t>
  </si>
  <si>
    <t>Đường Lương Thế Vinh (đoạn từ đường Lê Lai đến đường Lý Thường Kiệt)</t>
  </si>
  <si>
    <t>A506</t>
  </si>
  <si>
    <t>Đường N1 (đoạn từ đường Ngô quyền đến đường D6)</t>
  </si>
  <si>
    <t>A507</t>
  </si>
  <si>
    <t>Đường Lê Lai (đoạn từ đường Hùng Vương đến đường Lý Nam Đế)</t>
  </si>
  <si>
    <t>A508</t>
  </si>
  <si>
    <t>Trạm 110kV Tân An và đấu nối</t>
  </si>
  <si>
    <t>A509</t>
  </si>
  <si>
    <t>Đường Hùng Vương - Trần Phú (Đoạn từ đường Đoàn Thị Điểm đến đường Chu Văn An)</t>
  </si>
  <si>
    <t>thị trấn
 Gia Ray</t>
  </si>
  <si>
    <t>A510</t>
  </si>
  <si>
    <t>Đường Nguyễn Thị Minh Khai (giai đoạn 2)</t>
  </si>
  <si>
    <t>thị trấn
 Gia Ray, 
Xuân Tâm</t>
  </si>
  <si>
    <t>A511</t>
  </si>
  <si>
    <t>Cầu Suối Tà Rua xã Xuân Bắc</t>
  </si>
  <si>
    <t>Xuân Bắc</t>
  </si>
  <si>
    <t>A512</t>
  </si>
  <si>
    <t>Cầu Đập Tràn (ấp 2B)</t>
  </si>
  <si>
    <t>Xuân Bắc</t>
  </si>
  <si>
    <t>A513</t>
  </si>
  <si>
    <t>Cầu Suối vườn ươm ấp 2B, xã Xuân Băc</t>
  </si>
  <si>
    <t>A514</t>
  </si>
  <si>
    <t>Đường Suối Rết B xã Xuân Định</t>
  </si>
  <si>
    <t>Xuân Định</t>
  </si>
  <si>
    <t>A515</t>
  </si>
  <si>
    <t>Xây dựng hệ thống chống úng xã Xuân Hưng</t>
  </si>
  <si>
    <t>A516</t>
  </si>
  <si>
    <t>Đường Xuân Hưng - Xuân Tâm</t>
  </si>
  <si>
    <t>Xuân Hưng, Xuân Tâm</t>
  </si>
  <si>
    <t>A517</t>
  </si>
  <si>
    <t>Kênh cấp 2 nội đồng, hồ Gia Măng</t>
  </si>
  <si>
    <t>Xuân Tâm, Xuân Hiệp, Lang Minh</t>
  </si>
  <si>
    <t>A518</t>
  </si>
  <si>
    <t>Nâng cấp mở rộng đường Xuân Thành - Trảng Táo</t>
  </si>
  <si>
    <t>Xuân Thành, Xuân Trường</t>
  </si>
  <si>
    <t>A519</t>
  </si>
  <si>
    <t>Khu tái định cư Long Đức</t>
  </si>
  <si>
    <t>A520</t>
  </si>
  <si>
    <t>Khu tái định cư Long Phước</t>
  </si>
  <si>
    <t>A521</t>
  </si>
  <si>
    <t>Khu tái định cư thị trấn Long Thành (khu đất Hội cựu chiến binh cũ - Khu đất trung tâm dịch vụ công ích - Khu đất hợp tác xã Nông nghiệp)</t>
  </si>
  <si>
    <t>A522</t>
  </si>
  <si>
    <t>Khu đô thị Thương mại Dịch vụ Biên Hòa 1 chuyển đổi công năng Khu Công nghiệp Biên Hòa 1</t>
  </si>
  <si>
    <t>An Bình</t>
  </si>
  <si>
    <t>A1387</t>
  </si>
  <si>
    <t>Xây dựng trường Mầm non Bảo Bình (phân hiệu ấp Tân Xuân)</t>
  </si>
  <si>
    <t xml:space="preserve">Bảo Bình </t>
  </si>
  <si>
    <t>22/9/2022</t>
  </si>
  <si>
    <t>19</t>
  </si>
  <si>
    <t>A1388</t>
  </si>
  <si>
    <t>Xây dựng trường mầm non Lâm San</t>
  </si>
  <si>
    <t>A1389</t>
  </si>
  <si>
    <t>Trạm Y tế xã Xuân Tây</t>
  </si>
  <si>
    <t>A1390</t>
  </si>
  <si>
    <t>Nhà văn hóa kết hợp khu thể thao ấp Hòa Thuận</t>
  </si>
  <si>
    <t>A1391</t>
  </si>
  <si>
    <t>Nhà văn hóa kết hợp khu thể thao ấp Phú Tâm</t>
  </si>
  <si>
    <t>A1392</t>
  </si>
  <si>
    <t>Nhà văn hóa kết hợp khu thể thao ấp 7</t>
  </si>
  <si>
    <t>A1393</t>
  </si>
  <si>
    <t>Thị đội Thị trấn Định Quán (Khu tăng gia sản xuất cho ban chỉ huy quân sự thị trấn Định Quán)</t>
  </si>
  <si>
    <t>A1394</t>
  </si>
  <si>
    <t>Nhà văn hóa kết hợp trụ sở làm việc ấp Võ Dõng 2</t>
  </si>
  <si>
    <t>A1395</t>
  </si>
  <si>
    <t>A1396</t>
  </si>
  <si>
    <t>Trạm y tế xã Bình Hòa</t>
  </si>
  <si>
    <t>Bình Hòa</t>
  </si>
  <si>
    <t>A1397</t>
  </si>
  <si>
    <t>Trường THPT Phước Thiền</t>
  </si>
  <si>
    <t>A1398</t>
  </si>
  <si>
    <t>Bồi thường bổ sung do thu hồi đất dự án xây dựng UBND xã Thạnh Phú</t>
  </si>
  <si>
    <t>A1399</t>
  </si>
  <si>
    <t>Đường QH D6 và Đường QH D35 theo quy hoạch</t>
  </si>
  <si>
    <t>A1400</t>
  </si>
  <si>
    <t>Đường nối từ khu dân cư phục vụ tái định cư Tam Hiệp 9,4ha ra đường Trần Quốc Toản</t>
  </si>
  <si>
    <t>A1401</t>
  </si>
  <si>
    <t>Dự án Tuyến ống cấp nước D1200 (giai đoạn 2)</t>
  </si>
  <si>
    <t xml:space="preserve">Long Phước </t>
  </si>
  <si>
    <t>A1402</t>
  </si>
  <si>
    <t>Đường Đinh Quang Ân</t>
  </si>
  <si>
    <t>A1403</t>
  </si>
  <si>
    <t>Đường số 26 (Đường khu 2 khu phố Suối Cả)</t>
  </si>
  <si>
    <t>A1404</t>
  </si>
  <si>
    <t>Trạm bơm tăng áp - Xây dựng hệ thống cấp nước khu vực 05 xã Kiệm Tân khi đô thị Dầu Giây, huyện Thống Nhất và vùng lân cận</t>
  </si>
  <si>
    <t>Xuân Đường, Xuân Quế</t>
  </si>
  <si>
    <t>A1405</t>
  </si>
  <si>
    <t xml:space="preserve">Tuyến ống cấp nước từ Quốc lộ 51 đến khu Công nghiệp Nhơn Trạch 6 </t>
  </si>
  <si>
    <t>A1406</t>
  </si>
  <si>
    <t>Đường Nguyễn Hữu Cảnh (đoạn từ Đường Đinh Tiên Hoàng đến ngã ba đường Trảng Bom-Cây Gáo)</t>
  </si>
  <si>
    <t>A1407</t>
  </si>
  <si>
    <t xml:space="preserve">Đường Nam Kỳ Khởi Nghĩa </t>
  </si>
  <si>
    <t>A1408</t>
  </si>
  <si>
    <t>A1409</t>
  </si>
  <si>
    <t xml:space="preserve">Trạm Trung chuyển rác </t>
  </si>
  <si>
    <t>Phú lý</t>
  </si>
  <si>
    <t>A1410</t>
  </si>
  <si>
    <t>A1411</t>
  </si>
  <si>
    <t>Hệ thống cấp nước tập trung ấp 1, 2</t>
  </si>
  <si>
    <t>Trị An</t>
  </si>
  <si>
    <t>A1412</t>
  </si>
  <si>
    <t>A1413</t>
  </si>
  <si>
    <t>Trạm biến áp 500kV Đồng Nai 2 và đường dây 500 kV từ trạm 500kV Đồng Nai 2 rẽ trên 2 mạch ĐZ mạch 3,4 Vĩnh Tân-Sông Mây và ĐZ 220kV bốn mạch xuất tuyến TC 220kV trạm 500 kV Đồng Nai 2 rẽ ĐZ 2 mạch Hàm Thuận - Đa Mi -Xuân Lộc</t>
  </si>
  <si>
    <t>Xuân Bắc, Suối Cao, Suối Cát, Xuân Thọ</t>
  </si>
  <si>
    <t>A1414</t>
  </si>
  <si>
    <t>Trạm biến áp 220kV Long Khánh và đường dây đấu nối</t>
  </si>
  <si>
    <t>A1415</t>
  </si>
  <si>
    <t>Khu tái định cư xã Bình Lợi</t>
  </si>
  <si>
    <t>Bình Lợi</t>
  </si>
  <si>
    <t>A349</t>
  </si>
  <si>
    <t>Nhà bia liệt sĩ Hóa An</t>
  </si>
  <si>
    <t>A350</t>
  </si>
  <si>
    <t>Nhà ở xã hội Bảo Vinh</t>
  </si>
  <si>
    <t>A351</t>
  </si>
  <si>
    <t>A354</t>
  </si>
  <si>
    <t>Khu tái định cư Tân Hạnh (bổ sung thêm)</t>
  </si>
  <si>
    <t>A523</t>
  </si>
  <si>
    <t>thuy78</t>
  </si>
  <si>
    <t xml:space="preserve">Khu dân cư Long Tân </t>
  </si>
  <si>
    <t>A524</t>
  </si>
  <si>
    <t>bienhoa268</t>
  </si>
  <si>
    <t>Trường THCS Nguyễn Bỉnh Khiêm</t>
  </si>
  <si>
    <t>A525</t>
  </si>
  <si>
    <t>xong</t>
  </si>
  <si>
    <t>Trường TH Phước Tân  (trong khu TĐC đường Võ Nguyên Giáp)</t>
  </si>
  <si>
    <t>A526</t>
  </si>
  <si>
    <t>bienhoa381</t>
  </si>
  <si>
    <t>Trường MN Tân Mai (cơ sở 2)</t>
  </si>
  <si>
    <t>A527</t>
  </si>
  <si>
    <t>bienhoa1137</t>
  </si>
  <si>
    <t>Xây dựng trụ sở cơ quan Sở LĐTBXH mới</t>
  </si>
  <si>
    <t>A528</t>
  </si>
  <si>
    <t>Trụ sở Bảo hiểm xã hội Biên Hòa</t>
  </si>
  <si>
    <t>A529</t>
  </si>
  <si>
    <t>XTA_16_01</t>
  </si>
  <si>
    <t>Hạt kiểm lâm liên huyện Xuân Lộc - Long Khánh</t>
  </si>
  <si>
    <t>Xuân Tân</t>
  </si>
  <si>
    <t>A530</t>
  </si>
  <si>
    <t>XBI_1</t>
  </si>
  <si>
    <t>Trường MN Xuân Bình (Bình Minh)</t>
  </si>
  <si>
    <t>Xuân Bình</t>
  </si>
  <si>
    <t>A531</t>
  </si>
  <si>
    <t>BTR_18_03</t>
  </si>
  <si>
    <t>Trường mẫu giáo Vành Khuyên</t>
  </si>
  <si>
    <t>A532</t>
  </si>
  <si>
    <t>Mở rộng hầm chui - cầu tránh đường sắt</t>
  </si>
  <si>
    <t>A533</t>
  </si>
  <si>
    <t>CM_16_02</t>
  </si>
  <si>
    <t>Đường Long Giao - Bảo Bình</t>
  </si>
  <si>
    <t>Long Giao, Bảo Bình</t>
  </si>
  <si>
    <t>A534</t>
  </si>
  <si>
    <t>XMY_21_16_01</t>
  </si>
  <si>
    <t>Hệ thống cấp nước tập trung Xuân Mỹ</t>
  </si>
  <si>
    <t>A535</t>
  </si>
  <si>
    <t>XDU_16_01</t>
  </si>
  <si>
    <t>Đường vào cụm công nghiệp Long Giao</t>
  </si>
  <si>
    <t>A536</t>
  </si>
  <si>
    <t>Xây dựng hạ tầng, cây xanh - C.ty TNHH MTV Dầu khí Đồng Tháp</t>
  </si>
  <si>
    <t>A537</t>
  </si>
  <si>
    <t>03 trạm quan trắc tự động mơi trường nước</t>
  </si>
  <si>
    <t>A538</t>
  </si>
  <si>
    <t>BLO_1</t>
  </si>
  <si>
    <t>Đường từ trường học ấp Cây Da đi ngã 3 Lộc Na</t>
  </si>
  <si>
    <t>A539</t>
  </si>
  <si>
    <t>XLA_17_02</t>
  </si>
  <si>
    <t>Nâng cấp mở rộng hệ thống cấp nước tập trung</t>
  </si>
  <si>
    <t>A540</t>
  </si>
  <si>
    <t>XHO_1</t>
  </si>
  <si>
    <t>Đường Nguyễn Thị Minh Khai nối dài (XD tuyến đường nối từ CMT8 sang NTM Khai)</t>
  </si>
  <si>
    <t>A541</t>
  </si>
  <si>
    <t>Q333</t>
  </si>
  <si>
    <t>Dự án Nhà máy Giấy Tân Mai
 Miền Đông (mương thoát nước)</t>
  </si>
  <si>
    <t>A542</t>
  </si>
  <si>
    <t>Q63</t>
  </si>
  <si>
    <t>Giếng khoan quan trắc (TD10)</t>
  </si>
  <si>
    <t>A543</t>
  </si>
  <si>
    <t>Q64</t>
  </si>
  <si>
    <t>Giếng khoan quan trắc (TD25)</t>
  </si>
  <si>
    <t>A544</t>
  </si>
  <si>
    <t>Q65</t>
  </si>
  <si>
    <t>Giếng khoan quan trắc (TD13)</t>
  </si>
  <si>
    <t>A545</t>
  </si>
  <si>
    <t>Q66</t>
  </si>
  <si>
    <t>Giếng khoan quan trắc (NB14A, NB14B)</t>
  </si>
  <si>
    <t>A546</t>
  </si>
  <si>
    <t>thuy120</t>
  </si>
  <si>
    <t>Đường dây 110 KV 02 mạch Hyosung 2 đấu nối chuyển tiếp vào đường dây 110KV Hyosung - Dệt may</t>
  </si>
  <si>
    <t>Vĩnh Thanh
Phước An</t>
  </si>
  <si>
    <t>A547</t>
  </si>
  <si>
    <t>TB40b</t>
  </si>
  <si>
    <t>Đường Lê Quang Định</t>
  </si>
  <si>
    <t>A548</t>
  </si>
  <si>
    <t>TB41b</t>
  </si>
  <si>
    <t>Đường Nguyễn Hữu Cảnh từ đường Đinh Tiên Hoàng đến ngã ba Cây Gáo</t>
  </si>
  <si>
    <t>A549</t>
  </si>
  <si>
    <t>TB42b</t>
  </si>
  <si>
    <t>Tuyến mương thoát nước từ KP4 đến Suối Đá</t>
  </si>
  <si>
    <t>A550</t>
  </si>
  <si>
    <t>VC1</t>
  </si>
  <si>
    <t xml:space="preserve"> Đường vào cụm công nghiệp Thạnh Phú -Thiện Tân</t>
  </si>
  <si>
    <t>A551</t>
  </si>
  <si>
    <t>VC2</t>
  </si>
  <si>
    <t>Tiểu dự án bồi thường giải phóng mặt bằng ĐT 768 (các hộ còn lại)</t>
  </si>
  <si>
    <t>Thiện Tân, Tân An</t>
  </si>
  <si>
    <t>A552</t>
  </si>
  <si>
    <t>VC5</t>
  </si>
  <si>
    <t xml:space="preserve"> Bến thủy nội địa (Công ty TNHH MTV Khang Khoa)</t>
  </si>
  <si>
    <t>A553</t>
  </si>
  <si>
    <t>VC7</t>
  </si>
  <si>
    <t>Đường dây 110KV Trị An - Vĩnh An (cải tạo các móng trụ)</t>
  </si>
  <si>
    <t>A554</t>
  </si>
  <si>
    <t>XB_HT</t>
  </si>
  <si>
    <t>Đường Xuân Bắc - Long Khánh (mở rộng)</t>
  </si>
  <si>
    <t>A555</t>
  </si>
  <si>
    <t>VC8</t>
  </si>
  <si>
    <t>Đường liên xã Thạnh Phú - Tân Bình - Bình Lợi (đường Ông Binh)</t>
  </si>
  <si>
    <t>A556</t>
  </si>
  <si>
    <t>XH_CT_3</t>
  </si>
  <si>
    <t>Đường Xuân Hiệp - Lang Minh (mở rộng)</t>
  </si>
  <si>
    <t>A557</t>
  </si>
  <si>
    <t>bienhoa1232</t>
  </si>
  <si>
    <t>Chùa Từ Bi</t>
  </si>
  <si>
    <t>TON</t>
  </si>
  <si>
    <t>A558</t>
  </si>
  <si>
    <t>XBI_2</t>
  </si>
  <si>
    <t>Nhà triển lãm và văn phòng TTVH thể thao thị xã</t>
  </si>
  <si>
    <t>A559</t>
  </si>
  <si>
    <t>Nghĩa địa ấp 10 (mở rộng)</t>
  </si>
  <si>
    <t xml:space="preserve"> Đắc Lua</t>
  </si>
  <si>
    <t>A560</t>
  </si>
  <si>
    <t>TP_951</t>
  </si>
  <si>
    <t>Nhà văn hóa kết hợp khu thể thao ấp 1</t>
  </si>
  <si>
    <t>A561</t>
  </si>
  <si>
    <t>TP_955</t>
  </si>
  <si>
    <t>Nhà văn hóa kết hợp khu thể thao ấp 5B</t>
  </si>
  <si>
    <t>A562</t>
  </si>
  <si>
    <t>TP_958</t>
  </si>
  <si>
    <t>Nhà văn hóa kết hợp khu thể thao ấp 8</t>
  </si>
  <si>
    <t>A563</t>
  </si>
  <si>
    <t>bienhoa897</t>
  </si>
  <si>
    <t>Khu tái định cư phường Tam Hiệp</t>
  </si>
  <si>
    <t>A564</t>
  </si>
  <si>
    <t>bienhoa947</t>
  </si>
  <si>
    <t>Khu dân cư An Hòa 2</t>
  </si>
  <si>
    <t>A565</t>
  </si>
  <si>
    <t>Khu dân cư  Bình Đa (Công ty Cổ phần phát triển nhà Bình Đa)</t>
  </si>
  <si>
    <t>A566</t>
  </si>
  <si>
    <t>thuy124</t>
  </si>
  <si>
    <t>Dự án xây dựng Khu dân cư xã Long Tân do Công ty Cổ phần Đầu tư Đất Ngọc làm chủ đầu tư.</t>
  </si>
  <si>
    <t>A567</t>
  </si>
  <si>
    <t>thuy125</t>
  </si>
  <si>
    <t>Khu Nhà ở cho người có thu nhập thấp của Công ty TNHH Địa ốc Nguyên Khang</t>
  </si>
  <si>
    <t>A568</t>
  </si>
  <si>
    <t>TB85d</t>
  </si>
  <si>
    <t>Khu dân cư xã Đồi 61</t>
  </si>
  <si>
    <t>Xã Đồi 61</t>
  </si>
  <si>
    <t>A569</t>
  </si>
  <si>
    <t>VC10</t>
  </si>
  <si>
    <t>Cụm công nghiệp Tân An
(Trong đó: Công ty TNHH Hoàng Bảo Lâm 3.5ha; Công ty TNHH Hố Nai 5.7 ha; DNTN Nguyễn Phi Hùng 5ha, Công ty TNHH Phúc Lộc Thịnh Phát 2ha, công ty TNHH Hoàng Bảo Lâm, DNTN Phi Hùng, công ty TNHH Hố Nai 14,05 ha )</t>
  </si>
  <si>
    <t>A570</t>
  </si>
  <si>
    <t>VC11</t>
  </si>
  <si>
    <t>Cụm CN Thiện Tân</t>
  </si>
  <si>
    <t>A571</t>
  </si>
  <si>
    <t>VC12</t>
  </si>
  <si>
    <t xml:space="preserve">Xây dựng điểm dân cư nông thôn số 6 </t>
  </si>
  <si>
    <t>A572</t>
  </si>
  <si>
    <t>XMY_17_01</t>
  </si>
  <si>
    <t>Trung tâm văn hóa học tập cộng đồng</t>
  </si>
  <si>
    <t>A573</t>
  </si>
  <si>
    <t>Huu46</t>
  </si>
  <si>
    <t>Phân hiệu trường TH Trần Quốc Tuấn</t>
  </si>
  <si>
    <t>A574</t>
  </si>
  <si>
    <t>229ĐQ</t>
  </si>
  <si>
    <t>Trường MN Bé Ngoan điểm ấp Mít Nài (mở rộng)</t>
  </si>
  <si>
    <t>A575</t>
  </si>
  <si>
    <t>234ĐQ</t>
  </si>
  <si>
    <t>Trường MN Ngọc Lan ấp Hòa Thành (mở rộng)</t>
  </si>
  <si>
    <t>A576</t>
  </si>
  <si>
    <t>189ĐQ</t>
  </si>
  <si>
    <t xml:space="preserve">Trường TH Nguyễn Đình Chiểu  </t>
  </si>
  <si>
    <t>Phú Hòa</t>
  </si>
  <si>
    <t>A577</t>
  </si>
  <si>
    <t>254ĐQ</t>
  </si>
  <si>
    <t>Trường MN Thanh Sơn điểm chính (mở rộng)</t>
  </si>
  <si>
    <t>A578</t>
  </si>
  <si>
    <t>572ĐQ</t>
  </si>
  <si>
    <t>Trụ sở công an xã Ngọc Định</t>
  </si>
  <si>
    <t>A579</t>
  </si>
  <si>
    <t>Q216</t>
  </si>
  <si>
    <t>Ban chỉ huy quân sự xã Bình Sơn</t>
  </si>
  <si>
    <t>A580</t>
  </si>
  <si>
    <t>Q217</t>
  </si>
  <si>
    <t>Ban chỉ huy quân sự xã Phước Thái</t>
  </si>
  <si>
    <t>A581</t>
  </si>
  <si>
    <t>Q219</t>
  </si>
  <si>
    <t>Trụ sở công an xã Bình Sơn</t>
  </si>
  <si>
    <t>A582</t>
  </si>
  <si>
    <t>Q220</t>
  </si>
  <si>
    <t>Trụ sở công an xã Phước Thái</t>
  </si>
  <si>
    <t>A583</t>
  </si>
  <si>
    <t>BVI_17_02</t>
  </si>
  <si>
    <t>Trụ sở công an xã Bảo Vinh</t>
  </si>
  <si>
    <t>A584</t>
  </si>
  <si>
    <t>PBI_16_01</t>
  </si>
  <si>
    <t>Ban chỉ huy quân sự phường Phú Bình</t>
  </si>
  <si>
    <t>Phú Bình</t>
  </si>
  <si>
    <t>A585</t>
  </si>
  <si>
    <t>HGO_18_02</t>
  </si>
  <si>
    <t>Ban chỉ huy quân sự xã Bảo Quang</t>
  </si>
  <si>
    <t>A586</t>
  </si>
  <si>
    <t>TP_232</t>
  </si>
  <si>
    <t>Trường TH Phú Trung (mở rộng)</t>
  </si>
  <si>
    <t>Phú Trung</t>
  </si>
  <si>
    <t>A587</t>
  </si>
  <si>
    <t>TP_886</t>
  </si>
  <si>
    <t>Trụ sở BCHQS xã</t>
  </si>
  <si>
    <t>Phú Điền</t>
  </si>
  <si>
    <t>A588</t>
  </si>
  <si>
    <t>TN_38_17_122</t>
  </si>
  <si>
    <t>Trụ sở công an xã Gia Tân 2</t>
  </si>
  <si>
    <t>Gia Tân 2</t>
  </si>
  <si>
    <t>A589</t>
  </si>
  <si>
    <t>TB123a</t>
  </si>
  <si>
    <t>Trường cấp THCS phía Bắc thị trấn Trảng Bom</t>
  </si>
  <si>
    <t>A590</t>
  </si>
  <si>
    <t>VC15</t>
  </si>
  <si>
    <t>Trường Mầm non Mã Đà (phân hiệu chính)</t>
  </si>
  <si>
    <t>A591</t>
  </si>
  <si>
    <t>VC18</t>
  </si>
  <si>
    <t>Trụ sở công an xã Mã Đà</t>
  </si>
  <si>
    <t>A592</t>
  </si>
  <si>
    <t>XHU_CT_9</t>
  </si>
  <si>
    <t>Trường MN Xuân Hưng (mở rộng phân hiệu ấp 5)</t>
  </si>
  <si>
    <t>A593</t>
  </si>
  <si>
    <t>XHU_CT_10</t>
  </si>
  <si>
    <t>Trường MN Xuân Hưng (mở rộng phân hiệu chính ấp 4)</t>
  </si>
  <si>
    <t>A594</t>
  </si>
  <si>
    <t>XL_CT_3</t>
  </si>
  <si>
    <t>Giếng khoan quan trắc (TD1, TD3, TD4, TD7, TD8, TD9, TD13, TD14, TD21, TD22, TD23, TD28)</t>
  </si>
  <si>
    <t>A595</t>
  </si>
  <si>
    <t>XL_CT_2</t>
  </si>
  <si>
    <t>Giếng khoan quan trắc  (NB-19AB; NB-22AB)</t>
  </si>
  <si>
    <t>A596</t>
  </si>
  <si>
    <t>XL_HT_6</t>
  </si>
  <si>
    <t>Trụ sở làm việc ấp Suối Cát 2</t>
  </si>
  <si>
    <t>A597</t>
  </si>
  <si>
    <t>XTHO_HT_1</t>
  </si>
  <si>
    <t>Trường THCS Nguyễn Trãi (mở rộng)</t>
  </si>
  <si>
    <t>A598</t>
  </si>
  <si>
    <t>XHU_HT_1</t>
  </si>
  <si>
    <t>Nhà văn hoá dân tộc Chăm xã Xuân Hưng</t>
  </si>
  <si>
    <t>A599</t>
  </si>
  <si>
    <t>bienhoa617</t>
  </si>
  <si>
    <t>Xây dựng đường D1 khu dân cư theo quy hoạch tại khu phố Bình Dương - Công ty An Hưng Phát</t>
  </si>
  <si>
    <t>A600</t>
  </si>
  <si>
    <t>bienhoa623</t>
  </si>
  <si>
    <t>Đường vào trường Nguyễn Thị Sáu</t>
  </si>
  <si>
    <t>A601</t>
  </si>
  <si>
    <t>Đường song hành QL1 tại khu vực Amata</t>
  </si>
  <si>
    <t>A602</t>
  </si>
  <si>
    <t>bienhoa555</t>
  </si>
  <si>
    <t>Đường vào Trường THCS Ngô Nhơn Tịnh</t>
  </si>
  <si>
    <t>A603</t>
  </si>
  <si>
    <t>Hầm chui ngã tư Tân Phong</t>
  </si>
  <si>
    <t>Tân Tiến, Trảng Dài</t>
  </si>
  <si>
    <t>A604</t>
  </si>
  <si>
    <t>Đường vào trường THCS Nguyễn Văn trỗi và trường MN Tân Vạn</t>
  </si>
  <si>
    <t>A605</t>
  </si>
  <si>
    <t>bienhoa604</t>
  </si>
  <si>
    <t>Đường D9 (nối đường Võ Thị Sáu và đường Nguyễn Văn Hoa)</t>
  </si>
  <si>
    <t>A606</t>
  </si>
  <si>
    <t>bienhoa591</t>
  </si>
  <si>
    <t>Đường vào THCS Tân Phong</t>
  </si>
  <si>
    <t>A607</t>
  </si>
  <si>
    <t>bienhoa662</t>
  </si>
  <si>
    <t>Dự án nạo vét suối Săn Máu (đoạn bổ sung từ điểm cuối K6 + 052 đến sông Cái)</t>
  </si>
  <si>
    <t>Tân Mai, Thống Nhất</t>
  </si>
  <si>
    <t>A608</t>
  </si>
  <si>
    <t>bienhoa695</t>
  </si>
  <si>
    <t>Trạm biến áp 110Kv Giang Điền và đường dây đấu nối</t>
  </si>
  <si>
    <t>A609</t>
  </si>
  <si>
    <t>GĐ</t>
  </si>
  <si>
    <t>Đường 107 - Tư Sở</t>
  </si>
  <si>
    <t>A610</t>
  </si>
  <si>
    <t>452ĐQ</t>
  </si>
  <si>
    <t>Trạm bơm ấp 7 và kênh tưới Phú Tân</t>
  </si>
  <si>
    <t>A611</t>
  </si>
  <si>
    <t>Q210</t>
  </si>
  <si>
    <t>Xây dựng, nâng cấp hạ tầng khu trung tâm hành chính huyện Long Thành</t>
  </si>
  <si>
    <t>xx</t>
  </si>
  <si>
    <t>sửa mã tiến độ</t>
  </si>
  <si>
    <t>A612</t>
  </si>
  <si>
    <t>Q212</t>
  </si>
  <si>
    <t>Đường Phước Bình</t>
  </si>
  <si>
    <t>A613</t>
  </si>
  <si>
    <t>Đường Năm Rưỡi (mở rộng đoạn từ ấp 2 đến bến đò)</t>
  </si>
  <si>
    <t>A614</t>
  </si>
  <si>
    <t>TP_641</t>
  </si>
  <si>
    <t>Đường Hùng Vương (đoạn từ khu tái định cư 9,7 ha đến trường TH Nguyễn Huệ và đoạn từ khu tái định cư 9,7 ha đến Trung tâm Văn hóa - Thể dục thể thao)</t>
  </si>
  <si>
    <t>TT. Tân Phú</t>
  </si>
  <si>
    <t>A615</t>
  </si>
  <si>
    <t>TP_651a</t>
  </si>
  <si>
    <t>Đường Nguyễn Đình Chiểu (đoạn từ khu tái định cư 9,7 ha đến đường Nguyễn Tri Phương)</t>
  </si>
  <si>
    <t>A616</t>
  </si>
  <si>
    <t>TP_692</t>
  </si>
  <si>
    <t>Trạm bơm ấp 3</t>
  </si>
  <si>
    <t>A617</t>
  </si>
  <si>
    <t>TN_38_17_178</t>
  </si>
  <si>
    <t xml:space="preserve">Đường Song hành phía đông Quốc Lộ 20 </t>
  </si>
  <si>
    <t>A618</t>
  </si>
  <si>
    <t>TB181b</t>
  </si>
  <si>
    <t>Đường Nguyễn Huệ (đoạn từ đường Đinh Tiên Hoàng đến đường Nguyễn Hoàng)</t>
  </si>
  <si>
    <t>A619</t>
  </si>
  <si>
    <t>TB186b</t>
  </si>
  <si>
    <t>Đường Tây Hòa - Trung Hòa</t>
  </si>
  <si>
    <t>A620</t>
  </si>
  <si>
    <t>TB187b</t>
  </si>
  <si>
    <t>Đường Nam Kỳ Khởi Nghĩa</t>
  </si>
  <si>
    <t>A621</t>
  </si>
  <si>
    <t>TB189b</t>
  </si>
  <si>
    <t xml:space="preserve">Đường Đức Huy - Thanh Bình - Dốc Mơ </t>
  </si>
  <si>
    <t>A622</t>
  </si>
  <si>
    <t>VC19</t>
  </si>
  <si>
    <t>Đường dây Sông Mây, uyên Hưng 220kv</t>
  </si>
  <si>
    <t>A623</t>
  </si>
  <si>
    <t>VC20</t>
  </si>
  <si>
    <t>Đường Quang Trung nối dài (từ ngã tư UBND huyện đến giáp đường Lê Quý Đôn)</t>
  </si>
  <si>
    <t>A624</t>
  </si>
  <si>
    <t>VC21</t>
  </si>
  <si>
    <t>Bến thủy nội địa (Công ty TNHH Bảo Kim Ngân)</t>
  </si>
  <si>
    <t>A625</t>
  </si>
  <si>
    <t>XL_HT_10</t>
  </si>
  <si>
    <t>Kênh mương (ấp Bưng Cần)</t>
  </si>
  <si>
    <t>Bảo Hòa</t>
  </si>
  <si>
    <t>A626</t>
  </si>
  <si>
    <t>XTR_HT</t>
  </si>
  <si>
    <t>Đường Xuân Trường - Trảng Táo</t>
  </si>
  <si>
    <t>A627</t>
  </si>
  <si>
    <t>XTH_HT_1</t>
  </si>
  <si>
    <t>Đường Tân Hữu - Trảng Táo</t>
  </si>
  <si>
    <t>Xuân Thành</t>
  </si>
  <si>
    <t>A628</t>
  </si>
  <si>
    <t>XTH_CT_5</t>
  </si>
  <si>
    <t>Đường Xuân Thành - Trảng Táo</t>
  </si>
  <si>
    <t>A629</t>
  </si>
  <si>
    <t>GR_CT_3</t>
  </si>
  <si>
    <t>Đường Nguyễn Thị Minh Khai  (mở rộng)</t>
  </si>
  <si>
    <t>TT Gia Ray</t>
  </si>
  <si>
    <t>A630</t>
  </si>
  <si>
    <t>XL_CT_6</t>
  </si>
  <si>
    <t>Tỉnh lộ 765 (GĐ 2)</t>
  </si>
  <si>
    <t>A631</t>
  </si>
  <si>
    <t>Khu nhà ở xã hội</t>
  </si>
  <si>
    <t>Tam Hòa</t>
  </si>
  <si>
    <t>A632</t>
  </si>
  <si>
    <t>bienhoa755</t>
  </si>
  <si>
    <t>Khu tái định cư phục vụ dự án Mở rộng trường THCS Hòa Hưng</t>
  </si>
  <si>
    <t>A633</t>
  </si>
  <si>
    <t>698ĐQ</t>
  </si>
  <si>
    <t>Nhà văn hóa ấp Hòa Thành</t>
  </si>
  <si>
    <t>A634</t>
  </si>
  <si>
    <t>nhu57_2</t>
  </si>
  <si>
    <t>Đường và khu tái định cư ấp 3 xã Phú Lợi</t>
  </si>
  <si>
    <t>Phú Lợi</t>
  </si>
  <si>
    <t>A635</t>
  </si>
  <si>
    <t>XLA_17_05</t>
  </si>
  <si>
    <t>Khu đất tái định cư 4D</t>
  </si>
  <si>
    <t>Xuân Lập</t>
  </si>
  <si>
    <t>A636</t>
  </si>
  <si>
    <t>TP_952</t>
  </si>
  <si>
    <t>Nhà văn hóa kết hợp trụ sở làm việc ấp 3</t>
  </si>
  <si>
    <t>A637</t>
  </si>
  <si>
    <t>TP_1032</t>
  </si>
  <si>
    <t>Nhà văn hóa kết hợp trụ sở làm việc ấp Phú Lợi</t>
  </si>
  <si>
    <t>A638</t>
  </si>
  <si>
    <t>TN_38_17_225</t>
  </si>
  <si>
    <t>Giáo xứ Bình Lộc</t>
  </si>
  <si>
    <t xml:space="preserve">Xuân Thiện </t>
  </si>
  <si>
    <t>A639</t>
  </si>
  <si>
    <t>VC22</t>
  </si>
  <si>
    <t>Chợ Mã Đà</t>
  </si>
  <si>
    <t>A640</t>
  </si>
  <si>
    <t>Q198</t>
  </si>
  <si>
    <t>Khu dân cư theo quy hoạch tại TTLT
 ( Cty TNHH MTV Nam Long Long Thành)</t>
  </si>
  <si>
    <t>A641</t>
  </si>
  <si>
    <t>Q200</t>
  </si>
  <si>
    <t xml:space="preserve">Khu dân cư Long Phước (Công ty TNHH đầu tư phát triển BĐS đo đạc xây dựng Ngân Hà) </t>
  </si>
  <si>
    <t>A642</t>
  </si>
  <si>
    <t>bienhoa326</t>
  </si>
  <si>
    <t>Trường TH Tam Phước 4</t>
  </si>
  <si>
    <t>A643</t>
  </si>
  <si>
    <t>bienhoa344</t>
  </si>
  <si>
    <t>Trường MN Hòa Hưng (cơ sở 2) mở rộng</t>
  </si>
  <si>
    <t>A644</t>
  </si>
  <si>
    <t>240ĐQ</t>
  </si>
  <si>
    <t>Trường MN Phú Hòa  ấp 3</t>
  </si>
  <si>
    <t>A645</t>
  </si>
  <si>
    <t>207ĐQ</t>
  </si>
  <si>
    <t>Trường TH Nguyễn Bỉnh Khiêm (mở rộng)</t>
  </si>
  <si>
    <t>A646</t>
  </si>
  <si>
    <t>NTM_1206</t>
  </si>
  <si>
    <t>Trường MN Tuổi Thơ điểm chính</t>
  </si>
  <si>
    <t>A647</t>
  </si>
  <si>
    <t>TB264a</t>
  </si>
  <si>
    <t>Trụ sở công an xã</t>
  </si>
  <si>
    <t>A648</t>
  </si>
  <si>
    <t>TB265a</t>
  </si>
  <si>
    <t>Hố Nai 3</t>
  </si>
  <si>
    <t>A649</t>
  </si>
  <si>
    <t>A650</t>
  </si>
  <si>
    <t>TP_248</t>
  </si>
  <si>
    <t>Trường MN Phú Bình (mở rộng)</t>
  </si>
  <si>
    <t>A651</t>
  </si>
  <si>
    <t>TP_271</t>
  </si>
  <si>
    <t>Trường MN Trà Cổ</t>
  </si>
  <si>
    <t>Trà Cổ</t>
  </si>
  <si>
    <t>A652</t>
  </si>
  <si>
    <t>BSNTM_TC2</t>
  </si>
  <si>
    <t>Trường THCS Trà Cổ (mở rộng)</t>
  </si>
  <si>
    <t>A653</t>
  </si>
  <si>
    <t>TP_901</t>
  </si>
  <si>
    <t>Trụ sở UBND thị trấn Tân Phú</t>
  </si>
  <si>
    <t>A654</t>
  </si>
  <si>
    <t>TP_897</t>
  </si>
  <si>
    <t>Trụ sở BHXH tại thị trấn Tân Phú</t>
  </si>
  <si>
    <t>A655</t>
  </si>
  <si>
    <t>TP_PB-3</t>
  </si>
  <si>
    <t>Trung tâm thể dục thể thao</t>
  </si>
  <si>
    <t xml:space="preserve"> Phú Bình</t>
  </si>
  <si>
    <t>A656</t>
  </si>
  <si>
    <t>TP_162</t>
  </si>
  <si>
    <t>Trung tâm VH-TT xã Trà Cổ</t>
  </si>
  <si>
    <t>A657</t>
  </si>
  <si>
    <t>thuy133</t>
  </si>
  <si>
    <t>Trung tâm văn hóa thể dục thể thao xã Phú Thạnh kết hợp NVH ấp 2</t>
  </si>
  <si>
    <t>A658</t>
  </si>
  <si>
    <t>thuy134</t>
  </si>
  <si>
    <t>Trường mầm non mẫu giáo Phú Thạnh</t>
  </si>
  <si>
    <t>A659</t>
  </si>
  <si>
    <t>493ĐQ</t>
  </si>
  <si>
    <t>Trạm BA 110 kV Định Quán 2 và đường dây đấu nối</t>
  </si>
  <si>
    <t>A660</t>
  </si>
  <si>
    <t>SNH_17_01</t>
  </si>
  <si>
    <t>Đường dân sinh (dọc đường cao tốc)</t>
  </si>
  <si>
    <t>A661</t>
  </si>
  <si>
    <t>SNH_17_02</t>
  </si>
  <si>
    <t>Mương thoát lũ (dọc đường cao tốc)</t>
  </si>
  <si>
    <t>A662</t>
  </si>
  <si>
    <t>NNG_38_17_01</t>
  </si>
  <si>
    <t>A663</t>
  </si>
  <si>
    <t>TP_685</t>
  </si>
  <si>
    <t>Trạm bơm dã chiến ấp 8</t>
  </si>
  <si>
    <t>A664</t>
  </si>
  <si>
    <t>Trạm bơm ấp 6A, 6B</t>
  </si>
  <si>
    <t>Núi Tượng</t>
  </si>
  <si>
    <t>A665</t>
  </si>
  <si>
    <t>Hệ thống cấp nước tập trung</t>
  </si>
  <si>
    <t>A666</t>
  </si>
  <si>
    <t>SRA_38_17_01</t>
  </si>
  <si>
    <t>Nghĩa địa ấp 4 (mở rộng)</t>
  </si>
  <si>
    <t>A667</t>
  </si>
  <si>
    <t>XMY_38_17_02</t>
  </si>
  <si>
    <t>Nhà văn hóa ấp Đồng Tâm</t>
  </si>
  <si>
    <t>A668</t>
  </si>
  <si>
    <t>TP_959</t>
  </si>
  <si>
    <t>Nhà văn hóa kết hợp khu thể thao ấp 11</t>
  </si>
  <si>
    <t>A669</t>
  </si>
  <si>
    <t>TP_953</t>
  </si>
  <si>
    <t>Nhà văn hóa kết hợp khu thể thao ấp 4</t>
  </si>
  <si>
    <t>A670</t>
  </si>
  <si>
    <t>TP_971</t>
  </si>
  <si>
    <t>Nhà văn hóa kết hợp trụ sở làm việc ấp Phú Dũng</t>
  </si>
  <si>
    <t>A671</t>
  </si>
  <si>
    <t>TP_974</t>
  </si>
  <si>
    <t>Nhà văn hóa kết hợp trụ sở làm việc ấp Phú Kiên</t>
  </si>
  <si>
    <t>A672</t>
  </si>
  <si>
    <t>TP_PDT1</t>
  </si>
  <si>
    <t>A673</t>
  </si>
  <si>
    <t>TP_PD_BS1</t>
  </si>
  <si>
    <t>A674</t>
  </si>
  <si>
    <t>TP_1035</t>
  </si>
  <si>
    <t>Nhà văn hóa kết hợp khu thể thao ấp Phú Thắng</t>
  </si>
  <si>
    <t>A675</t>
  </si>
  <si>
    <t>TP_1043</t>
  </si>
  <si>
    <t>Nhà văn hóa kết hợp khu thể thao ấp Ngọc Lâm 2</t>
  </si>
  <si>
    <t>Phú Xuân</t>
  </si>
  <si>
    <t>A676</t>
  </si>
  <si>
    <t>TP_1036</t>
  </si>
  <si>
    <t>Nhà văn hóa kết hợp trụ sở làm việc ấp Bàu Chim</t>
  </si>
  <si>
    <t>A677</t>
  </si>
  <si>
    <t>TP_1041</t>
  </si>
  <si>
    <t>Nhà văn hóa kết hợp trụ sở làm việc ấp Thọ Lâm 2</t>
  </si>
  <si>
    <t>A678</t>
  </si>
  <si>
    <t>TP_1042</t>
  </si>
  <si>
    <t>Nhà văn hóa kết hợp trụ sở làm việc ấp Thọ Lâm 3</t>
  </si>
  <si>
    <t>A679</t>
  </si>
  <si>
    <t>TP_1055</t>
  </si>
  <si>
    <t>A680</t>
  </si>
  <si>
    <t>TP_1056</t>
  </si>
  <si>
    <t>Nhà văn hóa kết hợp khu thể thao ấp 5</t>
  </si>
  <si>
    <t>A681</t>
  </si>
  <si>
    <t>TP_1057</t>
  </si>
  <si>
    <t>Nhà văn hóa kết hợp khu thể thao ấp 6</t>
  </si>
  <si>
    <t>A682</t>
  </si>
  <si>
    <t>A683</t>
  </si>
  <si>
    <t>bienhoa313</t>
  </si>
  <si>
    <t>Trường TH Nguyễn Khắc Hiếu (mở rộng)</t>
  </si>
  <si>
    <t>Hòa Bình</t>
  </si>
  <si>
    <t>A684</t>
  </si>
  <si>
    <t>Trường MN Tân Tiến (vị trí TH Tân Tiến cũ)</t>
  </si>
  <si>
    <t>A685</t>
  </si>
  <si>
    <t>bienhoa513</t>
  </si>
  <si>
    <t>Đường Nguyễn Tri Phương</t>
  </si>
  <si>
    <t>A686</t>
  </si>
  <si>
    <t>bienhoa1017</t>
  </si>
  <si>
    <t>Khu nhà ở chung cư A6, A7</t>
  </si>
  <si>
    <t>A687</t>
  </si>
  <si>
    <t>bienhoa743</t>
  </si>
  <si>
    <t>Đền Quốc Tổ Hùng Vương (mở rộng)</t>
  </si>
  <si>
    <t>A688</t>
  </si>
  <si>
    <t>thuy136</t>
  </si>
  <si>
    <t>Truờng Tiểu học Long Thọ 2</t>
  </si>
  <si>
    <t>A689</t>
  </si>
  <si>
    <t>thuy153</t>
  </si>
  <si>
    <t>Dự án xây dựng Khu dân cư Long Tân - Phú Hội (Công ty PVII)</t>
  </si>
  <si>
    <t>Phú Hội
Long Tân</t>
  </si>
  <si>
    <t>A690</t>
  </si>
  <si>
    <t>thuy137</t>
  </si>
  <si>
    <t>Đường  vào Trạm biến áp 220KV Nhơn Trạch</t>
  </si>
  <si>
    <t>H_CT_L</t>
  </si>
  <si>
    <t>A691</t>
  </si>
  <si>
    <t>thuy138</t>
  </si>
  <si>
    <t xml:space="preserve">Trạm biến áp 220KV An Phước </t>
  </si>
  <si>
    <t>A692</t>
  </si>
  <si>
    <t>TB353a</t>
  </si>
  <si>
    <t xml:space="preserve">Trung tâm văn hóa xã </t>
  </si>
  <si>
    <t>A693</t>
  </si>
  <si>
    <t>VC36</t>
  </si>
  <si>
    <t>Nâng cấp, mở rộng tuyến đường ĐT 768 (đoạn từ nút giao ĐT.767 đến nút giao ĐT.762) đoạn qua thị trấn Vĩnh An</t>
  </si>
  <si>
    <t>A694</t>
  </si>
  <si>
    <t>bienhoa304</t>
  </si>
  <si>
    <t>Trường Nguyễn Thị Sáu</t>
  </si>
  <si>
    <t>A695</t>
  </si>
  <si>
    <t>bienhoa307</t>
  </si>
  <si>
    <t>Trường TH Trần Văn Ơn</t>
  </si>
  <si>
    <t>A696</t>
  </si>
  <si>
    <t>bienhoa283</t>
  </si>
  <si>
    <t>Trường THCS Tân Biên</t>
  </si>
  <si>
    <t>A697</t>
  </si>
  <si>
    <t>A698</t>
  </si>
  <si>
    <t>bienhoa336</t>
  </si>
  <si>
    <t>Trường THCS Phan Đăng Lưu</t>
  </si>
  <si>
    <t>A699</t>
  </si>
  <si>
    <t>747ĐQ</t>
  </si>
  <si>
    <t>Nhà văn hóa kết hợp trụ sở làm việc ấp Chợ</t>
  </si>
  <si>
    <t>A700</t>
  </si>
  <si>
    <t>Trụ sở công an xã Phú Hòa</t>
  </si>
  <si>
    <t>A701</t>
  </si>
  <si>
    <t>243ĐQ</t>
  </si>
  <si>
    <t>Trường MN Phú Hoa (ấp 3)</t>
  </si>
  <si>
    <t>A702</t>
  </si>
  <si>
    <t>246ĐQ</t>
  </si>
  <si>
    <t>Trường MN Hoa Phượng</t>
  </si>
  <si>
    <t>Phú Ngọc</t>
  </si>
  <si>
    <t>A703</t>
  </si>
  <si>
    <t>161ĐQ</t>
  </si>
  <si>
    <t>Trạm y tế xã Phú Túc</t>
  </si>
  <si>
    <t>A704</t>
  </si>
  <si>
    <t>A705</t>
  </si>
  <si>
    <t>PBI_15_01</t>
  </si>
  <si>
    <t>Trường Mẫu giáo Phú Bình (công viên Hòa Bình)</t>
  </si>
  <si>
    <t>A706</t>
  </si>
  <si>
    <t>XTR_16_01</t>
  </si>
  <si>
    <t>Ban chỉ huy quân sự phường Xuân Trung</t>
  </si>
  <si>
    <t>A707</t>
  </si>
  <si>
    <t>Q44</t>
  </si>
  <si>
    <t>Trường TH An Phước (ấp 7)</t>
  </si>
  <si>
    <t>A708</t>
  </si>
  <si>
    <t>Q124</t>
  </si>
  <si>
    <t>Trường MN An Phước (ấp 2)</t>
  </si>
  <si>
    <t>A709</t>
  </si>
  <si>
    <t>Q139</t>
  </si>
  <si>
    <t>Trường TH Bình Sơn</t>
  </si>
  <si>
    <t>A710</t>
  </si>
  <si>
    <t>Q141</t>
  </si>
  <si>
    <t>Trường MN Bình Sơn (ấp 1)</t>
  </si>
  <si>
    <t>A711</t>
  </si>
  <si>
    <t>Q1</t>
  </si>
  <si>
    <t>Trụ sở xã đội xã Long An</t>
  </si>
  <si>
    <t>A712</t>
  </si>
  <si>
    <t>Q138</t>
  </si>
  <si>
    <t>Trường tiểu học Tập Phước</t>
  </si>
  <si>
    <t>A713</t>
  </si>
  <si>
    <t>Q140</t>
  </si>
  <si>
    <t xml:space="preserve">Trường MN Long Phước </t>
  </si>
  <si>
    <t>A714</t>
  </si>
  <si>
    <t>Q47</t>
  </si>
  <si>
    <t>Trường Tiểu học Phước Thái</t>
  </si>
  <si>
    <t>A715</t>
  </si>
  <si>
    <t>thuy127</t>
  </si>
  <si>
    <t>Mở rộng Trường Tiểu học Phước Khánh</t>
  </si>
  <si>
    <t>A716</t>
  </si>
  <si>
    <t>thuy128</t>
  </si>
  <si>
    <t>Mở rộng Trường THCS Phước Khánh</t>
  </si>
  <si>
    <t>A717</t>
  </si>
  <si>
    <t>TP_167</t>
  </si>
  <si>
    <t>Bệnh viện đa khoa huyện (mở rộng)</t>
  </si>
  <si>
    <t>TT.Tân Phú</t>
  </si>
  <si>
    <t>A718</t>
  </si>
  <si>
    <t>TN_183_16_404</t>
  </si>
  <si>
    <t>Trường TH Xuân Thạnh (khu A1)</t>
  </si>
  <si>
    <t>A719</t>
  </si>
  <si>
    <t>VC38</t>
  </si>
  <si>
    <t>A720</t>
  </si>
  <si>
    <t>bienhoa648</t>
  </si>
  <si>
    <t>Dự án Xử lý nhà máy nước thải tại phường Hố Nai</t>
  </si>
  <si>
    <t>A721</t>
  </si>
  <si>
    <t>Trạm biến áp 110KV An Phước và hướng tuyến đường dây nối xã Tam Phước</t>
  </si>
  <si>
    <t>A722</t>
  </si>
  <si>
    <t>A723</t>
  </si>
  <si>
    <t>SRA_183_16_01</t>
  </si>
  <si>
    <t>Đường 72 xã Sông Ray</t>
  </si>
  <si>
    <t>A724</t>
  </si>
  <si>
    <t>580ĐQ</t>
  </si>
  <si>
    <t>Trụ sở công an xã Phú Túc</t>
  </si>
  <si>
    <t>A725</t>
  </si>
  <si>
    <t>585ĐQ</t>
  </si>
  <si>
    <t>Trụ sở công an xã Túc Trưng</t>
  </si>
  <si>
    <t>A726</t>
  </si>
  <si>
    <t>BSE_16_01</t>
  </si>
  <si>
    <t>Đường Xoài Quéo (đường Bàu Đục - Phú Mỹ)</t>
  </si>
  <si>
    <t>Bàu Sen</t>
  </si>
  <si>
    <t>A727</t>
  </si>
  <si>
    <t>BTR_16_02</t>
  </si>
  <si>
    <t xml:space="preserve"> Đường mùa Hè Xanh</t>
  </si>
  <si>
    <t>A728</t>
  </si>
  <si>
    <t>HGO_3</t>
  </si>
  <si>
    <t>Đường tổ 37 ấp Hàng Gòn (Mở rộng)</t>
  </si>
  <si>
    <t>A729</t>
  </si>
  <si>
    <t>BLO_3</t>
  </si>
  <si>
    <t>Đường dây 500 kV (Vĩnh Tân-Sông Mây)</t>
  </si>
  <si>
    <t>S.Tre; B.Lộc</t>
  </si>
  <si>
    <t>A730</t>
  </si>
  <si>
    <t>XLA_16_01</t>
  </si>
  <si>
    <t>Đường vào vùng khuyến khích chăn nuôi Cầu Be</t>
  </si>
  <si>
    <t>A731</t>
  </si>
  <si>
    <t>Q55</t>
  </si>
  <si>
    <t>Đường vào khu chăn nuôi tập trung</t>
  </si>
  <si>
    <t>A732</t>
  </si>
  <si>
    <t>Q144</t>
  </si>
  <si>
    <t>Dự án BOT đường 319 nối dài và nút giao đường cao tốc TP HCM-Long Thành-Dầu Giây.</t>
  </si>
  <si>
    <t>các xã, thị trấn</t>
  </si>
  <si>
    <t>A733</t>
  </si>
  <si>
    <t>TP_697</t>
  </si>
  <si>
    <t>Trạm bơm bến thuyền</t>
  </si>
  <si>
    <t>A734</t>
  </si>
  <si>
    <t>Cầu Đồng Hiệp</t>
  </si>
  <si>
    <t>A735</t>
  </si>
  <si>
    <t>TP_792_TONG</t>
  </si>
  <si>
    <t>Nạo vét suối Đa Tôn</t>
  </si>
  <si>
    <t>Phú Thanh, Thanh Sơn, Phú Lâm</t>
  </si>
  <si>
    <t>A736</t>
  </si>
  <si>
    <t>TP_680</t>
  </si>
  <si>
    <t>Hệ thống cấp nước tập trung (ấp 4)</t>
  </si>
  <si>
    <t>Tà lài</t>
  </si>
  <si>
    <t>A737</t>
  </si>
  <si>
    <t>TN_183_16_439</t>
  </si>
  <si>
    <t xml:space="preserve">Đường điện 500 kV TTĐL Vĩnh Tân –Rẽ Sông Mây – Tân Uyên </t>
  </si>
  <si>
    <t>A738</t>
  </si>
  <si>
    <t>VC41</t>
  </si>
  <si>
    <t>Mở rộng bến thủy nội địa (bến 1)</t>
  </si>
  <si>
    <t>A739</t>
  </si>
  <si>
    <t>VC42</t>
  </si>
  <si>
    <t>Mở rộng bến thủy nội địa (bến 2)</t>
  </si>
  <si>
    <t>A740</t>
  </si>
  <si>
    <t>VC43</t>
  </si>
  <si>
    <t>Nạo vét Suối Sâu</t>
  </si>
  <si>
    <t>TT Vĩnh An,Vĩnh Tân</t>
  </si>
  <si>
    <t>A741</t>
  </si>
  <si>
    <t>XL_HT_1</t>
  </si>
  <si>
    <t>Đường dây điện 500KV Vĩnh Tân rẽ Sông Mây</t>
  </si>
  <si>
    <t>A742</t>
  </si>
  <si>
    <t>XPHU_HT_1</t>
  </si>
  <si>
    <t>Hệ thống cấp nước tập trung xã Xuân Phú</t>
  </si>
  <si>
    <t>A743</t>
  </si>
  <si>
    <t>XTR_HUY_1</t>
  </si>
  <si>
    <t>Mở rộng đường vào núi Chứa Chan (đường vào chùa Gia Lào)</t>
  </si>
  <si>
    <t>Xuân Trường</t>
  </si>
  <si>
    <t>A744</t>
  </si>
  <si>
    <t>LSA_183_16_01</t>
  </si>
  <si>
    <t>Chợ Lâm San</t>
  </si>
  <si>
    <t>A745</t>
  </si>
  <si>
    <t>XQU_183_16_01</t>
  </si>
  <si>
    <t>Chợ Xuân Quế</t>
  </si>
  <si>
    <t>A746</t>
  </si>
  <si>
    <t>435ĐQ</t>
  </si>
  <si>
    <t>Hệ thống cấp nước tập trung Phú Ngọc - Ngọc Định - La Ngà</t>
  </si>
  <si>
    <t>A747</t>
  </si>
  <si>
    <t>684ĐQ</t>
  </si>
  <si>
    <t>Nhà văn hóa kết hợp Khu thể thao ấp 5</t>
  </si>
  <si>
    <t>A748</t>
  </si>
  <si>
    <t>739ĐQ</t>
  </si>
  <si>
    <t>Nhà văn hóa kết hợp Khu thể thao ấp Ba tầng</t>
  </si>
  <si>
    <t>A749</t>
  </si>
  <si>
    <t>740ĐQ</t>
  </si>
  <si>
    <t>Nhà văn hóa kết hợp Khu thể thao ấp Suối Soong 1</t>
  </si>
  <si>
    <t>A750</t>
  </si>
  <si>
    <t>741ĐQ</t>
  </si>
  <si>
    <t>Nhà văn hóa kết hợp Khu thể thao ấp Suối Soong 2</t>
  </si>
  <si>
    <t>A751</t>
  </si>
  <si>
    <t>XTR_3</t>
  </si>
  <si>
    <t>Nhà văn hóa khu phố 2 phường Xuân Trung</t>
  </si>
  <si>
    <t>A752</t>
  </si>
  <si>
    <t>thuy131</t>
  </si>
  <si>
    <t>Giáo xứ Nghĩa Hiệp</t>
  </si>
  <si>
    <t>A753</t>
  </si>
  <si>
    <t>thuy132</t>
  </si>
  <si>
    <t>Giáo xứ Nghĩa Yên</t>
  </si>
  <si>
    <t>A754</t>
  </si>
  <si>
    <t>TP_975</t>
  </si>
  <si>
    <t>Nhà văn hóa kết hợp trụ sở làm việc 07 ấp</t>
  </si>
  <si>
    <t>A755</t>
  </si>
  <si>
    <t>TP_980</t>
  </si>
  <si>
    <t>Nhà văn hóa kết hợp trụ sở làm việc ấp 2</t>
  </si>
  <si>
    <t>A756</t>
  </si>
  <si>
    <t>TP_1003</t>
  </si>
  <si>
    <t>Phú Lộc</t>
  </si>
  <si>
    <t>A757</t>
  </si>
  <si>
    <t>TP_1004</t>
  </si>
  <si>
    <t>Nhà văn hóa kết hợp trụ sở làm việc ấp 8</t>
  </si>
  <si>
    <t>A758</t>
  </si>
  <si>
    <t>TP_155</t>
  </si>
  <si>
    <t>Trung tâm VH-TT xã Phú Sơn</t>
  </si>
  <si>
    <t>Phú Sơn</t>
  </si>
  <si>
    <t>A759</t>
  </si>
  <si>
    <t>TP_158</t>
  </si>
  <si>
    <t>Trung tâm văn hóa thể thao</t>
  </si>
  <si>
    <t>A760</t>
  </si>
  <si>
    <t>TP_1033</t>
  </si>
  <si>
    <t>Nhà văn hóa kết hợp trụ sở làm việc 03 ấp</t>
  </si>
  <si>
    <t>A761</t>
  </si>
  <si>
    <t>TB482c</t>
  </si>
  <si>
    <t>Nhà văn hóa kết hợp trụ sở làm việc khu phố 4</t>
  </si>
  <si>
    <t>A762</t>
  </si>
  <si>
    <t>VC46</t>
  </si>
  <si>
    <t>Chùa Xuân Quang</t>
  </si>
  <si>
    <t>A763</t>
  </si>
  <si>
    <t>SC_HT_1</t>
  </si>
  <si>
    <t>Chùa Thiên Ân</t>
  </si>
  <si>
    <t>Xã Suối Cao</t>
  </si>
  <si>
    <t>A764</t>
  </si>
  <si>
    <t>Bia tưởng niệm Hóa An</t>
  </si>
  <si>
    <t>TT2016</t>
  </si>
  <si>
    <t>A765</t>
  </si>
  <si>
    <t>Khu dân cư - Cty Đồng Nai Long Châu</t>
  </si>
  <si>
    <t>A766</t>
  </si>
  <si>
    <t>bienhoa1148</t>
  </si>
  <si>
    <t>Trụ sở làm việc các phòng ban</t>
  </si>
  <si>
    <t>A767</t>
  </si>
  <si>
    <t>Q106</t>
  </si>
  <si>
    <t>Nhà ở chuyên gia-Cty TNHH MTV cao ốc văn phòng Minh Thành</t>
  </si>
  <si>
    <t>A768</t>
  </si>
  <si>
    <t>Q156</t>
  </si>
  <si>
    <t>Khu biệt thự nhà vườn Thịnh Phú</t>
  </si>
  <si>
    <t>A769</t>
  </si>
  <si>
    <t>Q113</t>
  </si>
  <si>
    <t>Cụm CN Long Phước 1</t>
  </si>
  <si>
    <t>A770</t>
  </si>
  <si>
    <t>Q107</t>
  </si>
  <si>
    <t>Khu dân cư theo QH của công ty TNHH BĐS Song Phương</t>
  </si>
  <si>
    <t>A771</t>
  </si>
  <si>
    <t>Q105</t>
  </si>
  <si>
    <t>Khu dân cư kết hợp thương mại</t>
  </si>
  <si>
    <t>A772</t>
  </si>
  <si>
    <t>Q128</t>
  </si>
  <si>
    <t>Khu dân cư Riverside</t>
  </si>
  <si>
    <t>A773</t>
  </si>
  <si>
    <t>XB_HT_1</t>
  </si>
  <si>
    <t>Khu Dofico</t>
  </si>
  <si>
    <t>NKH</t>
  </si>
  <si>
    <t>Xã Xuân Bắc</t>
  </si>
  <si>
    <t>A774</t>
  </si>
  <si>
    <t>bienhoa744</t>
  </si>
  <si>
    <t>Mở rộng đền thờ Nguyễn Hữu Cảnh</t>
  </si>
  <si>
    <t>A775</t>
  </si>
  <si>
    <t>bienhoa397</t>
  </si>
  <si>
    <t>Ký túc xá và khu học tập sinh viên  (trường ĐH Lạc Hồng)</t>
  </si>
  <si>
    <t>A776</t>
  </si>
  <si>
    <t>Trường THCS Tân Hạnh</t>
  </si>
  <si>
    <t>A777</t>
  </si>
  <si>
    <t>bienhoa335</t>
  </si>
  <si>
    <t>Trường Tiểu học Tân Tiến A</t>
  </si>
  <si>
    <t>A778</t>
  </si>
  <si>
    <t>bienhoa338</t>
  </si>
  <si>
    <t>Trường TH Nguyễn Thái Học (Trường Tiểu học Khu phố 2)</t>
  </si>
  <si>
    <t>A779</t>
  </si>
  <si>
    <t>bienhoa227</t>
  </si>
  <si>
    <t>Trạm y tế phường An Bình</t>
  </si>
  <si>
    <t>A780</t>
  </si>
  <si>
    <t>bienhoa218</t>
  </si>
  <si>
    <t>Bệnh viện Điều dưỡng - Phục hồi chức năng II (Bộ Công thương)</t>
  </si>
  <si>
    <t>A781</t>
  </si>
  <si>
    <t>Chốt dân quân thường trực KCN Biên Hòa 2</t>
  </si>
  <si>
    <t>A782</t>
  </si>
  <si>
    <t>Trung tâm hành chính xã An Hòa</t>
  </si>
  <si>
    <t>A783</t>
  </si>
  <si>
    <t>Chốt dân quân thường trực KCN Tam Phước</t>
  </si>
  <si>
    <t>A784</t>
  </si>
  <si>
    <t>bienhoa1122</t>
  </si>
  <si>
    <t>Công an xã Tân Hạnh</t>
  </si>
  <si>
    <t>A785</t>
  </si>
  <si>
    <t>Chi cục Bảo vệ Môi trường</t>
  </si>
  <si>
    <t>A786</t>
  </si>
  <si>
    <t>SNH_15_02</t>
  </si>
  <si>
    <t>Nhà văn hoá xã Sông Nhạn</t>
  </si>
  <si>
    <t>A787</t>
  </si>
  <si>
    <t>LSA_144_15_01</t>
  </si>
  <si>
    <t>Trường MN Lâm San (ấp 5)</t>
  </si>
  <si>
    <t xml:space="preserve">Lâm San </t>
  </si>
  <si>
    <t>A788</t>
  </si>
  <si>
    <t>SNH_144_15_01</t>
  </si>
  <si>
    <t>Mầm non Sông Nhạn</t>
  </si>
  <si>
    <t>A789</t>
  </si>
  <si>
    <t>XDO_144_15_01</t>
  </si>
  <si>
    <t>Trường Tiểu học Võ Thị Sáu</t>
  </si>
  <si>
    <t>A790</t>
  </si>
  <si>
    <t>764ĐQ</t>
  </si>
  <si>
    <t>Nhà văn hóa kết hợp Khu thể thao ấp Hòa Bình</t>
  </si>
  <si>
    <t>A791</t>
  </si>
  <si>
    <t>227ĐQ</t>
  </si>
  <si>
    <t>Mở rộng trường MN Sơn Ca (điểm chính)</t>
  </si>
  <si>
    <t>A792</t>
  </si>
  <si>
    <t>193ĐQ</t>
  </si>
  <si>
    <t>Trường Tiểu học Trần Quốc Tuấn</t>
  </si>
  <si>
    <t>A793</t>
  </si>
  <si>
    <t>Trường MN Phú Hoa</t>
  </si>
  <si>
    <t>A794</t>
  </si>
  <si>
    <t>205ĐQ</t>
  </si>
  <si>
    <t>Trường Tiểu học Phú Ngọc  B (Mở rộng)</t>
  </si>
  <si>
    <t>A795</t>
  </si>
  <si>
    <t>261ĐQ</t>
  </si>
  <si>
    <t>Trường MN Hoa Mai (ấp Đồng Xoài)</t>
  </si>
  <si>
    <t>A796</t>
  </si>
  <si>
    <t>XHO_4</t>
  </si>
  <si>
    <t>Trụ sở Liên đoàn Lao động thị xã Long Khánh</t>
  </si>
  <si>
    <t>A797</t>
  </si>
  <si>
    <t>XTR_4</t>
  </si>
  <si>
    <t>Trạm y tế phường Xuân Trung</t>
  </si>
  <si>
    <t>A798</t>
  </si>
  <si>
    <t>BQU_16_01</t>
  </si>
  <si>
    <t>Mở rộng trường THCS Bảo Quang</t>
  </si>
  <si>
    <t>A799</t>
  </si>
  <si>
    <t>BSE_1</t>
  </si>
  <si>
    <t>Trường Mầm non Hoa Sen (ấp Bàu Sen)</t>
  </si>
  <si>
    <t>A800</t>
  </si>
  <si>
    <t>Trường Mẫu giáo Vành Khuyên</t>
  </si>
  <si>
    <t>A801</t>
  </si>
  <si>
    <t>BTR_1</t>
  </si>
  <si>
    <t>Trung tâm Văn hóa - học tập cộng đồng</t>
  </si>
  <si>
    <t>A802</t>
  </si>
  <si>
    <t>BLO_4</t>
  </si>
  <si>
    <t>Ban chỉ huy quân sự xã Bình Lộc</t>
  </si>
  <si>
    <t>A803</t>
  </si>
  <si>
    <t>A804</t>
  </si>
  <si>
    <t>A805</t>
  </si>
  <si>
    <t>Q42</t>
  </si>
  <si>
    <t>Trường Tiểu học Lộc An (mở rộng)</t>
  </si>
  <si>
    <t>A806</t>
  </si>
  <si>
    <t>Q41</t>
  </si>
  <si>
    <t>Trường THCS Long Đức (trong TĐC Long Đức)</t>
  </si>
  <si>
    <t>A807</t>
  </si>
  <si>
    <t>Q43</t>
  </si>
  <si>
    <t>Trường Tiểu học Tam An ấp 4 (mở rộng)</t>
  </si>
  <si>
    <t>A808</t>
  </si>
  <si>
    <t>Q40</t>
  </si>
  <si>
    <t>Mở rộng trường nghề (Changsin cũ)</t>
  </si>
  <si>
    <t>A809</t>
  </si>
  <si>
    <t>Q67</t>
  </si>
  <si>
    <t>Xây dựng tượng đài</t>
  </si>
  <si>
    <t>A810</t>
  </si>
  <si>
    <t>Trung tâm Văn hóa xã</t>
  </si>
  <si>
    <t>A811</t>
  </si>
  <si>
    <t>bienhoa200</t>
  </si>
  <si>
    <t>Trung tâm văn hóa phường Tân Tiến</t>
  </si>
  <si>
    <t>A812</t>
  </si>
  <si>
    <t>Trung tâm văn hóa phường</t>
  </si>
  <si>
    <t>A813</t>
  </si>
  <si>
    <t>Q69</t>
  </si>
  <si>
    <t>Trung tâm văn hóa thể thao - học tập cộng đồng</t>
  </si>
  <si>
    <t>Phước Thái</t>
  </si>
  <si>
    <t>A814</t>
  </si>
  <si>
    <t>thuy31</t>
  </si>
  <si>
    <t>Trung tâm văn hóa xã Phú Hội</t>
  </si>
  <si>
    <t>A815</t>
  </si>
  <si>
    <t>VC51</t>
  </si>
  <si>
    <t>Trung tâm văn hóa, thể thao, học tập cộng đồng</t>
  </si>
  <si>
    <t>A816</t>
  </si>
  <si>
    <t>Q115</t>
  </si>
  <si>
    <t>Mở rộng trường Cao đẳng nghề Lilama 2</t>
  </si>
  <si>
    <t>A817</t>
  </si>
  <si>
    <t>Q71</t>
  </si>
  <si>
    <t>Phòng khám ban bảo vệ sức khỏe huyện Long Thành</t>
  </si>
  <si>
    <t>A818</t>
  </si>
  <si>
    <t>Trụ sở công an xã Long An</t>
  </si>
  <si>
    <t>A819</t>
  </si>
  <si>
    <t>Trụ sở xã đội</t>
  </si>
  <si>
    <t>A820</t>
  </si>
  <si>
    <t>Q4</t>
  </si>
  <si>
    <t>Trụ sở công an xã Long Phước</t>
  </si>
  <si>
    <t>A821</t>
  </si>
  <si>
    <t>thuy32</t>
  </si>
  <si>
    <t>Trường Mầm non Đại Phước</t>
  </si>
  <si>
    <t>A822</t>
  </si>
  <si>
    <t>thuy33</t>
  </si>
  <si>
    <t>Trường Mầm non Phú Đông</t>
  </si>
  <si>
    <t>A823</t>
  </si>
  <si>
    <t>thuy34</t>
  </si>
  <si>
    <t>Trường mẫu giáo xã Phú Hội</t>
  </si>
  <si>
    <t>A824</t>
  </si>
  <si>
    <t>thuy35</t>
  </si>
  <si>
    <t>Đội thanh tra giao thông số 8</t>
  </si>
  <si>
    <t>A825</t>
  </si>
  <si>
    <t>thuy37</t>
  </si>
  <si>
    <t>Nhà bia tưởng niệm liệt sĩ</t>
  </si>
  <si>
    <t>A826</t>
  </si>
  <si>
    <t>thuy38</t>
  </si>
  <si>
    <t>Chốt dân quân thường trực KCN</t>
  </si>
  <si>
    <t>A827</t>
  </si>
  <si>
    <t>TP_230</t>
  </si>
  <si>
    <t>Trường TH Phú Thanh ( mở rộng)</t>
  </si>
  <si>
    <t>A828</t>
  </si>
  <si>
    <t>Trụ sở Chi cục thống kê</t>
  </si>
  <si>
    <t>A829</t>
  </si>
  <si>
    <t>TP_887</t>
  </si>
  <si>
    <t>A830</t>
  </si>
  <si>
    <t>TN_144_15_615</t>
  </si>
  <si>
    <t>Trường đại học- Công nghệ Miền đông</t>
  </si>
  <si>
    <t>A831</t>
  </si>
  <si>
    <t>TB626a</t>
  </si>
  <si>
    <t>Mở rộng Trường Tiểu học An Bình</t>
  </si>
  <si>
    <t>A832</t>
  </si>
  <si>
    <t>TB627a</t>
  </si>
  <si>
    <t>Trường Mầm non bán trú</t>
  </si>
  <si>
    <t>A833</t>
  </si>
  <si>
    <t>VC53</t>
  </si>
  <si>
    <t>Trường MN ấp 2 (Trường Mầm non Trị An -cơ sở 2)</t>
  </si>
  <si>
    <t>A834</t>
  </si>
  <si>
    <t>VC60</t>
  </si>
  <si>
    <t>Trụ sở Liên đoàn Lao động huyện</t>
  </si>
  <si>
    <t>A835</t>
  </si>
  <si>
    <t>XL_HT_4</t>
  </si>
  <si>
    <t>Trường MN Lang Minh ( Mở rộng phân hiệu Đông Minh)</t>
  </si>
  <si>
    <t>Lang Minh</t>
  </si>
  <si>
    <t>A836</t>
  </si>
  <si>
    <t>XB_HT_2</t>
  </si>
  <si>
    <t>QH mầm non Thọ Vực (Phân hiệu 2B)</t>
  </si>
  <si>
    <t>A837</t>
  </si>
  <si>
    <t>XB_HT_3</t>
  </si>
  <si>
    <t>Mở rộng Trường THCS Nguyễn Thái Bình</t>
  </si>
  <si>
    <t>A838</t>
  </si>
  <si>
    <t>XDO_144_15_03</t>
  </si>
  <si>
    <t>Kiên cố hoá kênh mương đập Cù Nhí</t>
  </si>
  <si>
    <t>A839</t>
  </si>
  <si>
    <t>bienhoa531</t>
  </si>
  <si>
    <t>Đường A11 (đường vào trường Phan Bội Châu)</t>
  </si>
  <si>
    <t>A840</t>
  </si>
  <si>
    <t>bienhoa542</t>
  </si>
  <si>
    <t>Cầu sông Buông và đường dẫn vào cầu tại ấp Miễu</t>
  </si>
  <si>
    <t>A841</t>
  </si>
  <si>
    <t>bienhoa565</t>
  </si>
  <si>
    <t>Nâng cấp Hương lộ 21 liên huyện Long Thành và thành phố Biên Hòa</t>
  </si>
  <si>
    <t>A842</t>
  </si>
  <si>
    <t>bienhoa550</t>
  </si>
  <si>
    <t>Đường đấu nối KCN Giang Điền với đường tránh Biên Hòa (Tổng Cty phát triển khu công nghiệp)</t>
  </si>
  <si>
    <t>Tam phước, phước Tân</t>
  </si>
  <si>
    <t>A843</t>
  </si>
  <si>
    <t>Dự án chống ùn tắc giao thông trên QL1</t>
  </si>
  <si>
    <t>Tân Hòa, Hố Nai 3</t>
  </si>
  <si>
    <t>A844</t>
  </si>
  <si>
    <t>bienhoa601</t>
  </si>
  <si>
    <t>Vỉa hè đường Lê Thánh Tôn</t>
  </si>
  <si>
    <t>A845</t>
  </si>
  <si>
    <t>Cầu Suối Săn Máu (Cầu Xóm Mai)</t>
  </si>
  <si>
    <t>A846</t>
  </si>
  <si>
    <t>Mở rộng đường Lưu Văn Viết</t>
  </si>
  <si>
    <t>A847</t>
  </si>
  <si>
    <t>Đường Đỗ Văn Thi (HL10, đoạn 1)</t>
  </si>
  <si>
    <t>A848</t>
  </si>
  <si>
    <t>bienhoa653</t>
  </si>
  <si>
    <t>Cải tạo rạch Diên Hồng</t>
  </si>
  <si>
    <t>A849</t>
  </si>
  <si>
    <t>Cải tạo mở rộng đoạn cống thoát nước</t>
  </si>
  <si>
    <t>A850</t>
  </si>
  <si>
    <t>XDO_144_15_04</t>
  </si>
  <si>
    <t>ĐH Xuân Đông - Xuân Tâm (mở rộng)</t>
  </si>
  <si>
    <t>A851</t>
  </si>
  <si>
    <t>BBI_144_15_02</t>
  </si>
  <si>
    <t>Đường trung tâm ấp Tân Bình</t>
  </si>
  <si>
    <t>A852</t>
  </si>
  <si>
    <t>CM_144_15_01</t>
  </si>
  <si>
    <t>Đường Nhân Nghĩa - Xuân Đông (đoạn từ Bảo Bình đi Xuân Tây)</t>
  </si>
  <si>
    <t>Bảo Bình, Xuân Tây</t>
  </si>
  <si>
    <t>A853</t>
  </si>
  <si>
    <t>CM_144_15_02</t>
  </si>
  <si>
    <t>Đường nối Hương lộ 10 - ĐT 769</t>
  </si>
  <si>
    <t>Sông Nhạn,Thừa Đức</t>
  </si>
  <si>
    <t>A854</t>
  </si>
  <si>
    <t>TDU_144_15_02</t>
  </si>
  <si>
    <t>Đường HL10 đi ấp 8 xã Thừa Đức</t>
  </si>
  <si>
    <t>A855</t>
  </si>
  <si>
    <t>XDO_144_15_05</t>
  </si>
  <si>
    <t>Đường TL 765 đi Cọ Dầu</t>
  </si>
  <si>
    <t>A856</t>
  </si>
  <si>
    <t>CM_144_15_03</t>
  </si>
  <si>
    <t>Đường TL 765 (Nâng cấp mở rộng đoạn từ KM 10 đến KM 28+300)</t>
  </si>
  <si>
    <t>Xuân Đông,Xuân Đông</t>
  </si>
  <si>
    <t>A857</t>
  </si>
  <si>
    <t>XTA_144_15_02</t>
  </si>
  <si>
    <t>Đường huyện Chốt Mỹ - Xuân Tây</t>
  </si>
  <si>
    <t>A858</t>
  </si>
  <si>
    <t>XTA_144_15_03</t>
  </si>
  <si>
    <t>ĐH Xuân Phú - Xuân Tây</t>
  </si>
  <si>
    <t>A859</t>
  </si>
  <si>
    <t>NNG_144_15_02</t>
  </si>
  <si>
    <t>A860</t>
  </si>
  <si>
    <t>Đường huyện Sông Nhạn - Dầu Giây</t>
  </si>
  <si>
    <t>Sông Nhạn, Bàu Hàm 2</t>
  </si>
  <si>
    <t>A861</t>
  </si>
  <si>
    <t>bienhoa568</t>
  </si>
  <si>
    <t>Đường vào trạm bơm tăng áp</t>
  </si>
  <si>
    <t>A862</t>
  </si>
  <si>
    <t>GĐ_TS</t>
  </si>
  <si>
    <t>Cầu treo Thanh Sơn và nhà điều hành</t>
  </si>
  <si>
    <t>A863</t>
  </si>
  <si>
    <t>366ĐQ</t>
  </si>
  <si>
    <t>Đường Suối Rắc</t>
  </si>
  <si>
    <t>A864</t>
  </si>
  <si>
    <t>460ĐQ</t>
  </si>
  <si>
    <t>Tiêu nước cánh đồng Bàu Kiên</t>
  </si>
  <si>
    <t>A865</t>
  </si>
  <si>
    <t>BVI_1</t>
  </si>
  <si>
    <t>Đường tổ 1 Thọ An đi tổ 23 Ruộng Lớn</t>
  </si>
  <si>
    <t>A866</t>
  </si>
  <si>
    <t>XTA_1</t>
  </si>
  <si>
    <t>Đường tổ 3A ấp Tân Phong đi khu 8 ấp Cẩm Tân</t>
  </si>
  <si>
    <t>A867</t>
  </si>
  <si>
    <t>XTA_3</t>
  </si>
  <si>
    <t>Đường tổ 31D nối dài ấp Cẩm Tân</t>
  </si>
  <si>
    <t>A868</t>
  </si>
  <si>
    <t>XLA_1</t>
  </si>
  <si>
    <t>Đường nội ô ấp Phú Mỹ 2</t>
  </si>
  <si>
    <t>A869</t>
  </si>
  <si>
    <t>XLA_2</t>
  </si>
  <si>
    <t>Đường số 17 ấp Trung Tâm</t>
  </si>
  <si>
    <t>A870</t>
  </si>
  <si>
    <t>XLA_3</t>
  </si>
  <si>
    <t>Đường Suối Phèn</t>
  </si>
  <si>
    <t>A871</t>
  </si>
  <si>
    <t>XTA_4</t>
  </si>
  <si>
    <t>Đường tổ 31B Bàu Tra</t>
  </si>
  <si>
    <t>A872</t>
  </si>
  <si>
    <t>XLA_4</t>
  </si>
  <si>
    <t>Đường dây trung thế vào khu vực Suối Hôn</t>
  </si>
  <si>
    <t>A873</t>
  </si>
  <si>
    <t>A874</t>
  </si>
  <si>
    <t>Q54</t>
  </si>
  <si>
    <t>Đường vào trường THCS Long Đức</t>
  </si>
  <si>
    <t>A875</t>
  </si>
  <si>
    <t>Q56</t>
  </si>
  <si>
    <t>Đường ấp 1 - ấp 3</t>
  </si>
  <si>
    <t>A876</t>
  </si>
  <si>
    <t>Q36</t>
  </si>
  <si>
    <t>Điểm trung chuyển rác</t>
  </si>
  <si>
    <t>A877</t>
  </si>
  <si>
    <t>Q119</t>
  </si>
  <si>
    <t>Hệ thống cấp nước Nhơn Trạch  (giai đoạn 2)</t>
  </si>
  <si>
    <t>A878</t>
  </si>
  <si>
    <t>Q60</t>
  </si>
  <si>
    <t>Tuyến ống nước</t>
  </si>
  <si>
    <t>L.An, L.Phước</t>
  </si>
  <si>
    <t>A879</t>
  </si>
  <si>
    <t>Q59</t>
  </si>
  <si>
    <t>Đường ống nước và nhà máy Hồ Cầu Mới</t>
  </si>
  <si>
    <t>Long Phước, Bàu Cạn</t>
  </si>
  <si>
    <t>A880</t>
  </si>
  <si>
    <t>thuy53</t>
  </si>
  <si>
    <t>Hệ thống thoát nước từ KCN Nhơn Trạch 1 đến rạch Bà Ký</t>
  </si>
  <si>
    <t>A881</t>
  </si>
  <si>
    <t xml:space="preserve">Cầu Đa Kai </t>
  </si>
  <si>
    <t>A882</t>
  </si>
  <si>
    <t>Hoàn thành vỉa hè đường Nguyễn Đình Chiểu</t>
  </si>
  <si>
    <t>A883</t>
  </si>
  <si>
    <t>TP_655</t>
  </si>
  <si>
    <t>Đường Nguyễn Thị Định</t>
  </si>
  <si>
    <t>A884</t>
  </si>
  <si>
    <t>TP_689</t>
  </si>
  <si>
    <t>Tháp nước ấp 10</t>
  </si>
  <si>
    <t>A885</t>
  </si>
  <si>
    <t>TP_674</t>
  </si>
  <si>
    <t>Trạm cấp nước tập trung</t>
  </si>
  <si>
    <t>A886</t>
  </si>
  <si>
    <t>TN_144_15_823</t>
  </si>
  <si>
    <t>Hệ thống thoát nước khu dân cư xóm hố</t>
  </si>
  <si>
    <t>A887</t>
  </si>
  <si>
    <t>TN_144_15_824</t>
  </si>
  <si>
    <t>Mương thủy lợi cánh đồng 78a-78b</t>
  </si>
  <si>
    <t>A888</t>
  </si>
  <si>
    <t>TN_144_15_828</t>
  </si>
  <si>
    <t>Khu xử lý và đài nước Công trình hệ thống cấp nước tập trung xã Xuân Thạnh</t>
  </si>
  <si>
    <t>A889</t>
  </si>
  <si>
    <t>TB842b</t>
  </si>
  <si>
    <t>Đường Lương Thế Vinh</t>
  </si>
  <si>
    <t>A890</t>
  </si>
  <si>
    <t>VC61</t>
  </si>
  <si>
    <t>Đường vào trường MN</t>
  </si>
  <si>
    <t>A891</t>
  </si>
  <si>
    <t>Q49</t>
  </si>
  <si>
    <t>Đấu nối hạ tầng khu dân cư An Thuận vào TL25B</t>
  </si>
  <si>
    <t>A892</t>
  </si>
  <si>
    <t>thuy57</t>
  </si>
  <si>
    <t>Đường 319 (nâng cấp mở rộng và nối dài)</t>
  </si>
  <si>
    <t>A893</t>
  </si>
  <si>
    <t>VC62</t>
  </si>
  <si>
    <t>Đường bến đò Thới Sơn</t>
  </si>
  <si>
    <t>A894</t>
  </si>
  <si>
    <t>VC63</t>
  </si>
  <si>
    <t>Đường liên ấp 3-4 (tuyến 2)</t>
  </si>
  <si>
    <t>A895</t>
  </si>
  <si>
    <t>VC64</t>
  </si>
  <si>
    <t>Đường Bến đôi (tuyến 1)</t>
  </si>
  <si>
    <t>A896</t>
  </si>
  <si>
    <t>VC66</t>
  </si>
  <si>
    <t>A897</t>
  </si>
  <si>
    <t>VC68</t>
  </si>
  <si>
    <t>Đường Cộ Cây xoài</t>
  </si>
  <si>
    <t>A898</t>
  </si>
  <si>
    <t>VC69</t>
  </si>
  <si>
    <t>Đường liên xóm ấp Vĩnh Hiệp (đường hẻm 5,6,7)</t>
  </si>
  <si>
    <t>A899</t>
  </si>
  <si>
    <t>VC71</t>
  </si>
  <si>
    <t xml:space="preserve">Đường cây Gõ ấp 6 </t>
  </si>
  <si>
    <t>A900</t>
  </si>
  <si>
    <t>VC72</t>
  </si>
  <si>
    <t>Đường xóm Dừa</t>
  </si>
  <si>
    <t>A901</t>
  </si>
  <si>
    <t>VC73</t>
  </si>
  <si>
    <t>Nâng cấp cải tạo hàng rào, vỉa hè Nghĩa trang liệt sĩ huyện</t>
  </si>
  <si>
    <t>A902</t>
  </si>
  <si>
    <t>VC77</t>
  </si>
  <si>
    <t>Đường Vũng Rễ</t>
  </si>
  <si>
    <t>A903</t>
  </si>
  <si>
    <t>VC78</t>
  </si>
  <si>
    <t>Đường Hóc Lai (vào vùng KKCN)</t>
  </si>
  <si>
    <t>A904</t>
  </si>
  <si>
    <t>VC79</t>
  </si>
  <si>
    <t>Đường xóm Huế nối dài</t>
  </si>
  <si>
    <t>A905</t>
  </si>
  <si>
    <t>VC80</t>
  </si>
  <si>
    <t>Đường đồi 74</t>
  </si>
  <si>
    <t>A906</t>
  </si>
  <si>
    <t>VC81</t>
  </si>
  <si>
    <t>Đường liên tổ 2-4-5</t>
  </si>
  <si>
    <t>A907</t>
  </si>
  <si>
    <t>VC85</t>
  </si>
  <si>
    <t>Nạo vét suối cây Khô (nạo vét và đặt cống)</t>
  </si>
  <si>
    <t>A908</t>
  </si>
  <si>
    <t>VC86</t>
  </si>
  <si>
    <t>Nạo vét mương thoát lũ Thủy Hội</t>
  </si>
  <si>
    <t>A909</t>
  </si>
  <si>
    <t>XL_HT_3</t>
  </si>
  <si>
    <t>Đường Xuân Hiệp - Gia Lào</t>
  </si>
  <si>
    <t>A910</t>
  </si>
  <si>
    <t>LM_CT_2</t>
  </si>
  <si>
    <t>Cầu tập đoàn 7</t>
  </si>
  <si>
    <t>Suối Cát, Lang Minh</t>
  </si>
  <si>
    <t>A911</t>
  </si>
  <si>
    <t>XTR_HT_1</t>
  </si>
  <si>
    <t>Xây dựng hệ thống cấp treo</t>
  </si>
  <si>
    <t>A912</t>
  </si>
  <si>
    <t>XH_HT_1</t>
  </si>
  <si>
    <t>Tuyến kênh dẫn nước thải ngoài hàng rào khu công nghiệp</t>
  </si>
  <si>
    <t>A913</t>
  </si>
  <si>
    <t>Khu dân cư phục vụ tái định cư tại xã Hiệp Hòa (Ban Quản lý dự án thành phố)</t>
  </si>
  <si>
    <t>A914</t>
  </si>
  <si>
    <t>bienhoa995</t>
  </si>
  <si>
    <t>Khu dân cư phục vụ tái định cư dự án cầu Đồng Nai và kinh doanh tại phường Long Bình Tân (Công ty An Hưng Phát)</t>
  </si>
  <si>
    <t>A915</t>
  </si>
  <si>
    <t>Khu dân cư phục vụ tái định cư nối khu tái định cư (khu F) với Khu dân cư Đình Tân Lại (Công ty TNHH Phúc Hiếu)</t>
  </si>
  <si>
    <t>A916</t>
  </si>
  <si>
    <t>Nhà văn hóa ấp Đồng</t>
  </si>
  <si>
    <t>A917</t>
  </si>
  <si>
    <t>bienhoa1382</t>
  </si>
  <si>
    <t>Văn phòng khu phố 2</t>
  </si>
  <si>
    <t>A918</t>
  </si>
  <si>
    <t>bienhoa13881</t>
  </si>
  <si>
    <t>Văn phòng Khu phố 2</t>
  </si>
  <si>
    <t>A919</t>
  </si>
  <si>
    <t>A920</t>
  </si>
  <si>
    <t>Văn phòng khu phố 1</t>
  </si>
  <si>
    <t>A921</t>
  </si>
  <si>
    <t>bienhoa1399</t>
  </si>
  <si>
    <t>Văn phòng khu phố 5</t>
  </si>
  <si>
    <t>A922</t>
  </si>
  <si>
    <t>bienhoa1400</t>
  </si>
  <si>
    <t>Văn phòng khu phố 6</t>
  </si>
  <si>
    <t>A923</t>
  </si>
  <si>
    <t>bienhoa1406</t>
  </si>
  <si>
    <t>A924</t>
  </si>
  <si>
    <t>A925</t>
  </si>
  <si>
    <t>A926</t>
  </si>
  <si>
    <t>bienhoa1409</t>
  </si>
  <si>
    <t>Văn phòng 2 khu phố (4,6)</t>
  </si>
  <si>
    <t>A927</t>
  </si>
  <si>
    <t>bienhoa903</t>
  </si>
  <si>
    <t>A928</t>
  </si>
  <si>
    <t>bienhoa1196</t>
  </si>
  <si>
    <t>Giáo xứ Xuân Trà</t>
  </si>
  <si>
    <t>A929</t>
  </si>
  <si>
    <t>SNH_144_15_03</t>
  </si>
  <si>
    <t>Nhà văn hoá ấp 1</t>
  </si>
  <si>
    <t>A930</t>
  </si>
  <si>
    <t>XDO_144_15_06</t>
  </si>
  <si>
    <t>Nhà văn hóa ấp Láng Me 1</t>
  </si>
  <si>
    <t>A931</t>
  </si>
  <si>
    <t>XDO_144_15_07</t>
  </si>
  <si>
    <t>Nhà văn hóa ấp La Hoa</t>
  </si>
  <si>
    <t>A932</t>
  </si>
  <si>
    <t>BBI_144_15_03</t>
  </si>
  <si>
    <t>Nhà văn hoá ấp Tân Hoà</t>
  </si>
  <si>
    <t>A933</t>
  </si>
  <si>
    <t>BBI_144_15_04</t>
  </si>
  <si>
    <t>Nhà văn hoá ấp Tân Bình</t>
  </si>
  <si>
    <t>A934</t>
  </si>
  <si>
    <t>BBI_144_15_05</t>
  </si>
  <si>
    <t>Nhà văn hoá ấp Lò Than</t>
  </si>
  <si>
    <t>A935</t>
  </si>
  <si>
    <t>BBI_144_15_06</t>
  </si>
  <si>
    <t>Nhà văn hoá ấp Tân Xuân</t>
  </si>
  <si>
    <t>A936</t>
  </si>
  <si>
    <t>LSA_144_15_03</t>
  </si>
  <si>
    <t>A937</t>
  </si>
  <si>
    <t>LSA_144_15_04</t>
  </si>
  <si>
    <t>Nhà văn hoá ấp 3</t>
  </si>
  <si>
    <t>A938</t>
  </si>
  <si>
    <t>LSA_144_15_05</t>
  </si>
  <si>
    <t>Nhà văn hoá ấp 6</t>
  </si>
  <si>
    <t>A939</t>
  </si>
  <si>
    <t>NNG_144_15_03</t>
  </si>
  <si>
    <t>Nhà văn hoá cụm ấp 1,2,3</t>
  </si>
  <si>
    <t>A940</t>
  </si>
  <si>
    <t>NNG_144_15_04</t>
  </si>
  <si>
    <t>Nhà văn hoá cụm ấp 4,5,6</t>
  </si>
  <si>
    <t>A941</t>
  </si>
  <si>
    <t>NNG_144_15_05</t>
  </si>
  <si>
    <t>Nhà văn hoá cụm ấp 7,8</t>
  </si>
  <si>
    <t>A942</t>
  </si>
  <si>
    <t>SRA_144_15_02</t>
  </si>
  <si>
    <t>Nhà văn hoá ấp 7</t>
  </si>
  <si>
    <t>A943</t>
  </si>
  <si>
    <t>XBA_144_15_02</t>
  </si>
  <si>
    <t>Nhà văn hoá ấp Tân Mỹ</t>
  </si>
  <si>
    <t>A944</t>
  </si>
  <si>
    <t>XDO_144_15_08</t>
  </si>
  <si>
    <t>Nhà văn hoá ấp Láng Me 2</t>
  </si>
  <si>
    <t>A945</t>
  </si>
  <si>
    <t>XDO_144_15_09</t>
  </si>
  <si>
    <t>Nhà văn hoá ấp Thoại Hương</t>
  </si>
  <si>
    <t>A946</t>
  </si>
  <si>
    <t>XDO_144_15_10</t>
  </si>
  <si>
    <t>Nhà văn hoá ấp Cọ Dầu 1</t>
  </si>
  <si>
    <t>A947</t>
  </si>
  <si>
    <t>XDO_144_15_11</t>
  </si>
  <si>
    <t>Nhà văn hoá ấp  Cọ Dầu 2</t>
  </si>
  <si>
    <t>A948</t>
  </si>
  <si>
    <t>XDO_144_15_12</t>
  </si>
  <si>
    <t>Nhà văn hoá ấp Suối Nhát</t>
  </si>
  <si>
    <t>A949</t>
  </si>
  <si>
    <t>XQU_144_15_04</t>
  </si>
  <si>
    <t>Nhà văn hoá ấp Suối Râm</t>
  </si>
  <si>
    <t>A950</t>
  </si>
  <si>
    <t>XBA_15_01</t>
  </si>
  <si>
    <t>Tịnh thất Viên An</t>
  </si>
  <si>
    <t>A951</t>
  </si>
  <si>
    <t>XDU_144_15_02</t>
  </si>
  <si>
    <t>Cộng đoàn Đa minh thánh thể Xuân Đường</t>
  </si>
  <si>
    <t>A952</t>
  </si>
  <si>
    <t>683ĐQ</t>
  </si>
  <si>
    <t>Nhà văn hóa kết hợp trụ sở làm việc ấp 4</t>
  </si>
  <si>
    <t>A953</t>
  </si>
  <si>
    <t>690ĐQ</t>
  </si>
  <si>
    <t xml:space="preserve">Nhà văn hóa kết hợp trụ sở làm việc ấp 2/97 </t>
  </si>
  <si>
    <t>A954</t>
  </si>
  <si>
    <t>694ĐQ</t>
  </si>
  <si>
    <t>Nhà văn hóa kết hợp trụ sở làm việc ấp Phú Quý 1</t>
  </si>
  <si>
    <t>A955</t>
  </si>
  <si>
    <t>693ĐQ</t>
  </si>
  <si>
    <t>Nhà văn hóa kết hợp trụ sở làm việc ấp Mít Nài</t>
  </si>
  <si>
    <t>A956</t>
  </si>
  <si>
    <t>716ĐQ</t>
  </si>
  <si>
    <t>Nhà văn hóa kết hợp trụ sở làm việc ấp 1</t>
  </si>
  <si>
    <t>A957</t>
  </si>
  <si>
    <t xml:space="preserve">719ĐQ </t>
  </si>
  <si>
    <t>A958</t>
  </si>
  <si>
    <t>732ĐQ</t>
  </si>
  <si>
    <t>Nhà văn hóa kết hợp trụ sở làm việc ấp Thái Hòa 1</t>
  </si>
  <si>
    <t>A959</t>
  </si>
  <si>
    <t>737ĐQ</t>
  </si>
  <si>
    <t>A960</t>
  </si>
  <si>
    <t>742ĐQ</t>
  </si>
  <si>
    <t>A961</t>
  </si>
  <si>
    <t>743ĐQ</t>
  </si>
  <si>
    <t>A962</t>
  </si>
  <si>
    <t>745ĐQ</t>
  </si>
  <si>
    <t>A963</t>
  </si>
  <si>
    <t>757ĐQ</t>
  </si>
  <si>
    <t>Nhà văn hóa kết hợp trụ sở làm việc ấp 94</t>
  </si>
  <si>
    <t>A964</t>
  </si>
  <si>
    <t>758ĐQ</t>
  </si>
  <si>
    <t>Nhà văn hóa kết hợp trụ sở làm việc ấp Đồn Điền 1</t>
  </si>
  <si>
    <t>A965</t>
  </si>
  <si>
    <t>760ĐQ</t>
  </si>
  <si>
    <t>Nhà văn hóa kết hợp trụ sở làm việc ấp Đồn Điền 3</t>
  </si>
  <si>
    <t>A966</t>
  </si>
  <si>
    <t>Nhà văn hóa kết hợp trụ sở làm việc ấp Hòa Bình</t>
  </si>
  <si>
    <t>A967</t>
  </si>
  <si>
    <t>762ĐQ</t>
  </si>
  <si>
    <t>Nhà văn hóa kết hợp trụ sở làm việc ấp Đức Thắng 1</t>
  </si>
  <si>
    <t>A968</t>
  </si>
  <si>
    <t>145ĐQ</t>
  </si>
  <si>
    <t xml:space="preserve">Nhà văn hóa dân tộc Chơ Ro </t>
  </si>
  <si>
    <t>A969</t>
  </si>
  <si>
    <t>GĐ_TT1</t>
  </si>
  <si>
    <t>Nhà thi đấu đa năng của huyện</t>
  </si>
  <si>
    <t>A970</t>
  </si>
  <si>
    <t>667ĐQ</t>
  </si>
  <si>
    <t>Nghĩa trang Thanh Sơn</t>
  </si>
  <si>
    <t>A971</t>
  </si>
  <si>
    <t>KH19_31</t>
  </si>
  <si>
    <t>Phước Nghiêm Bửu Tự</t>
  </si>
  <si>
    <t>A972</t>
  </si>
  <si>
    <t>GĐ_PhuHoa</t>
  </si>
  <si>
    <t>Giáo xứ Phú Hòa</t>
  </si>
  <si>
    <t>A973</t>
  </si>
  <si>
    <t>630ĐQ</t>
  </si>
  <si>
    <t>Tịnh thất Pháp Độ</t>
  </si>
  <si>
    <t>A974</t>
  </si>
  <si>
    <t>651ĐQ</t>
  </si>
  <si>
    <t>Chùa Từ Thiện</t>
  </si>
  <si>
    <t>A975</t>
  </si>
  <si>
    <t>BSE_2</t>
  </si>
  <si>
    <t>Chợ Bàu Sen</t>
  </si>
  <si>
    <t>A976</t>
  </si>
  <si>
    <t>BTR_2</t>
  </si>
  <si>
    <t>Nhà văn hóa ấp Bàu Trâm</t>
  </si>
  <si>
    <t>A977</t>
  </si>
  <si>
    <t>BTR_3</t>
  </si>
  <si>
    <t>Nhà văn hóa ấp Bàu Sầm</t>
  </si>
  <si>
    <t>A978</t>
  </si>
  <si>
    <t>BLO_6</t>
  </si>
  <si>
    <t>Nhà văn hóa ấp 1</t>
  </si>
  <si>
    <t>A979</t>
  </si>
  <si>
    <t>XAN_1</t>
  </si>
  <si>
    <t>Nhà văn hóa khu phố 6</t>
  </si>
  <si>
    <t>Xuân An</t>
  </si>
  <si>
    <t>A980</t>
  </si>
  <si>
    <t>XAN_2</t>
  </si>
  <si>
    <t>Nhà văn hóa khu phố 2</t>
  </si>
  <si>
    <t>A981</t>
  </si>
  <si>
    <t>XHO_7</t>
  </si>
  <si>
    <t>Nhà văn hóa khu phố 5</t>
  </si>
  <si>
    <t>A982</t>
  </si>
  <si>
    <t>XTH_18_01</t>
  </si>
  <si>
    <t>Nhà văn hóa khu phố 4</t>
  </si>
  <si>
    <t>A983</t>
  </si>
  <si>
    <t>XTR_6</t>
  </si>
  <si>
    <t>A984</t>
  </si>
  <si>
    <t>Q145</t>
  </si>
  <si>
    <t>Chợ Cẩm Đường</t>
  </si>
  <si>
    <t>Cẩm Đường</t>
  </si>
  <si>
    <t>A985</t>
  </si>
  <si>
    <t>Q75</t>
  </si>
  <si>
    <t>Nhà văn hóa ấp 8</t>
  </si>
  <si>
    <t>A986</t>
  </si>
  <si>
    <t>Q159</t>
  </si>
  <si>
    <t>Nhà văn hóa ấp Hiền Đức</t>
  </si>
  <si>
    <t>A987</t>
  </si>
  <si>
    <t>Q78</t>
  </si>
  <si>
    <t>Nhà văn hóa ấp Hiền Hòa</t>
  </si>
  <si>
    <t>A988</t>
  </si>
  <si>
    <t>Q80</t>
  </si>
  <si>
    <t>Nhà văn hóa ấp 2</t>
  </si>
  <si>
    <t>A989</t>
  </si>
  <si>
    <t>Q37</t>
  </si>
  <si>
    <t>Nghĩa địa huyện Long Thành</t>
  </si>
  <si>
    <t>A990</t>
  </si>
  <si>
    <t>Q38</t>
  </si>
  <si>
    <t>Công viên nghĩa trang</t>
  </si>
  <si>
    <t>A991</t>
  </si>
  <si>
    <t>Q101</t>
  </si>
  <si>
    <t>Khu nhà ờ công nhân (Cty TM Lộc Khang)</t>
  </si>
  <si>
    <t>A992</t>
  </si>
  <si>
    <t>Q153</t>
  </si>
  <si>
    <t>Khu tái định cư Bình Sơn</t>
  </si>
  <si>
    <t>Bình Sơn</t>
  </si>
  <si>
    <t>A993</t>
  </si>
  <si>
    <t>Q337</t>
  </si>
  <si>
    <t>Tu xá chúa Thánh Linh</t>
  </si>
  <si>
    <t>A994</t>
  </si>
  <si>
    <t>thuy58</t>
  </si>
  <si>
    <t>Chợ và khu phố thương mại trong KDC Đại Lộc</t>
  </si>
  <si>
    <t>A995</t>
  </si>
  <si>
    <t>thuy63</t>
  </si>
  <si>
    <t>Trụ sở ấp Phú Mỹ 1</t>
  </si>
  <si>
    <t>A996</t>
  </si>
  <si>
    <t>thuy64</t>
  </si>
  <si>
    <t>Trung tâm văn hoá thể dục thể thao</t>
  </si>
  <si>
    <t>Phước Khánh</t>
  </si>
  <si>
    <t>A997</t>
  </si>
  <si>
    <t>thuy68</t>
  </si>
  <si>
    <t>Khu dân cư Phước An</t>
  </si>
  <si>
    <t>A998</t>
  </si>
  <si>
    <t>TP_981</t>
  </si>
  <si>
    <t>A999</t>
  </si>
  <si>
    <t>TP_983</t>
  </si>
  <si>
    <t>Nhà văn hóa kết hợp trụ sở làm việc  ấp Phương Lâm 2</t>
  </si>
  <si>
    <t>A1000</t>
  </si>
  <si>
    <t>TP_984</t>
  </si>
  <si>
    <t>Nhà văn hóa kết hợp trụ sở làm việc  ấp Phương Lâm 3</t>
  </si>
  <si>
    <t>A1001</t>
  </si>
  <si>
    <t>TP_985</t>
  </si>
  <si>
    <t>Nhà văn hóa kết hợp trụ sở làm việc  ấp Phương Mai 1</t>
  </si>
  <si>
    <t>A1002</t>
  </si>
  <si>
    <t>TP_986</t>
  </si>
  <si>
    <t>Nhà văn hóa kết hợp trụ sở làm việc  ấp Phương Mai 2</t>
  </si>
  <si>
    <t>A1003</t>
  </si>
  <si>
    <t>TP_988</t>
  </si>
  <si>
    <t>Nhà văn hóa kết hợp trụ sở làm việc  ấp Thanh Thọ 1</t>
  </si>
  <si>
    <t>A1004</t>
  </si>
  <si>
    <t>TP_989</t>
  </si>
  <si>
    <t>Nhà văn hóa kết hợp trụ sở làm việc  ấp Thanh Thọ 2</t>
  </si>
  <si>
    <t>A1005</t>
  </si>
  <si>
    <t>TP_990</t>
  </si>
  <si>
    <t>Nhà văn hóa kết hợp trụ sở làm việc  ấp Thanh Thọ 3</t>
  </si>
  <si>
    <t>A1006</t>
  </si>
  <si>
    <t>TP_982</t>
  </si>
  <si>
    <t>Nhà văn hóa kết hợp trụ sở làm việc ấp Phương Lâm 1</t>
  </si>
  <si>
    <t>A1007</t>
  </si>
  <si>
    <t>Không tìm thấy</t>
  </si>
  <si>
    <t>Nhà văn hóa kết hợp trụ sở làm việc ấp Phương Mai 3</t>
  </si>
  <si>
    <t>A1008</t>
  </si>
  <si>
    <t>Nhà văn hóa kết hợp trụ sở làm việc ấp Bàu Mây (bao gồm cả sân thể thao ấp)</t>
  </si>
  <si>
    <t>A1009</t>
  </si>
  <si>
    <t>Nhà văn hóa kết hợp trụ sở làm việc ấp Giang Điền</t>
  </si>
  <si>
    <t>A1010</t>
  </si>
  <si>
    <t>TP_1013</t>
  </si>
  <si>
    <t>Nhà văn hóa kết hợp trụ sở làm việc ấp Ngọc Lâm 1 (bao gồm cả sân thể thao ấp)</t>
  </si>
  <si>
    <t>A1011</t>
  </si>
  <si>
    <t>Nhà văn hóa kết hợp trụ sở làm việc ấp Ngọc Lâm 2 ( bao gồm cả sân thể thao ấp)</t>
  </si>
  <si>
    <t>A1012</t>
  </si>
  <si>
    <t>A1013</t>
  </si>
  <si>
    <t>TP_1023</t>
  </si>
  <si>
    <t>A1014</t>
  </si>
  <si>
    <t>TP_1024</t>
  </si>
  <si>
    <t>A1015</t>
  </si>
  <si>
    <t>TP_1025</t>
  </si>
  <si>
    <t>A1016</t>
  </si>
  <si>
    <t>TP_1026</t>
  </si>
  <si>
    <t>A1017</t>
  </si>
  <si>
    <t>Trùng NQ</t>
  </si>
  <si>
    <t>A1018</t>
  </si>
  <si>
    <t>TP_1037</t>
  </si>
  <si>
    <t>Nhà văn hóa kết hợp trụ sở làm việc ấp Ngọc Lâm 1</t>
  </si>
  <si>
    <t>A1019</t>
  </si>
  <si>
    <t>Nhà văn hóa kết hợp trụ sở làm việc ấp Ngọc Lâm 2</t>
  </si>
  <si>
    <t>A1020</t>
  </si>
  <si>
    <t>TP_1038</t>
  </si>
  <si>
    <t>Nhà văn hóa kết hợp trụ sở làm việc ấp Ngọc Lâm 3</t>
  </si>
  <si>
    <t>A1021</t>
  </si>
  <si>
    <t>Nhà văn hóa kết hợp trụ sở làm việc ấp Thanh Thọ</t>
  </si>
  <si>
    <t>A1022</t>
  </si>
  <si>
    <t>TP_1040</t>
  </si>
  <si>
    <t>Nhà văn hóa kết hợp trụ sở làm việc ấp Thọ Lâm 1</t>
  </si>
  <si>
    <t>A1023</t>
  </si>
  <si>
    <t>A1024</t>
  </si>
  <si>
    <t>A1025</t>
  </si>
  <si>
    <t>TP_910</t>
  </si>
  <si>
    <t>Chùa Phước Điền</t>
  </si>
  <si>
    <t>A1026</t>
  </si>
  <si>
    <t>Mở rộng chùa Phước Điền</t>
  </si>
  <si>
    <t xml:space="preserve">Phú Điền </t>
  </si>
  <si>
    <t>A1027</t>
  </si>
  <si>
    <t>2019-6</t>
  </si>
  <si>
    <t>Mở rộng giáo xứ Đồng Hiệp (GĐ1)</t>
  </si>
  <si>
    <t>A1028</t>
  </si>
  <si>
    <t>Họ đạo cao đài</t>
  </si>
  <si>
    <t>A1029</t>
  </si>
  <si>
    <t>Họ đạo Cao đài Tân Phú</t>
  </si>
  <si>
    <t>A1030</t>
  </si>
  <si>
    <t>TN_144_15_1081</t>
  </si>
  <si>
    <t>Chợ Phan Bội Châu</t>
  </si>
  <si>
    <t>A1031</t>
  </si>
  <si>
    <t>TN_144_15_1088</t>
  </si>
  <si>
    <t>A1032</t>
  </si>
  <si>
    <t>TN_144_15_1089</t>
  </si>
  <si>
    <t>Nhà văn hóa kết hợp trụ sở làm việc ấp Dốc Mơ 2</t>
  </si>
  <si>
    <t>A1033</t>
  </si>
  <si>
    <t>TN_144_15_1090</t>
  </si>
  <si>
    <t>Nhà văn hóa kết hợp trụ sở làm việc ấp Đức Long 3</t>
  </si>
  <si>
    <t>A1034</t>
  </si>
  <si>
    <t>TN_144_15_1091</t>
  </si>
  <si>
    <t>Nhà văn hóa kết hợp trụ sở làm việc ấp Bạch Lâm 1</t>
  </si>
  <si>
    <t>A1035</t>
  </si>
  <si>
    <t>TN_144_15_1092</t>
  </si>
  <si>
    <t>Nhà văn hóa kết hợp trụ sở làm việc ấp Bạch Lâm 2</t>
  </si>
  <si>
    <t>A1036</t>
  </si>
  <si>
    <t>TN_144_15_1093</t>
  </si>
  <si>
    <t>Nhà văn hóa kết hợp trụ sở làm việc ấp Phúc Nhạc 2</t>
  </si>
  <si>
    <t>A1037</t>
  </si>
  <si>
    <t>TN_144_15_1096</t>
  </si>
  <si>
    <t>Nhà văn hóa kết hợp trụ sở làm việc ấp Hưng Hiệp</t>
  </si>
  <si>
    <t>A1038</t>
  </si>
  <si>
    <t>TN_144_15_1102</t>
  </si>
  <si>
    <t xml:space="preserve">Nhà văn hóa kết hợp trụ sở làm việc ấp Nguyễn Huệ 1 </t>
  </si>
  <si>
    <t>A1039</t>
  </si>
  <si>
    <t>TN_144_15_1103</t>
  </si>
  <si>
    <t>Nhà văn hóa kết hợp trụ sở làm việc ấp 9 / 4</t>
  </si>
  <si>
    <t>A1040</t>
  </si>
  <si>
    <t>TN_144_15_1106</t>
  </si>
  <si>
    <t>Nghĩa địa huyện Thống Nhất</t>
  </si>
  <si>
    <t>A1041</t>
  </si>
  <si>
    <t>TN_144_15_1107</t>
  </si>
  <si>
    <t>Chùa Tịnh Quang</t>
  </si>
  <si>
    <t>A1042</t>
  </si>
  <si>
    <t>TB1116c</t>
  </si>
  <si>
    <t>Sông Trầu</t>
  </si>
  <si>
    <t>A1043</t>
  </si>
  <si>
    <t>TB1118c</t>
  </si>
  <si>
    <t>Nhà văn hóa kết hợp trụ sở làm việc ấp Trung Tâm</t>
  </si>
  <si>
    <t>A1044</t>
  </si>
  <si>
    <t>TB1122c</t>
  </si>
  <si>
    <t>A1045</t>
  </si>
  <si>
    <t>VC112</t>
  </si>
  <si>
    <t>A1046</t>
  </si>
  <si>
    <t>VC113</t>
  </si>
  <si>
    <t>Linh Sơn Cổ Tự</t>
  </si>
  <si>
    <t>Vĩnh Tân</t>
  </si>
  <si>
    <t>A1047</t>
  </si>
  <si>
    <t>XL_HT_8</t>
  </si>
  <si>
    <t>A1048</t>
  </si>
  <si>
    <t>XL_HT_9</t>
  </si>
  <si>
    <t>Nhà văn hóa khu phố 8</t>
  </si>
  <si>
    <t>A1049</t>
  </si>
  <si>
    <t>XHO_HT_1</t>
  </si>
  <si>
    <t>Trạm y tế Xuân Hòa</t>
  </si>
  <si>
    <t>A1050</t>
  </si>
  <si>
    <t>XT_CT_13</t>
  </si>
  <si>
    <t>Nghĩa trang huyện Xuân Lộc</t>
  </si>
  <si>
    <t>A1051</t>
  </si>
  <si>
    <t>bienhoa994</t>
  </si>
  <si>
    <t>Xây dựng nhà ở cao tầng kết hợp trường mầm non (Cty CPVLXD Thế Giới Nhà)</t>
  </si>
  <si>
    <t>A1052</t>
  </si>
  <si>
    <t>bienhoa1044</t>
  </si>
  <si>
    <t>Khu TM và nhà ở cao tầng (Công ty Thế Giới Nhà)</t>
  </si>
  <si>
    <t>A1053</t>
  </si>
  <si>
    <t>bienhoa823</t>
  </si>
  <si>
    <t>Khu dân cư theo quy hoạch (Cty An Hưng Phát)</t>
  </si>
  <si>
    <t>A1055</t>
  </si>
  <si>
    <t>Khu dân cư</t>
  </si>
  <si>
    <t>A1056</t>
  </si>
  <si>
    <t>Q103</t>
  </si>
  <si>
    <t>Khu dân cư theo quy hoạch (Cty Khánh Nam)</t>
  </si>
  <si>
    <t>A1057</t>
  </si>
  <si>
    <t>thuy70</t>
  </si>
  <si>
    <t>A1058</t>
  </si>
  <si>
    <t>thuy73</t>
  </si>
  <si>
    <t>A1059</t>
  </si>
  <si>
    <t>thuy75</t>
  </si>
  <si>
    <t>A1060</t>
  </si>
  <si>
    <t>thuy76</t>
  </si>
  <si>
    <t>A1061</t>
  </si>
  <si>
    <t>thuy82</t>
  </si>
  <si>
    <t xml:space="preserve">Khu dân cư Long Tân - Phú Hội </t>
  </si>
  <si>
    <t>A1062</t>
  </si>
  <si>
    <t>thuy84</t>
  </si>
  <si>
    <t>A1063</t>
  </si>
  <si>
    <t>thuy86</t>
  </si>
  <si>
    <t xml:space="preserve">Khu dân cư  </t>
  </si>
  <si>
    <t>A1064</t>
  </si>
  <si>
    <t>thuy93</t>
  </si>
  <si>
    <t>Khu dân cư  (Công ty Cổ phần Đầu tư Nhơn Trạch)</t>
  </si>
  <si>
    <t>Phú Thạnh, Long Tân, Vĩnh Thanh</t>
  </si>
  <si>
    <t>A1065</t>
  </si>
  <si>
    <t>TN_144_15_1210</t>
  </si>
  <si>
    <t>Nhà máy tái chế Ắc quy chì tại khu xử lý chất thải Quang Trung</t>
  </si>
  <si>
    <t>A1066</t>
  </si>
  <si>
    <t>TB1214d</t>
  </si>
  <si>
    <t>Khu dân cư theo Quy hoạch (DNTN An Phú Hưng)</t>
  </si>
  <si>
    <t>A1067</t>
  </si>
  <si>
    <t>VC115</t>
  </si>
  <si>
    <t>Nhà máy sản xuất các sản phẩm gỗ (trong cụm công nghiệp Thạnh Phú- Thiện Tân)</t>
  </si>
  <si>
    <t>A1068</t>
  </si>
  <si>
    <t>VC116</t>
  </si>
  <si>
    <t>Nhà máy chế biến gỗ xuất khẩu từ gỗ rừng trồng và gỗ nhập khẩu chính ngạch (trong cụm công nghiệp Thạnh Phú- Thiện Tân)</t>
  </si>
  <si>
    <t>A1069</t>
  </si>
  <si>
    <t>Mở rộng đền thờ Nguyễn Hửu Cảnh</t>
  </si>
  <si>
    <t>A1070</t>
  </si>
  <si>
    <t>Cục thuế tỉnh Đồng Nai</t>
  </si>
  <si>
    <t>A1071</t>
  </si>
  <si>
    <t>bienhoa1157</t>
  </si>
  <si>
    <t>Trung tâm kiểm định và tư  vấn xây dựng Đồng Nai</t>
  </si>
  <si>
    <t>A1072</t>
  </si>
  <si>
    <t>192ĐQ</t>
  </si>
  <si>
    <t>Trường TH Kim Đồng Ấp 1</t>
  </si>
  <si>
    <t>A1073</t>
  </si>
  <si>
    <t>570ĐQ</t>
  </si>
  <si>
    <t>Trụ sở Công an xã Gia Canh</t>
  </si>
  <si>
    <t>A1074</t>
  </si>
  <si>
    <t>582ĐQ</t>
  </si>
  <si>
    <t>Trụ sở Công an xã Phú Vinh</t>
  </si>
  <si>
    <t>A1075</t>
  </si>
  <si>
    <t>Q45</t>
  </si>
  <si>
    <t>Trường Tiểu học Phước Thái mở rộng</t>
  </si>
  <si>
    <t>A1076</t>
  </si>
  <si>
    <t>thuy104</t>
  </si>
  <si>
    <t>Dự án xây dựng Trung tâm Văn hóa thể dục thể thao và học tập cộng đồng xã Phú Hữu</t>
  </si>
  <si>
    <t>A1077</t>
  </si>
  <si>
    <t>Trụ sở xã đội Phú Điền</t>
  </si>
  <si>
    <t>A1078</t>
  </si>
  <si>
    <t>TP_912</t>
  </si>
  <si>
    <t>Trụ sở xã Đội Phú Lộc</t>
  </si>
  <si>
    <t>A1079</t>
  </si>
  <si>
    <t>TN_166_15_1244</t>
  </si>
  <si>
    <t>Trường TH Gia Tân 1</t>
  </si>
  <si>
    <t>A1080</t>
  </si>
  <si>
    <t>TN_166_15_1245</t>
  </si>
  <si>
    <t>Trường THCS Gia Tân 1</t>
  </si>
  <si>
    <t>A1081</t>
  </si>
  <si>
    <t>TN_166_15_1246</t>
  </si>
  <si>
    <t>Trường MN Gia Tân 1</t>
  </si>
  <si>
    <t>A1082</t>
  </si>
  <si>
    <t>TN_166_15_1250</t>
  </si>
  <si>
    <t>Nhà văn hóa xã</t>
  </si>
  <si>
    <t>A1083</t>
  </si>
  <si>
    <t>TB1252a</t>
  </si>
  <si>
    <t>Trường tiểu học liên xã Đông - Trung Hòa</t>
  </si>
  <si>
    <t>A1084</t>
  </si>
  <si>
    <t>TB1253a</t>
  </si>
  <si>
    <t>Trường MG Sông Mây</t>
  </si>
  <si>
    <t xml:space="preserve">Bắc Sơn </t>
  </si>
  <si>
    <t>A1085</t>
  </si>
  <si>
    <t>TB1257a</t>
  </si>
  <si>
    <t xml:space="preserve">Công viên văn hóa Hùng Vương </t>
  </si>
  <si>
    <t>A1086</t>
  </si>
  <si>
    <t>XBI_3</t>
  </si>
  <si>
    <t>Trường MN Xuân Bình</t>
  </si>
  <si>
    <t>A1087</t>
  </si>
  <si>
    <t>Xây dựng cầu An Hảo</t>
  </si>
  <si>
    <t>Hiệp Hoà, An Bình</t>
  </si>
  <si>
    <t>A1088</t>
  </si>
  <si>
    <t>Xây dựng tuyến đường nối từ khu tái định cư 14,2ha phường Long Bình</t>
  </si>
  <si>
    <t>A1089</t>
  </si>
  <si>
    <t>bienhoa680</t>
  </si>
  <si>
    <t>Tuyến cống thoát nước hạ lưu khu TĐC phục vụ dự án QL 1A, đoạn tránh thành phố Biên Hòa</t>
  </si>
  <si>
    <t>A1090</t>
  </si>
  <si>
    <t>Dự án mở rộng đường Trương Định (khu vực mũi tàu)</t>
  </si>
  <si>
    <t>A1091</t>
  </si>
  <si>
    <t>382ĐQ</t>
  </si>
  <si>
    <t>Đường vào khu tái định cư ấp 3, xã Phú Lợi</t>
  </si>
  <si>
    <t>A1092</t>
  </si>
  <si>
    <t>CM_166_15_05</t>
  </si>
  <si>
    <t>Dự án đường dây 110kV Ngãi Giao - Cẩm Mỹ</t>
  </si>
  <si>
    <t>Long Giao, Xuân Đường</t>
  </si>
  <si>
    <t>A1093</t>
  </si>
  <si>
    <t>Q58</t>
  </si>
  <si>
    <t>Khu vực Sụt trượt dự án đường cao tốc TP.HCM-LT-Dầu Giây</t>
  </si>
  <si>
    <t>A1094</t>
  </si>
  <si>
    <t>Q61</t>
  </si>
  <si>
    <t>Tuyến thoát nước từ ranh KCN Long Đức ra Suối Nước Trong (GĐ 2)</t>
  </si>
  <si>
    <t>A1095</t>
  </si>
  <si>
    <t>thuy107</t>
  </si>
  <si>
    <t>Dự án Xây dựng cảng xăng dầu tại xã Phú Đông do Công ty Cổ phần Phát triển Đầu tư Thái Sơn - Bộ Quốc phòng làm chủ đầu tư</t>
  </si>
  <si>
    <t>A1096</t>
  </si>
  <si>
    <t>thuy108</t>
  </si>
  <si>
    <t>Dự án Nâng cấp mở rộng Đường số 2</t>
  </si>
  <si>
    <t>Long Tân, Phú Hội, Vĩnh Thanh</t>
  </si>
  <si>
    <t>A1097</t>
  </si>
  <si>
    <t>thuy109</t>
  </si>
  <si>
    <t xml:space="preserve">Dự án Đường dây điện 110KV 02 mạch kết nối khu công nghiệp Dệt May - Nhơn Trạch 6 - Nhơn Trạch 3 - Long Thành </t>
  </si>
  <si>
    <t>Hiệp Phước 
- Long Thọ</t>
  </si>
  <si>
    <t>A1098</t>
  </si>
  <si>
    <t>thuy110</t>
  </si>
  <si>
    <t xml:space="preserve">Dự án Bổ sung diện tích dự án Đường dây 220KV Nhơn Trạch - Cát Lái </t>
  </si>
  <si>
    <t>A1099</t>
  </si>
  <si>
    <t>thuy111</t>
  </si>
  <si>
    <t>Dự án Bổ sung diện tích dự án Đường dây 220KV Nhơn Trạch - Nhà Bè</t>
  </si>
  <si>
    <t>A1100</t>
  </si>
  <si>
    <t>thuy112</t>
  </si>
  <si>
    <t xml:space="preserve">Dự án Bổ sung diện tích dự án Đường dây 220KV Phú Mỹ - Nhà Bè </t>
  </si>
  <si>
    <t>A1101</t>
  </si>
  <si>
    <t>thuy113</t>
  </si>
  <si>
    <t xml:space="preserve">Dự án bổ sung diện tích dự án Đường dây 220KV Phú Mỹ - Cát Lái </t>
  </si>
  <si>
    <t>A1102</t>
  </si>
  <si>
    <t>thuy114</t>
  </si>
  <si>
    <t>Dự án bổ sung diện tích dự án Đường dây 500KV Phú Mỹ- Nhà Bè</t>
  </si>
  <si>
    <t>A1103</t>
  </si>
  <si>
    <t>thuy115</t>
  </si>
  <si>
    <t xml:space="preserve">Dự án bổ sung diện tích dự án Đường dây 110KV Long Thành - KCN Ông Kèo </t>
  </si>
  <si>
    <t>Vĩnh Thanh</t>
  </si>
  <si>
    <t>A1104</t>
  </si>
  <si>
    <t>TB1291b</t>
  </si>
  <si>
    <t>Đường 30/4 (đoạn từ đường 3/2 đến đường Nam Kỳ Khởi nghĩa)</t>
  </si>
  <si>
    <t>A1105</t>
  </si>
  <si>
    <t>TB1292b</t>
  </si>
  <si>
    <t>Trạm biến áp 110 kv  Giang Điền và đường dây đấu nối</t>
  </si>
  <si>
    <t>A1106</t>
  </si>
  <si>
    <t>BQU_2</t>
  </si>
  <si>
    <t>Đường Ruộng Tre - Xuân Bắc (Suối Đá)</t>
  </si>
  <si>
    <t>A1107</t>
  </si>
  <si>
    <t>HGO_4</t>
  </si>
  <si>
    <t>Đường giao thông nông thôn tổ 10 ấp Tân Phong</t>
  </si>
  <si>
    <t>A1108</t>
  </si>
  <si>
    <t>VC119</t>
  </si>
  <si>
    <t>Đường dây 500kV Sông Mây - Tân Uyên</t>
  </si>
  <si>
    <t>Tân An, Thiện Tân, Thạnh Phú, Bình Lợi, Tân Bình, Bình Hòa</t>
  </si>
  <si>
    <t>A1109</t>
  </si>
  <si>
    <t>XL_HT_7</t>
  </si>
  <si>
    <t>Xây dựng đường tổ 23 ấp Suối Cát 1</t>
  </si>
  <si>
    <t>A1110</t>
  </si>
  <si>
    <t>XT_HT_1</t>
  </si>
  <si>
    <t>Khu xử lý chất thải không nguy hại</t>
  </si>
  <si>
    <t>A1111</t>
  </si>
  <si>
    <t>bienhoa1006</t>
  </si>
  <si>
    <t>Dự án tái định cư của Công ty Anh Vinh</t>
  </si>
  <si>
    <t>A1112</t>
  </si>
  <si>
    <t>682ĐQ</t>
  </si>
  <si>
    <t>A1113</t>
  </si>
  <si>
    <t>TN_166_15_1304</t>
  </si>
  <si>
    <t>Nhà văn hóa kết hợp trụ sở làm việc ấp Đông Kim</t>
  </si>
  <si>
    <t>A1114</t>
  </si>
  <si>
    <t>TN_166_15_1305</t>
  </si>
  <si>
    <t>A1115</t>
  </si>
  <si>
    <t>TN_166_15_1307</t>
  </si>
  <si>
    <t>Nhà văn hóa kết hợp trụ sở làm việc ấp Tây Nam</t>
  </si>
  <si>
    <t>A1116</t>
  </si>
  <si>
    <t>TN_166_15_1309</t>
  </si>
  <si>
    <t>Nhà văn hóa kết hợp trụ sở làm việc ấp Đông Bắc</t>
  </si>
  <si>
    <t>A1117</t>
  </si>
  <si>
    <t>TN_166_15_1311</t>
  </si>
  <si>
    <t>Trung tâm mục vụ</t>
  </si>
  <si>
    <t>A1118</t>
  </si>
  <si>
    <t>TB1319c</t>
  </si>
  <si>
    <t>A1119</t>
  </si>
  <si>
    <t>bienhoa975</t>
  </si>
  <si>
    <t>Khu dân cư với các dịch vụ thương mại, nhà ở cao cấp và tái định cư tại phường Bửu Long (Tổng công ty Công nghiệp thực phẩm ĐN)</t>
  </si>
  <si>
    <t>A1120</t>
  </si>
  <si>
    <t>bienhoa902</t>
  </si>
  <si>
    <t>Dự án khu dân cư và tái định cư Tân Biên 2 (Tín Nghĩa)</t>
  </si>
  <si>
    <t>A1121</t>
  </si>
  <si>
    <t>CM_16_01</t>
  </si>
  <si>
    <t>Cụm công nghiệp Long Giao</t>
  </si>
  <si>
    <t>SKK</t>
  </si>
  <si>
    <t>A1122</t>
  </si>
  <si>
    <t>A1123</t>
  </si>
  <si>
    <t>thuy117</t>
  </si>
  <si>
    <t>Dự án xây dựng Khu dân cư xã Đại Phước do Công ty TNHH MTV BĐS Bảo Cường làm chủ đầu tư</t>
  </si>
  <si>
    <t xml:space="preserve">Đại Phước </t>
  </si>
  <si>
    <t>A1124</t>
  </si>
  <si>
    <t>VC125</t>
  </si>
  <si>
    <t>Cụm công nghiệp Thạnh Phú - Thiện Tân</t>
  </si>
  <si>
    <t>Thạnh Phú, Thiện Tân</t>
  </si>
  <si>
    <t>A1125</t>
  </si>
  <si>
    <t>bienhoa1146</t>
  </si>
  <si>
    <t>Ủy ban Đoàn kết công giáo tỉnh Đồng Nai</t>
  </si>
  <si>
    <t>A1126</t>
  </si>
  <si>
    <t>A1127</t>
  </si>
  <si>
    <t>TN_113_18_1345</t>
  </si>
  <si>
    <t>Trường mầm non Quang Trung B</t>
  </si>
  <si>
    <t>A1129</t>
  </si>
  <si>
    <t>TB1348a</t>
  </si>
  <si>
    <t>Trường Mẫu giáo Giang Điền</t>
  </si>
  <si>
    <t>A1130</t>
  </si>
  <si>
    <t>ngan331</t>
  </si>
  <si>
    <t>Chỉnh trang vỉa hè đường Phạm Văn Thuận</t>
  </si>
  <si>
    <t>A1131</t>
  </si>
  <si>
    <t>BBI_18_02</t>
  </si>
  <si>
    <t>Hành lang đường Xuân Định - Lâm San</t>
  </si>
  <si>
    <t>A1132</t>
  </si>
  <si>
    <t>XMY_18_02</t>
  </si>
  <si>
    <t>Công trình khoan quan trắc động thái nước dưới đất</t>
  </si>
  <si>
    <t>A1133</t>
  </si>
  <si>
    <t>STR_18_04</t>
  </si>
  <si>
    <t>Lưới điện trung thế nông thôn sinh hoạt thị xã (tuyến tổ 24 ấp Suối Tre)</t>
  </si>
  <si>
    <t>Suối tre</t>
  </si>
  <si>
    <t>A1134</t>
  </si>
  <si>
    <t>STR_18_03</t>
  </si>
  <si>
    <t>Đường song hành 21/4, đoạn qua khu phân lô tại ấp Núi Tung, xã Suối Tre</t>
  </si>
  <si>
    <t>A1135</t>
  </si>
  <si>
    <t>XLA_18_02</t>
  </si>
  <si>
    <t>Lưới điện trung thế nông thôn sinh hoạt thị xã (tuyến tổ 8, khu Suối Hôn, xã Xuân Lập)</t>
  </si>
  <si>
    <t>A1136</t>
  </si>
  <si>
    <t>Q261</t>
  </si>
  <si>
    <t>Tuyến cấp nước D1200 (giai đoạn 2, đoạn từ Quốc lộ 51 đến khu Công nghiệp Nhơn Trạch 6</t>
  </si>
  <si>
    <t>A1137</t>
  </si>
  <si>
    <t>XL_2018_2</t>
  </si>
  <si>
    <t>Đường Nguyễn Thị Minh Khai</t>
  </si>
  <si>
    <t>Thị trấn Gia Ray</t>
  </si>
  <si>
    <t>A1138</t>
  </si>
  <si>
    <t>Q284</t>
  </si>
  <si>
    <t>Nghĩa trang Bình An (mở rộng - đấu giá)</t>
  </si>
  <si>
    <t>A1139</t>
  </si>
  <si>
    <t>XBI_18_04</t>
  </si>
  <si>
    <t>Trung tâm thưng mại và dân cư Long Khánh</t>
  </si>
  <si>
    <t>A1140</t>
  </si>
  <si>
    <t>Q277</t>
  </si>
  <si>
    <t>Khu dân cư (Công ty Thái Thành Tài)</t>
  </si>
  <si>
    <t>A1141</t>
  </si>
  <si>
    <t>Q276</t>
  </si>
  <si>
    <t>Khu dân cư (Công ty Cát Linh)</t>
  </si>
  <si>
    <t>A1142</t>
  </si>
  <si>
    <t>Q278</t>
  </si>
  <si>
    <t>Khu dân cư (Công ty Ngân Hà)</t>
  </si>
  <si>
    <t>A1143</t>
  </si>
  <si>
    <t>Q279</t>
  </si>
  <si>
    <t>Khu dân cư (Công ty Vi Như)</t>
  </si>
  <si>
    <t>A1144</t>
  </si>
  <si>
    <t>ngan223</t>
  </si>
  <si>
    <t>Trụ sở kiểm toán nhà nước khu vực XIII</t>
  </si>
  <si>
    <t>A1145</t>
  </si>
  <si>
    <t>bienhoa1125</t>
  </si>
  <si>
    <t xml:space="preserve">Xây dựng Tòa án thành phố </t>
  </si>
  <si>
    <t>A1146</t>
  </si>
  <si>
    <t>bienhoa1141</t>
  </si>
  <si>
    <t>Trụ sở Tỉnh đoàn Đồng Nai (mở rộng)</t>
  </si>
  <si>
    <t>A1147</t>
  </si>
  <si>
    <t>bienhoa1145</t>
  </si>
  <si>
    <t>Xây dựng trụ sở Đội nghiệp vụ số 2 Cục Hải quan</t>
  </si>
  <si>
    <t>A1148</t>
  </si>
  <si>
    <t>bienhoa204</t>
  </si>
  <si>
    <t>Trung tâm VH-TT phường Tân Biên (Khu vui chơi giải trí kết hợp sân bãi tập luyện TDTT - hồ bơi trẻ em)</t>
  </si>
  <si>
    <t>A1149</t>
  </si>
  <si>
    <t>bienhoa370</t>
  </si>
  <si>
    <t xml:space="preserve">Trường MN Tân Hạnh </t>
  </si>
  <si>
    <t>A1150</t>
  </si>
  <si>
    <t>bienhoa1150</t>
  </si>
  <si>
    <t>Trung tâm dich vu hành chính công</t>
  </si>
  <si>
    <t>A1151</t>
  </si>
  <si>
    <t>bienhoa1052</t>
  </si>
  <si>
    <t>Trường MN công lập (khu dân cư phía Nam phường Thống Nhất)</t>
  </si>
  <si>
    <t>A1152</t>
  </si>
  <si>
    <t>bienhoa225</t>
  </si>
  <si>
    <t>Bệnh viện da liễu Đồng Nai (mở rộng)</t>
  </si>
  <si>
    <t>A1153</t>
  </si>
  <si>
    <t>bienhoa292</t>
  </si>
  <si>
    <t>Trường THCS Trảng Dài 2</t>
  </si>
  <si>
    <t>A1154</t>
  </si>
  <si>
    <t>bienhoa1153</t>
  </si>
  <si>
    <t>Khối đoàn thể phường Trung Dũng (vị trí Quỹ Tín dụng phường)</t>
  </si>
  <si>
    <t>A1155</t>
  </si>
  <si>
    <t>Trường MN Sơn Ca điểm chính (mở rộng)</t>
  </si>
  <si>
    <t>A1156</t>
  </si>
  <si>
    <t>BS_DGD_SN1</t>
  </si>
  <si>
    <t>Trường MN Sen Hồng</t>
  </si>
  <si>
    <t>A1157</t>
  </si>
  <si>
    <t>BS_DGD_SN2</t>
  </si>
  <si>
    <t>Trường MN Sen Hồng điểm chính</t>
  </si>
  <si>
    <t>A1158</t>
  </si>
  <si>
    <t>SN_NTM1</t>
  </si>
  <si>
    <t>Trường TH Suối Nho (mở rộng)</t>
  </si>
  <si>
    <t>A1159</t>
  </si>
  <si>
    <t>255ĐQ</t>
  </si>
  <si>
    <t>Trường MN Hướng Dương ấp 3</t>
  </si>
  <si>
    <t>A1160</t>
  </si>
  <si>
    <t>186ĐQ</t>
  </si>
  <si>
    <t>A1161</t>
  </si>
  <si>
    <t>Q281</t>
  </si>
  <si>
    <t>Trụ sở công an xã Bình An</t>
  </si>
  <si>
    <t>A1162</t>
  </si>
  <si>
    <t>Q262</t>
  </si>
  <si>
    <t>Trạm y tế thị trấn Long Thành</t>
  </si>
  <si>
    <t>A1163</t>
  </si>
  <si>
    <t>TP_255</t>
  </si>
  <si>
    <t>Trường MN Phú Lộc (mở rộng)</t>
  </si>
  <si>
    <t>A1164</t>
  </si>
  <si>
    <t>TP_215</t>
  </si>
  <si>
    <t>Trường TH dân tộc Tà Lài</t>
  </si>
  <si>
    <t>A1165</t>
  </si>
  <si>
    <t>TP_TC1207</t>
  </si>
  <si>
    <t>Trường TH Lê Văn Tám cơ sở 1 (mở rộng)</t>
  </si>
  <si>
    <t>A1166</t>
  </si>
  <si>
    <t>TSC_TT1</t>
  </si>
  <si>
    <t>Huyện Ủy</t>
  </si>
  <si>
    <t>A1167</t>
  </si>
  <si>
    <t>TP_896</t>
  </si>
  <si>
    <t>Kho bạc Nhà nước huyện Tân Phú</t>
  </si>
  <si>
    <t>A1168</t>
  </si>
  <si>
    <t>TN_91_18_1432</t>
  </si>
  <si>
    <t>Trường MN Dầu Giây</t>
  </si>
  <si>
    <t>A1169</t>
  </si>
  <si>
    <t>TN_91_18_1433</t>
  </si>
  <si>
    <t>A1170</t>
  </si>
  <si>
    <t>TN_91_18_1434</t>
  </si>
  <si>
    <t>A1171</t>
  </si>
  <si>
    <t>TN_91_18_1435</t>
  </si>
  <si>
    <t>A1172</t>
  </si>
  <si>
    <t>TN_91_18_1438</t>
  </si>
  <si>
    <t>Trường THCS Duy Tân</t>
  </si>
  <si>
    <t>A1173</t>
  </si>
  <si>
    <t>TB1441a</t>
  </si>
  <si>
    <t>Trường Mẫu giáo Sao Mai</t>
  </si>
  <si>
    <t>A1174</t>
  </si>
  <si>
    <t>TB1442a</t>
  </si>
  <si>
    <t>Trụ sở công an xã Giang Điền</t>
  </si>
  <si>
    <t>A1175</t>
  </si>
  <si>
    <t>TB1443a</t>
  </si>
  <si>
    <t>Trường TH Trần Phú</t>
  </si>
  <si>
    <t>A1176</t>
  </si>
  <si>
    <t>TB1444a</t>
  </si>
  <si>
    <t>Trường Mẫu Giáo Hoa Lan</t>
  </si>
  <si>
    <t>A1177</t>
  </si>
  <si>
    <t>Mở rộng Trường Mẫu giáo Vành Khuyên</t>
  </si>
  <si>
    <t>A1178</t>
  </si>
  <si>
    <t>BLO_7</t>
  </si>
  <si>
    <t>Trường Mầm non Tuổi Thơ (phân hiệu ấp 4 xã Bình Lộc)</t>
  </si>
  <si>
    <t>A1179</t>
  </si>
  <si>
    <t>BQU_17_02</t>
  </si>
  <si>
    <t>Ban chỉ huy quân sự xã Hàng Gòn</t>
  </si>
  <si>
    <t>A1180</t>
  </si>
  <si>
    <t>HGO_18_03</t>
  </si>
  <si>
    <t>Trường Mầm non Hàng Gòn</t>
  </si>
  <si>
    <t>A1181</t>
  </si>
  <si>
    <t>PBI_1</t>
  </si>
  <si>
    <t>Trung tâm văn hóa, thể thao và học tập cộng đồng</t>
  </si>
  <si>
    <t>A1182</t>
  </si>
  <si>
    <t>XAN_3</t>
  </si>
  <si>
    <t>Khu văn hóa - TDTT (tại khu đất thuộc bệnh viện đa khoa Long Khánh cũ)</t>
  </si>
  <si>
    <t>A1183</t>
  </si>
  <si>
    <t>XBI_4</t>
  </si>
  <si>
    <t>Trụ sở BCHQS phường Xuân Bình</t>
  </si>
  <si>
    <t>A1184</t>
  </si>
  <si>
    <t>XLA_18_01</t>
  </si>
  <si>
    <t>Mở rộng trường MN 19/5 
(Trường Mẫu giáo Xuân Lập)</t>
  </si>
  <si>
    <t>A1185</t>
  </si>
  <si>
    <t>XTA_18_01</t>
  </si>
  <si>
    <t>Trường Mẫu giáo Xuân Tân</t>
  </si>
  <si>
    <t>A1186</t>
  </si>
  <si>
    <t>VC161</t>
  </si>
  <si>
    <t>Trụ sở công an Bình Hòa</t>
  </si>
  <si>
    <t>A1187</t>
  </si>
  <si>
    <t>VC162</t>
  </si>
  <si>
    <t>Trường MN Bình Lợi</t>
  </si>
  <si>
    <t>A1188</t>
  </si>
  <si>
    <t>VC167</t>
  </si>
  <si>
    <t>Trụ sở công an Phú Lý</t>
  </si>
  <si>
    <t>A1189</t>
  </si>
  <si>
    <t>VC170</t>
  </si>
  <si>
    <t>Trụ sở công an Tân An</t>
  </si>
  <si>
    <t>A1190</t>
  </si>
  <si>
    <t>VC171</t>
  </si>
  <si>
    <t>Trụ sở công an Trị An</t>
  </si>
  <si>
    <t>A1191</t>
  </si>
  <si>
    <t>SCA_BS_2</t>
  </si>
  <si>
    <t>Trụ sở UBND xã Suối Cát (mở rộng)</t>
  </si>
  <si>
    <t>A1192</t>
  </si>
  <si>
    <t>GR_BS_1</t>
  </si>
  <si>
    <t>Đền thờ Liệt sỹ huyện Xuân Lộc</t>
  </si>
  <si>
    <t>A1193</t>
  </si>
  <si>
    <t>XHU_BS_26</t>
  </si>
  <si>
    <t>Trường TH Trần Hưng Đạo (mở rộng)</t>
  </si>
  <si>
    <t>A1194</t>
  </si>
  <si>
    <t>Cầu Đồng Nai mới và tuyến 2 đầu cầu từ ngã 3 Tân Vạn đến điểm cuối tuyến QL1 tránh TPBH</t>
  </si>
  <si>
    <t>An Bình; Long Bình Tân</t>
  </si>
  <si>
    <t>A1195</t>
  </si>
  <si>
    <t>bienhoa698</t>
  </si>
  <si>
    <t>Đường dây 110 kV; 220 kV đấu nối vào Trạm biến áp 500 kV Tân Uyên</t>
  </si>
  <si>
    <t>Bửu Hòa; Hóa An; Tân Hạnh</t>
  </si>
  <si>
    <t>A1196</t>
  </si>
  <si>
    <t>Nút giao thông ngã tư Amata và Tam Hiệp</t>
  </si>
  <si>
    <t>A1197</t>
  </si>
  <si>
    <t>bienhoa429</t>
  </si>
  <si>
    <t>Giếng khoan nghiên cứu địa chất thủy văn (TD46)</t>
  </si>
  <si>
    <t>A1198</t>
  </si>
  <si>
    <t>ngan2</t>
  </si>
  <si>
    <t>Đường dẫn vào Trường THPT Chu Văn An</t>
  </si>
  <si>
    <t>A1199</t>
  </si>
  <si>
    <t>bienhoa434</t>
  </si>
  <si>
    <t>Giếng khoan quan trắc nhiễm bẩn (NB-9A, NB-9B)</t>
  </si>
  <si>
    <t>A1200</t>
  </si>
  <si>
    <t>bienhoa431</t>
  </si>
  <si>
    <t>Giếng khoan quan trắc nhiễm bẩn (NB-10)</t>
  </si>
  <si>
    <t>A1201</t>
  </si>
  <si>
    <t>bienhoa430</t>
  </si>
  <si>
    <t>Giếng khoan nghiên cứu địa chất thủy văn (TD40)</t>
  </si>
  <si>
    <t>A1202</t>
  </si>
  <si>
    <t>bienhoa433</t>
  </si>
  <si>
    <t>Giếng khoan nghiên cứu ĐCTV (TD36)</t>
  </si>
  <si>
    <t>A1203</t>
  </si>
  <si>
    <t>Trạm bơm kết hợp quan trắc tự động</t>
  </si>
  <si>
    <t>A1204</t>
  </si>
  <si>
    <t>bienhoa435</t>
  </si>
  <si>
    <t>Giếng khoan quan trắc nhiễm bẩn (NB-12A, NB-12B)</t>
  </si>
  <si>
    <t>A1205</t>
  </si>
  <si>
    <t>bienhoa432</t>
  </si>
  <si>
    <t>Giếng khoan nghiên cứu ĐCTV (TD29)</t>
  </si>
  <si>
    <t>A1206</t>
  </si>
  <si>
    <t>bienhoa713</t>
  </si>
  <si>
    <t>Trụ RMU và Trạm Compact Tam Hiệp</t>
  </si>
  <si>
    <t>A1207</t>
  </si>
  <si>
    <t>Đường Lê A (mở rộng)</t>
  </si>
  <si>
    <t>A1208</t>
  </si>
  <si>
    <t>bienhoa606</t>
  </si>
  <si>
    <t>Đường vào trạm bơm số 1</t>
  </si>
  <si>
    <t>A1209</t>
  </si>
  <si>
    <t>bienhoa436</t>
  </si>
  <si>
    <t>Giếng khoan quan trắc nhiễm bẩn (NB-6A; NB-6B)</t>
  </si>
  <si>
    <t>A1210</t>
  </si>
  <si>
    <t>Chống ngập úng tại ngã 5 Biên Hùng</t>
  </si>
  <si>
    <t>Trung Dũng, Thanh Bình</t>
  </si>
  <si>
    <t>A1211</t>
  </si>
  <si>
    <t>LSA_18_02</t>
  </si>
  <si>
    <t>Trạm bơm nước Hồ Sông Ray</t>
  </si>
  <si>
    <t>A1212</t>
  </si>
  <si>
    <t>LGI_18_06</t>
  </si>
  <si>
    <t>Hệ thống cấp nước khu vực Đồi 57</t>
  </si>
  <si>
    <t>A1213</t>
  </si>
  <si>
    <t>CM_18_01</t>
  </si>
  <si>
    <t>Hồ Sông Ray (mở rộng)</t>
  </si>
  <si>
    <t>MNC</t>
  </si>
  <si>
    <t>Sông Ray, Lâm San</t>
  </si>
  <si>
    <t>A1214</t>
  </si>
  <si>
    <t>XDO_18_02</t>
  </si>
  <si>
    <t>Đường Rừng Tre - La Hoa</t>
  </si>
  <si>
    <t>A1215</t>
  </si>
  <si>
    <t>XTA_18_04</t>
  </si>
  <si>
    <t>Cầu Xuân Tây</t>
  </si>
  <si>
    <t>A1216</t>
  </si>
  <si>
    <t>317ĐQ</t>
  </si>
  <si>
    <t>Đường Cao Cang (đoạn 3)</t>
  </si>
  <si>
    <t>A1217</t>
  </si>
  <si>
    <t>BS_DHT_PH1</t>
  </si>
  <si>
    <t>Hệ thống cấp nước tập trung Phú Điền</t>
  </si>
  <si>
    <t>A1218</t>
  </si>
  <si>
    <t>371ĐQ</t>
  </si>
  <si>
    <t>Đường bao điểm công nghiệp Định Quán</t>
  </si>
  <si>
    <t>A1219</t>
  </si>
  <si>
    <t>BS_TT_DGT2</t>
  </si>
  <si>
    <t>A1220</t>
  </si>
  <si>
    <t>Huu86Bs</t>
  </si>
  <si>
    <t>Đường liên xã Gia Canh - Thị trấn Định Quán</t>
  </si>
  <si>
    <t>TT.Định Quán Gia Canh</t>
  </si>
  <si>
    <t>A1221</t>
  </si>
  <si>
    <t>TTr_NTM91</t>
  </si>
  <si>
    <t>Đường 11B</t>
  </si>
  <si>
    <t>A1222</t>
  </si>
  <si>
    <t>DRA_BS_TTR</t>
  </si>
  <si>
    <t>Nhà máy xử lý rác sinh hoạt (mở rộng)</t>
  </si>
  <si>
    <t>A1223</t>
  </si>
  <si>
    <t>Q335</t>
  </si>
  <si>
    <t>Cống thoát nước khu dân cư D2D</t>
  </si>
  <si>
    <t>A1224</t>
  </si>
  <si>
    <t>Q259</t>
  </si>
  <si>
    <t>Tuyến thoát nước ngoài hàng rào KCN Lộc An- Bình Sơn</t>
  </si>
  <si>
    <t>A1225</t>
  </si>
  <si>
    <t>Q248</t>
  </si>
  <si>
    <t>Đường vào CCN Long Phước 1</t>
  </si>
  <si>
    <t>A1226</t>
  </si>
  <si>
    <t>Q244</t>
  </si>
  <si>
    <t>Trường Mầm non Long Phước</t>
  </si>
  <si>
    <t>A1227</t>
  </si>
  <si>
    <t>thuy162</t>
  </si>
  <si>
    <t xml:space="preserve">Lộ ra 110kV máy 2 trạm 220kV Bàu Sen </t>
  </si>
  <si>
    <t>Phú Thạnh, Vĩnh Thanh, Phước An</t>
  </si>
  <si>
    <t>A1228</t>
  </si>
  <si>
    <t>thuy163</t>
  </si>
  <si>
    <t>Bờ kè sông Vàm Mương- Lòng Tàu</t>
  </si>
  <si>
    <t>A1229</t>
  </si>
  <si>
    <t>TP_367</t>
  </si>
  <si>
    <t>Cầu Đạ-Huoai</t>
  </si>
  <si>
    <t>A1230</t>
  </si>
  <si>
    <t>A1231</t>
  </si>
  <si>
    <t>DGT_TL1</t>
  </si>
  <si>
    <t>Cầu Tà Lài</t>
  </si>
  <si>
    <t>A1232</t>
  </si>
  <si>
    <t>DTL_TL1</t>
  </si>
  <si>
    <t>Trạm bơm  Tà Lài</t>
  </si>
  <si>
    <t>A1233</t>
  </si>
  <si>
    <t>Đường vào khu công nghiệp (đoạn từ ranh khu TMDV 55 ha đến ranh khu công nghiệp)</t>
  </si>
  <si>
    <t>A1234</t>
  </si>
  <si>
    <t>TN_91_18_1566</t>
  </si>
  <si>
    <t>Hệ thống thoát nước ngoài hàng rào cửa xả số 6 khu công nghiệp Dầu Giây</t>
  </si>
  <si>
    <t>A1235</t>
  </si>
  <si>
    <t>TN_91_18_1569</t>
  </si>
  <si>
    <t>Đường từ QL 20 vào Trung tâm Mục vụ Núi Cúi</t>
  </si>
  <si>
    <t>A1236</t>
  </si>
  <si>
    <t>TN_91_18_1571</t>
  </si>
  <si>
    <t xml:space="preserve">Hệ thống kênh mương thuỷ lợi cánh đồng 78A - 78B </t>
  </si>
  <si>
    <t>A1237</t>
  </si>
  <si>
    <t>TB1575b</t>
  </si>
  <si>
    <t>Đường cây Da ấp Tân Hoa - Tân Hợp (Nâng cấp, mở rộng đường từ đường 19/5 đến chùa Pháp Bảo)</t>
  </si>
  <si>
    <t>A1238</t>
  </si>
  <si>
    <t>TB1580b</t>
  </si>
  <si>
    <t>Khu xử lý chất thải nguy hại và chất thải sinh hoạt (giai đoạn 3)</t>
  </si>
  <si>
    <t>Sông Thao, Tây Hòa</t>
  </si>
  <si>
    <t>A1239</t>
  </si>
  <si>
    <t>BQU_18_03</t>
  </si>
  <si>
    <t>Hệ thống cấp nước tập trung ấp Bàu Cối xã Bảo Quang</t>
  </si>
  <si>
    <t>A1240</t>
  </si>
  <si>
    <t>LK_18_05</t>
  </si>
  <si>
    <t>Kiên cố hạ lưu Suối Cải 
(chống ngập úng khu vực Suối Cải)</t>
  </si>
  <si>
    <t>Các phường, xã</t>
  </si>
  <si>
    <t>A1241</t>
  </si>
  <si>
    <t>STR_3</t>
  </si>
  <si>
    <t>Đường số  4 (Suối Tre)</t>
  </si>
  <si>
    <t>A1242</t>
  </si>
  <si>
    <t>XBI_18_01</t>
  </si>
  <si>
    <t>Đường vào trường Bình Minh</t>
  </si>
  <si>
    <t>A1243</t>
  </si>
  <si>
    <t>VC175</t>
  </si>
  <si>
    <t>Tỉnh lộ 761 nối dài (đoạn từ ngã ba Mũi Dùi đến hết khu dân cư ấp 2, xã Phú Lý)</t>
  </si>
  <si>
    <t>A1244</t>
  </si>
  <si>
    <t>VC177</t>
  </si>
  <si>
    <t>Đường Bùng Binh</t>
  </si>
  <si>
    <t>A1245</t>
  </si>
  <si>
    <t>VC178</t>
  </si>
  <si>
    <t>Bến thủy nội địa tại xã Thiện Tân (DNTN Bích Liên)</t>
  </si>
  <si>
    <t>A1246</t>
  </si>
  <si>
    <t>XL_HT_5</t>
  </si>
  <si>
    <t>Đường vào cơ sở cai nghiện</t>
  </si>
  <si>
    <t>A1247</t>
  </si>
  <si>
    <t>XL_BS_1</t>
  </si>
  <si>
    <t>Mở rộng nút giao thông giữa đường Hùng Vương và Quốc lộ 1 (trước bưu điện huyện)</t>
  </si>
  <si>
    <t>TT Gia Ray, Xuân Hiệp</t>
  </si>
  <si>
    <t>A1248</t>
  </si>
  <si>
    <t>Đường Xuân Hiệp - Lang Minh (Đoạn từ QL.1A đến đường Song hành)</t>
  </si>
  <si>
    <t>A1249</t>
  </si>
  <si>
    <t>XT_HT_3</t>
  </si>
  <si>
    <t>Kênh mương ấp 1, ấp 3 Xuân Tâm</t>
  </si>
  <si>
    <t>A1250</t>
  </si>
  <si>
    <t>bienhoa1367</t>
  </si>
  <si>
    <t>Nhà văn hóa kết hợp trụ sở làm việc KP1</t>
  </si>
  <si>
    <t>A1251</t>
  </si>
  <si>
    <t>Đình Bình Long - Miếu Bà Ngũ Hành</t>
  </si>
  <si>
    <t>TIN</t>
  </si>
  <si>
    <t>A1252</t>
  </si>
  <si>
    <t>bienhoa756</t>
  </si>
  <si>
    <t>Khu tái định cư Hiệp Hòa (ấp Nhị Hòa)</t>
  </si>
  <si>
    <t>A1253</t>
  </si>
  <si>
    <t>bienhoa1213</t>
  </si>
  <si>
    <t>Chùa Trúc Lâm Viên Nghiêm</t>
  </si>
  <si>
    <t>A1254</t>
  </si>
  <si>
    <t>Khu tái định cư phường Quang Vinh</t>
  </si>
  <si>
    <t>A1255</t>
  </si>
  <si>
    <t>bienhoa768</t>
  </si>
  <si>
    <t>Khu tái định cư số 51 (xây dựng hạ tầng)</t>
  </si>
  <si>
    <t>A1256</t>
  </si>
  <si>
    <t>bienhoa7333</t>
  </si>
  <si>
    <t>Mở rộng chợ Sặt</t>
  </si>
  <si>
    <t>A1257</t>
  </si>
  <si>
    <t>bienhoa933</t>
  </si>
  <si>
    <t>Khu dân cư và tái định cư số 55 (xây dựng hạ tầng)</t>
  </si>
  <si>
    <t>A1258</t>
  </si>
  <si>
    <t>bienhoa1389</t>
  </si>
  <si>
    <t xml:space="preserve">Nhà văn hóa kết hợp trụ sở làm việc KP5 </t>
  </si>
  <si>
    <t>A1259</t>
  </si>
  <si>
    <t>bienhoa928</t>
  </si>
  <si>
    <t xml:space="preserve">Khu dân cư số 83 </t>
  </si>
  <si>
    <t>A1260</t>
  </si>
  <si>
    <t>BBI_18_04</t>
  </si>
  <si>
    <t>Tịnh xá Ngọc Bình</t>
  </si>
  <si>
    <t>A1261</t>
  </si>
  <si>
    <t>LSA_18_03</t>
  </si>
  <si>
    <t>Giáo xứ Gia Vinh</t>
  </si>
  <si>
    <t>A1262</t>
  </si>
  <si>
    <t>TDU_18_01</t>
  </si>
  <si>
    <t>Giáo xứ Thiên Đức</t>
  </si>
  <si>
    <t>A1263</t>
  </si>
  <si>
    <t>XDU_18_02</t>
  </si>
  <si>
    <t>Giáo xứ Suối Cả</t>
  </si>
  <si>
    <t>A1264</t>
  </si>
  <si>
    <t>XTA_18_05</t>
  </si>
  <si>
    <t>Giáo xứ Xuân Tây</t>
  </si>
  <si>
    <t>A1265</t>
  </si>
  <si>
    <t>687ĐQ</t>
  </si>
  <si>
    <t>Nhà văn hóa kết hợp Khu thể thao ấp 8</t>
  </si>
  <si>
    <t>A1266</t>
  </si>
  <si>
    <t>749ĐQ</t>
  </si>
  <si>
    <t>Nhà văn hóa kết hợp Khu thể thao ấp 1</t>
  </si>
  <si>
    <t>A1267</t>
  </si>
  <si>
    <t>750ĐQ</t>
  </si>
  <si>
    <t>Nhà văn hóa kết hợp Khu thể thao ấp 2</t>
  </si>
  <si>
    <t>A1268</t>
  </si>
  <si>
    <t>752ĐQ</t>
  </si>
  <si>
    <t>A1269</t>
  </si>
  <si>
    <t>753ĐQ</t>
  </si>
  <si>
    <t>Nhà văn hóa kết hợp Khu thể thao ấp 6</t>
  </si>
  <si>
    <t>A1270</t>
  </si>
  <si>
    <t>BS_ODT_2</t>
  </si>
  <si>
    <t>Khu tái định cư đường Lý Thái Tổ</t>
  </si>
  <si>
    <t>A1271</t>
  </si>
  <si>
    <t>Q267</t>
  </si>
  <si>
    <t>Giáo xứ Minh Long</t>
  </si>
  <si>
    <t xml:space="preserve"> Bình An</t>
  </si>
  <si>
    <t>A1272</t>
  </si>
  <si>
    <t>Q275</t>
  </si>
  <si>
    <t>Khu  tái định cư Bình Sơn</t>
  </si>
  <si>
    <t>A1273</t>
  </si>
  <si>
    <t>Q338</t>
  </si>
  <si>
    <t>Viện Chuyên Tu</t>
  </si>
  <si>
    <t>A1274</t>
  </si>
  <si>
    <t>thuy165</t>
  </si>
  <si>
    <t>Nhà văn hóa ấp Vĩnh Tuy</t>
  </si>
  <si>
    <t>A1275</t>
  </si>
  <si>
    <t>thuy166</t>
  </si>
  <si>
    <t>A1276</t>
  </si>
  <si>
    <t>TP_972</t>
  </si>
  <si>
    <t>Nhà văn hóa ấp Phú Hợp A, Phú Hợp B</t>
  </si>
  <si>
    <t>A1277</t>
  </si>
  <si>
    <t>TP_875a</t>
  </si>
  <si>
    <t>Nhà ở công nhân lao động tại khu công nghiệp</t>
  </si>
  <si>
    <t>A1278</t>
  </si>
  <si>
    <t>TP_998</t>
  </si>
  <si>
    <t>A1279</t>
  </si>
  <si>
    <t>TP_997</t>
  </si>
  <si>
    <t>Nhà văn hóa kết hợp trụ sở làm việc ấp 1 (điểm 1)</t>
  </si>
  <si>
    <t>A1280</t>
  </si>
  <si>
    <t>TP_1005</t>
  </si>
  <si>
    <t>Nhà văn hóa kết hợp khu thể thao ấp Phú Lâm 1</t>
  </si>
  <si>
    <t>A1281</t>
  </si>
  <si>
    <t>TP_1010</t>
  </si>
  <si>
    <t>Nhà văn hóa kết hợp khu thể thao ấp Phú Lâm 4</t>
  </si>
  <si>
    <t>A1282</t>
  </si>
  <si>
    <t>Nhà văn hóa kết hợp Khu thể thao ấp Bàu Mây</t>
  </si>
  <si>
    <t>A1283</t>
  </si>
  <si>
    <t>TP_1018</t>
  </si>
  <si>
    <t>Nhà văn hóa kết hợp Khu thể thao ấp Thọ Lâm 1 (điểm 2)</t>
  </si>
  <si>
    <t>A1284</t>
  </si>
  <si>
    <t>TP_918</t>
  </si>
  <si>
    <t xml:space="preserve">Chùa Pháp Trụ </t>
  </si>
  <si>
    <t>A1285</t>
  </si>
  <si>
    <t>DA2089</t>
  </si>
  <si>
    <t>Giáo xứ Tà Lài (mở rộng)</t>
  </si>
  <si>
    <t>A1286</t>
  </si>
  <si>
    <t>TL_NVH_A3</t>
  </si>
  <si>
    <t>Nhà văn hóa kết hợp trụ sở làm việc ấp 3 (điểm 2)</t>
  </si>
  <si>
    <t>A1287</t>
  </si>
  <si>
    <t>TP_1051</t>
  </si>
  <si>
    <t>Nhà văn hóa kết hợp khu thể thao ấp Suối Đá</t>
  </si>
  <si>
    <t>A1288</t>
  </si>
  <si>
    <t>TP_1052</t>
  </si>
  <si>
    <t>Nhà văn hóa kết hợp khu thể thao ấp Thanh Lâm</t>
  </si>
  <si>
    <t>A1289</t>
  </si>
  <si>
    <t>TP_1046</t>
  </si>
  <si>
    <t>Nhà văn hóa kết hợp trụ sở làm việc ấp Thanh Trung</t>
  </si>
  <si>
    <t>A1290</t>
  </si>
  <si>
    <t>TN_91_18_1715</t>
  </si>
  <si>
    <t>Nhà văn hóa kết hợp văn phòng ấp Tây Nam</t>
  </si>
  <si>
    <t>A1291</t>
  </si>
  <si>
    <t>TN_91_18_1717</t>
  </si>
  <si>
    <t>Trung tâm Mục vụ Núi Cúi</t>
  </si>
  <si>
    <t>A1292</t>
  </si>
  <si>
    <t>TB1720c</t>
  </si>
  <si>
    <t>A1293</t>
  </si>
  <si>
    <t>TB1721c</t>
  </si>
  <si>
    <t>Nhà văn hóa kết hợp trụ sở làm việc ấp Quảng Đà</t>
  </si>
  <si>
    <t>A1294</t>
  </si>
  <si>
    <t>TB1722c</t>
  </si>
  <si>
    <t>Miếu Thần Hoàng</t>
  </si>
  <si>
    <t>A1295</t>
  </si>
  <si>
    <t>A1296</t>
  </si>
  <si>
    <t>VC189</t>
  </si>
  <si>
    <t>Tịnh thất Tự Đức</t>
  </si>
  <si>
    <t>A1297</t>
  </si>
  <si>
    <t>VC190</t>
  </si>
  <si>
    <t>A1298</t>
  </si>
  <si>
    <t>VC191</t>
  </si>
  <si>
    <t>A1299</t>
  </si>
  <si>
    <t>VC194</t>
  </si>
  <si>
    <t>Khu thể thao kết hợp công viên huyện</t>
  </si>
  <si>
    <t>A1300</t>
  </si>
  <si>
    <t>XL_HT</t>
  </si>
  <si>
    <t>Giáo xứ Hiệp Lực (phần hoán đổi đất trường học)</t>
  </si>
  <si>
    <t>A1301</t>
  </si>
  <si>
    <t>Q283</t>
  </si>
  <si>
    <t>Công viên nghĩa trang Long Đức</t>
  </si>
  <si>
    <t>A1302</t>
  </si>
  <si>
    <t>bienhoa767</t>
  </si>
  <si>
    <t>Khu dân cư, tái định cư số 15 (TĐC cho đường Bửu Hòa Tân Vạn)</t>
  </si>
  <si>
    <t>A1303</t>
  </si>
  <si>
    <t>Khu dân cư số 32 (Cty CP Kinh doanh nhà)</t>
  </si>
  <si>
    <t>A1304</t>
  </si>
  <si>
    <t>Q302</t>
  </si>
  <si>
    <t>Khu dân cư theo quy hoạch (đấu giá)</t>
  </si>
  <si>
    <t>An Phước, Long Đức</t>
  </si>
  <si>
    <t>A1305</t>
  </si>
  <si>
    <t>Q271</t>
  </si>
  <si>
    <t>Khu dân cư (công ty Vi như)</t>
  </si>
  <si>
    <t>A1306</t>
  </si>
  <si>
    <t>Q272</t>
  </si>
  <si>
    <t>Khu dân cư (công ty TNHH Phích nước Hoàng Long)</t>
  </si>
  <si>
    <t>A1307</t>
  </si>
  <si>
    <t>TN_91_18_1798</t>
  </si>
  <si>
    <t>Khu đất công ty Phú Việt Tín</t>
  </si>
  <si>
    <t>A1308</t>
  </si>
  <si>
    <t>TB1802d</t>
  </si>
  <si>
    <t>Khu dân cư mật độ thấp</t>
  </si>
  <si>
    <t>A1309</t>
  </si>
  <si>
    <t>VC201</t>
  </si>
  <si>
    <t>Công ty TNHH Thành Phú Phát (trong Cụm CN Thanh Phú- Thiện Tân</t>
  </si>
  <si>
    <t>A1310</t>
  </si>
  <si>
    <t>Q135</t>
  </si>
  <si>
    <t>Nhà máy chế biến gỗ xuất khẩu Jico</t>
  </si>
  <si>
    <t>SKC</t>
  </si>
  <si>
    <t>A1311</t>
  </si>
  <si>
    <t>VC204</t>
  </si>
  <si>
    <t>Trại sản xuất heo giống mới và tinh heo giống cao sản</t>
  </si>
  <si>
    <t>A1312</t>
  </si>
  <si>
    <t>VC205</t>
  </si>
  <si>
    <t>Trại sản xuất heo giống mới và tinh heo giống cao sản (Công ty Cổ phần chăn nuôi Velbred) (2 vị trí)</t>
  </si>
  <si>
    <t>A1313</t>
  </si>
  <si>
    <t>A1314</t>
  </si>
  <si>
    <t>bienhoa254</t>
  </si>
  <si>
    <t>Trường THPT Chu Văn An</t>
  </si>
  <si>
    <t>A1315</t>
  </si>
  <si>
    <t>bienhoa310</t>
  </si>
  <si>
    <t>A1316</t>
  </si>
  <si>
    <t>Trường TH Tân Tiến A</t>
  </si>
  <si>
    <t>A1317</t>
  </si>
  <si>
    <t>Trường TH Phan Đăng Lưu</t>
  </si>
  <si>
    <t>A1318</t>
  </si>
  <si>
    <t>Trung tâm hành chính công</t>
  </si>
  <si>
    <t>A1319</t>
  </si>
  <si>
    <t>BQU_19_02</t>
  </si>
  <si>
    <t>Trạm y tế xã Bảo Quang</t>
  </si>
  <si>
    <t>A1320</t>
  </si>
  <si>
    <t>BQU_19_01</t>
  </si>
  <si>
    <t>Trường mầm non Bảo Quang</t>
  </si>
  <si>
    <t>A1321</t>
  </si>
  <si>
    <t>Q305</t>
  </si>
  <si>
    <t>Trường Tiểu học Tam An (Giai đoạn 2)</t>
  </si>
  <si>
    <t>A1322</t>
  </si>
  <si>
    <t>VC206</t>
  </si>
  <si>
    <t>Công an xã Hiếu Liêm</t>
  </si>
  <si>
    <t>A1323</t>
  </si>
  <si>
    <t>XHO_2019_1</t>
  </si>
  <si>
    <t>Nhà Văn hóa Stiêng Xuân Hòa</t>
  </si>
  <si>
    <t>A1324</t>
  </si>
  <si>
    <t>XHO_2019_2</t>
  </si>
  <si>
    <t>Trường MN Xuân Hòa</t>
  </si>
  <si>
    <t>A1325</t>
  </si>
  <si>
    <t>XTH_2019_3</t>
  </si>
  <si>
    <t>Trường MN Xuân Thành (mở rộng phân hiệu Tân Hợp)</t>
  </si>
  <si>
    <t>A1326</t>
  </si>
  <si>
    <t>TN_145_19_2</t>
  </si>
  <si>
    <t>Cơ sở giáo dục và đào tạo</t>
  </si>
  <si>
    <t>bienhoa495</t>
  </si>
  <si>
    <t>Hành lang an toàn giao thông Quốc lộ 51</t>
  </si>
  <si>
    <t>A1328</t>
  </si>
  <si>
    <t>bienhoa56451</t>
  </si>
  <si>
    <t>Mở rộng Quốc lộ 51</t>
  </si>
  <si>
    <t>A1329</t>
  </si>
  <si>
    <t>ngan08</t>
  </si>
  <si>
    <t>Vỉa hè đường Hưng Đạo Vương</t>
  </si>
  <si>
    <t>A1330</t>
  </si>
  <si>
    <t>thuy123</t>
  </si>
  <si>
    <t>Khu tái định cư Phước An</t>
  </si>
  <si>
    <t>A1331</t>
  </si>
  <si>
    <t>BS_DKH</t>
  </si>
  <si>
    <t>Giếng khoan quan trắc</t>
  </si>
  <si>
    <t>A1332</t>
  </si>
  <si>
    <t>KH19_24</t>
  </si>
  <si>
    <t>Nâng cấp, mở rộng đường Tà Lài - Trà Cổ (Đường ĐT-774) đoạn từ km1+600 đến km 7+300</t>
  </si>
  <si>
    <t>A1333</t>
  </si>
  <si>
    <t>443ĐQ</t>
  </si>
  <si>
    <t>Hệ thống cấp nước tập trung xã Phú Lợi</t>
  </si>
  <si>
    <t>A1334</t>
  </si>
  <si>
    <t>KH19_21</t>
  </si>
  <si>
    <t>Cầu Thanh Sơn</t>
  </si>
  <si>
    <t>Thanh Sơn, Ngọc Định</t>
  </si>
  <si>
    <t>A1335</t>
  </si>
  <si>
    <t>Q306</t>
  </si>
  <si>
    <t>Đường Cây Khế - Bưng Môn</t>
  </si>
  <si>
    <t>A1336</t>
  </si>
  <si>
    <t>Q307</t>
  </si>
  <si>
    <t>Đường Bàu Giao</t>
  </si>
  <si>
    <t>A1337</t>
  </si>
  <si>
    <t>Q308</t>
  </si>
  <si>
    <t>Hẻm 21 đường Bàu Giao</t>
  </si>
  <si>
    <t>A1338</t>
  </si>
  <si>
    <t>Q309</t>
  </si>
  <si>
    <t>Hẻm 109 đường Khai Thác Đá 3</t>
  </si>
  <si>
    <t>A1339</t>
  </si>
  <si>
    <t>Q310</t>
  </si>
  <si>
    <t>Nâng cấp đường Long Đức-Long An</t>
  </si>
  <si>
    <t>Long Đức-Long An</t>
  </si>
  <si>
    <t>A1340</t>
  </si>
  <si>
    <t>Q311</t>
  </si>
  <si>
    <t>Trung tâm Logistic Long Thành</t>
  </si>
  <si>
    <t>A1341</t>
  </si>
  <si>
    <t>Q312</t>
  </si>
  <si>
    <t>Nạo vét và gia cố bờ kè suối Quán Thủ</t>
  </si>
  <si>
    <t>TTLong Thành - Lộc An</t>
  </si>
  <si>
    <t>A1342</t>
  </si>
  <si>
    <t>thuy179</t>
  </si>
  <si>
    <t>Cầu Mít (trên Hương lộ 12)</t>
  </si>
  <si>
    <t>A1343</t>
  </si>
  <si>
    <t>GQT</t>
  </si>
  <si>
    <t>A1344</t>
  </si>
  <si>
    <t>2019-1</t>
  </si>
  <si>
    <t>Trạm bơm dã chiến ấp 2</t>
  </si>
  <si>
    <t>A1345</t>
  </si>
  <si>
    <t>NCT_DTL1</t>
  </si>
  <si>
    <t xml:space="preserve">Hệ thống cấp nước tập trung </t>
  </si>
  <si>
    <t>A1346</t>
  </si>
  <si>
    <t>2019-4</t>
  </si>
  <si>
    <t>Hệ thống cấp nước tập trung xã Phú An</t>
  </si>
  <si>
    <t>Phú An</t>
  </si>
  <si>
    <t>A1347</t>
  </si>
  <si>
    <t>TN_145_19_3</t>
  </si>
  <si>
    <t>Hệ thống thoát nước ngoài hàng rào CX6 KCN Dầu Giây</t>
  </si>
  <si>
    <t>A1348</t>
  </si>
  <si>
    <t>TN_145_19_4</t>
  </si>
  <si>
    <t>Hưng Lộc; Quang Trung</t>
  </si>
  <si>
    <t>A1349</t>
  </si>
  <si>
    <t>TB1909b</t>
  </si>
  <si>
    <t>Cải tạo nâng cấp mở rộng đường Trảng Bom - Cây Gáo</t>
  </si>
  <si>
    <t>Các xã</t>
  </si>
  <si>
    <t>A1350</t>
  </si>
  <si>
    <t>TB1910b</t>
  </si>
  <si>
    <t>Đường U1 Tân Thành đi xã Sông Thao</t>
  </si>
  <si>
    <t>A1351</t>
  </si>
  <si>
    <t>VC213</t>
  </si>
  <si>
    <t>Nạo vét Rạch Mọi</t>
  </si>
  <si>
    <t>A1352</t>
  </si>
  <si>
    <t>A1353</t>
  </si>
  <si>
    <t>bienhoa773</t>
  </si>
  <si>
    <t>Khu dân cư cho người có thu nhập thấp (Khu đô thị du lịch sinh thái của Công ty Tràng An)</t>
  </si>
  <si>
    <t>A1354</t>
  </si>
  <si>
    <t>A1355</t>
  </si>
  <si>
    <t>A1356</t>
  </si>
  <si>
    <t>A1357</t>
  </si>
  <si>
    <t>TN_145_19_6</t>
  </si>
  <si>
    <t>A1358</t>
  </si>
  <si>
    <t>Mở rộng khu dân cư tại phường An Bình</t>
  </si>
  <si>
    <t>A1359</t>
  </si>
  <si>
    <t>A1360</t>
  </si>
  <si>
    <t>bienhoa9351</t>
  </si>
  <si>
    <t>Khu dân cư Long Bình Tân tại phường Long Bình Tân (Cty Toàn Thịnh Phát)</t>
  </si>
  <si>
    <t>A1361</t>
  </si>
  <si>
    <t>bienhoa805</t>
  </si>
  <si>
    <t>Khu dân cư Long Hưng</t>
  </si>
  <si>
    <t>Long Hưng</t>
  </si>
  <si>
    <t>A1362</t>
  </si>
  <si>
    <t>bienhoa1091</t>
  </si>
  <si>
    <t>Khu nhà ở số 63 ( Cty Kinh Doanh Nhà)</t>
  </si>
  <si>
    <t>A1363</t>
  </si>
  <si>
    <t>bienhoa1090</t>
  </si>
  <si>
    <t>Nhà ở kết hợp TMDV số 82 (Cty Đông Á Phát)</t>
  </si>
  <si>
    <t>A1364</t>
  </si>
  <si>
    <t>bienhoa1062</t>
  </si>
  <si>
    <t>Nhà ở thấp tầng kết hợp TMDV số 45 (Cty Đông Á Phát)</t>
  </si>
  <si>
    <t>A1365</t>
  </si>
  <si>
    <t>A1366</t>
  </si>
  <si>
    <t>Q315</t>
  </si>
  <si>
    <t>Khu dân cư An Phước</t>
  </si>
  <si>
    <t>A1367</t>
  </si>
  <si>
    <t>Q316</t>
  </si>
  <si>
    <t>Khu dân cư tại An Phước (Cty Vi Như)</t>
  </si>
  <si>
    <t>A1368</t>
  </si>
  <si>
    <t>Q317</t>
  </si>
  <si>
    <t>Khu dân cư tại An Phước (Cty Đại Thành Công Bình Thuận)</t>
  </si>
  <si>
    <t>A1369</t>
  </si>
  <si>
    <t>Q330</t>
  </si>
  <si>
    <t>Khu đất để đấu giá</t>
  </si>
  <si>
    <t>A1370</t>
  </si>
  <si>
    <t>Q319</t>
  </si>
  <si>
    <t>Khu dân cư Lộc An Mới</t>
  </si>
  <si>
    <t>A1371</t>
  </si>
  <si>
    <t>Q320</t>
  </si>
  <si>
    <t>Khu dân cư Lộc An</t>
  </si>
  <si>
    <t>A1372</t>
  </si>
  <si>
    <t>Q328</t>
  </si>
  <si>
    <t>A1373</t>
  </si>
  <si>
    <t>Q327</t>
  </si>
  <si>
    <t>Long Đức, An Phước</t>
  </si>
  <si>
    <t>A1374</t>
  </si>
  <si>
    <t>Q321</t>
  </si>
  <si>
    <t>Khu dân cư tại Phước Bình (Cty Ngân Hà)</t>
  </si>
  <si>
    <t>A1375</t>
  </si>
  <si>
    <t>Q323</t>
  </si>
  <si>
    <t>Khu dân cư Tân Hiệp</t>
  </si>
  <si>
    <t>A1376</t>
  </si>
  <si>
    <t>Q324</t>
  </si>
  <si>
    <t>A1377</t>
  </si>
  <si>
    <t>Khu dân cư theo quy hoạch tại thị trấn Long Thành (Cty TNHH MTV Nam Long Long Thành)</t>
  </si>
  <si>
    <t>Sửa mã tiến độ</t>
  </si>
  <si>
    <t>A1378</t>
  </si>
  <si>
    <t>Q152</t>
  </si>
  <si>
    <t>Khu dân cư biệt thự nhà vườn</t>
  </si>
  <si>
    <t>A1379</t>
  </si>
  <si>
    <t>thuy181</t>
  </si>
  <si>
    <t xml:space="preserve">Khu đô thị du lịch sinh thái six senses saigon river (Công ty Hai Dung) </t>
  </si>
  <si>
    <t>A1380</t>
  </si>
  <si>
    <t>VC221</t>
  </si>
  <si>
    <t>Cụm công nghiệp VLXD Tân An</t>
  </si>
  <si>
    <t>A1381</t>
  </si>
  <si>
    <t>VC222</t>
  </si>
  <si>
    <t>A1382</t>
  </si>
  <si>
    <t>VC223</t>
  </si>
  <si>
    <t>Mỏ đá xây dựng Thạnh Phú 3</t>
  </si>
  <si>
    <t>SKX</t>
  </si>
  <si>
    <t>A1383</t>
  </si>
  <si>
    <t>bienhoa69</t>
  </si>
  <si>
    <t>Khu đô thị du lịch sinh thái Sơn Tiên</t>
  </si>
  <si>
    <t>TMD</t>
  </si>
  <si>
    <t>A1384</t>
  </si>
  <si>
    <t>bienhoa85</t>
  </si>
  <si>
    <t>Khu trung tâm thương mại dịch vụ và nhà ở của KCN AMATA</t>
  </si>
  <si>
    <t>A1385</t>
  </si>
  <si>
    <t>bienhoa821</t>
  </si>
  <si>
    <t>Khu đô thị, sân golf, thể thao và du lịch sinh thái Long Thành (Cty Golf Long Thành)</t>
  </si>
  <si>
    <t>A1386</t>
  </si>
  <si>
    <t>bienhoa258</t>
  </si>
  <si>
    <t>Trường THCS, THPT Tân Hòa (Trường PTTH và dạy nghề (mở rộng))</t>
  </si>
  <si>
    <t>Tân Hòa</t>
  </si>
  <si>
    <t>Trạm Kiểm lâm Cao Cang</t>
  </si>
  <si>
    <t>10/12/2022</t>
  </si>
  <si>
    <t>Vị trí đặt bảng ghi dấu di tích căn cứ Thị ủy</t>
  </si>
  <si>
    <t>Mở rộng trường mầm non Phú An</t>
  </si>
  <si>
    <t>Trường mầm non Nam Cát Tiên</t>
  </si>
  <si>
    <t>Trụ sở UBND TT. Trảng Bom</t>
  </si>
  <si>
    <t>Trường Tiểu học Phù Đổng</t>
  </si>
  <si>
    <t>Đường D3-1 (Đoạn N6-N20)</t>
  </si>
  <si>
    <t>Đường N20</t>
  </si>
  <si>
    <t>Đường vào Cụm công nghiệp quốc phòng miền Nam</t>
  </si>
  <si>
    <t>Đường ấp 4, xã Sông Nhạn đi xã Lộ 25</t>
  </si>
  <si>
    <t>Đường dọc Sông Ray</t>
  </si>
  <si>
    <t>Đường Xuân Quế đi TP. Long Khánh</t>
  </si>
  <si>
    <t>Xuân Quế, Xuân Đường</t>
  </si>
  <si>
    <t>Đường 104 Bắc - Nam lộ (Từ Km 5+360 đến CDA)</t>
  </si>
  <si>
    <t>Trạm tiếp áp xã Phú Túc</t>
  </si>
  <si>
    <t>Duy tu, nâng cấp mở rộng đường liên xã Phú Vinh - Ngọc Định (đoạn Km 3+110 đến Km 5 +262,3)</t>
  </si>
  <si>
    <t xml:space="preserve">Phú Vinh </t>
  </si>
  <si>
    <t>Trạm tiếp áp xã Túc Trưng</t>
  </si>
  <si>
    <t>Dự án đường Đường Xuân Quế đi Long Khánh</t>
  </si>
  <si>
    <t>Đường liên cảng (giai đoạn 1)</t>
  </si>
  <si>
    <t>Đại Phước,  Phú Hữu, Phú Đông</t>
  </si>
  <si>
    <t>Đường số 3 (giai đoạn 1) đoạn từ đường Lý Thái Tổ đến đường số 1</t>
  </si>
  <si>
    <t>Cầu Mỏ Vẹt nối huyện Đạ Tẻh, tỉnh Lâm Đồng và huyện Tân Phú, tỉnh Đồng Nai</t>
  </si>
  <si>
    <t>Gia cố sạt lở bờ sông Đồng Nai đoạn ấp 8, xã Nam Cát Tiên, huyện Tân Phú (giai đoạn 1)</t>
  </si>
  <si>
    <t>Đường Trà Cổ đoạn 2</t>
  </si>
  <si>
    <t xml:space="preserve"> Khu tái định cư 15 ha huyện Tân Phú (Bổ sung diện tích Đất giao thông đối ngoại thuộc dự án)</t>
  </si>
  <si>
    <t>thị trấn Tân Phú</t>
  </si>
  <si>
    <t>Đường từ Ql20 vào trường THCS Gia Tân 1</t>
  </si>
  <si>
    <t>Nhà máy xử lý nước Gia Tân (mở rộng)</t>
  </si>
  <si>
    <t>Trạm bơm nước thô (mở rộng)</t>
  </si>
  <si>
    <t>Đường Sông Nhạn-Dầu Giây</t>
  </si>
  <si>
    <t>Trạm bơm tăng áp Quang Trung (mở rộng)</t>
  </si>
  <si>
    <t>A1416</t>
  </si>
  <si>
    <t>Trạm bơm tăng áp TT.Dầu Giây (mở rộng)</t>
  </si>
  <si>
    <t>A1417</t>
  </si>
  <si>
    <t>Trạm bơm tăng áp Xuân Thiện</t>
  </si>
  <si>
    <t>A1418</t>
  </si>
  <si>
    <t>Đường Lê Hồng Phong (đoạn từ đường 29/4/ đến đường 29/4 đến đường Nam Kỳ Khởi Nghĩa)</t>
  </si>
  <si>
    <t>A1419</t>
  </si>
  <si>
    <t>Hệ thống thoát nước và xử lý nước thải thị trấn Trảng Bom, giai đoạn ưu tiên</t>
  </si>
  <si>
    <t>A1420</t>
  </si>
  <si>
    <t>Cầu và đường dẫn Bình Lục - Tân Triều</t>
  </si>
  <si>
    <t>A1421</t>
  </si>
  <si>
    <t>Đường giao thông nội đồng Bình Lục- Long Phú (số 9, 10, 11, 12, 13 và 16)</t>
  </si>
  <si>
    <t>A1422</t>
  </si>
  <si>
    <t>Trạm Trung chuyển rác (2 điểm)</t>
  </si>
  <si>
    <t>A1423</t>
  </si>
  <si>
    <t>A1424</t>
  </si>
  <si>
    <t>Đường Đồi Đá - Bàu Trâm</t>
  </si>
  <si>
    <t>A1425</t>
  </si>
  <si>
    <t>Nâng cấp đường Gia Tỵ - cao Su</t>
  </si>
  <si>
    <t>A1426</t>
  </si>
  <si>
    <t>Nâng cấp mở rộng đường Hoàng Đình Thương</t>
  </si>
  <si>
    <t>Thị trấn 
Gia Ray</t>
  </si>
  <si>
    <t>A1427</t>
  </si>
  <si>
    <t>Đường Xuân Bắc - Thanh Sơn</t>
  </si>
  <si>
    <t>A1428</t>
  </si>
  <si>
    <t>Chỉnh trang khu vực nút giao ngã ba Bưu điện</t>
  </si>
  <si>
    <t>A1429</t>
  </si>
  <si>
    <t>Khu tái định cư trung tâm xã Thanh Sơn</t>
  </si>
  <si>
    <t>A1430</t>
  </si>
  <si>
    <t>Nâng cấp nghĩa trang xã Đồi 61</t>
  </si>
  <si>
    <t>Đồi 61</t>
  </si>
  <si>
    <t>A1431</t>
  </si>
  <si>
    <t>Trường Tiểu học Trảng Dài 4</t>
  </si>
  <si>
    <t>01_2023</t>
  </si>
  <si>
    <t>20/4/2023</t>
  </si>
  <si>
    <t>A1432</t>
  </si>
  <si>
    <t>Trụ sở bộ phận tiếp nhận và trả kết quả thành phố Biên Hòa và Trụ sở Ban tiếp công dân</t>
  </si>
  <si>
    <t>A1433</t>
  </si>
  <si>
    <t>Trường Tiểu học Thái Hiệp Thành (Đất hiện hữu thửa 95 tờ 32 mở rộng sang thửa 93, tờ bản đồ số 32)</t>
  </si>
  <si>
    <t>A1434</t>
  </si>
  <si>
    <t xml:space="preserve"> Trường tiểu học Xuân Thạnh, hạng mục: Mở rộng và xây dựng các phòng học, phòng chức năng</t>
  </si>
  <si>
    <t>Dầu Giây</t>
  </si>
  <si>
    <t>A1435</t>
  </si>
  <si>
    <t>Trường Mầm non Hoa Cúc</t>
  </si>
  <si>
    <t>A1436</t>
  </si>
  <si>
    <t>Đường kết nối đường Huỳnh Văn Nghệ và đường ven sông Đồng Nai (đường Nguyễn Bỉnh Khiêm nối dài)</t>
  </si>
  <si>
    <t>A1437</t>
  </si>
  <si>
    <t>Xây dựng đường D10 tại phường Quang Vinh</t>
  </si>
  <si>
    <t>A1438</t>
  </si>
  <si>
    <t>Đường liên khu phố 3,4 phường Long Bình, thành phố Biên Hòa</t>
  </si>
  <si>
    <t>A1439</t>
  </si>
  <si>
    <t>Đường nối từ đường ven sông Cái đến đường Võ Thị Sáu</t>
  </si>
  <si>
    <t>A1440</t>
  </si>
  <si>
    <t>Đường Suối Rắc (Đoạn km 0+700 đến Km 2+050)</t>
  </si>
  <si>
    <t>Phú Cường, Túc Trưng</t>
  </si>
  <si>
    <t>A1441</t>
  </si>
  <si>
    <t>Mở rộng Đường Lý Thái Tổ thị trấn Định Quán huyện Định Quán</t>
  </si>
  <si>
    <t>A1442</t>
  </si>
  <si>
    <t>Đường Ngô Sỹ Liên đoạn từ đường Lý Thái Tổ đến đường Nguyễn Huệ</t>
  </si>
  <si>
    <t>A1443</t>
  </si>
  <si>
    <t>Nâng cấp đường ĐT.763 đoạn từ Km0+000 đến Km29+500</t>
  </si>
  <si>
    <t>A1444</t>
  </si>
  <si>
    <t>Trạm 220KV Long Khánh và hướng tuyến các đường dây đấu nối</t>
  </si>
  <si>
    <t>A1445</t>
  </si>
  <si>
    <t>Đường Vành đai phía đông của huyện (Giáp thành phố Long Khánh)</t>
  </si>
  <si>
    <t>A1446</t>
  </si>
  <si>
    <t>Đường D6 (đoạn từ trước Trụ sở khối vận nối dài cát đường bên hông chợ đầu mối Dầu Giây (giai đoạn 2) đến kết nối với đường ven lô 203-205 ấp Nguyễn Thái Học xã Bàu Hàm 2)</t>
  </si>
  <si>
    <t>A1447</t>
  </si>
  <si>
    <t>Đường Nguyễn Thái Học</t>
  </si>
  <si>
    <t>A1448</t>
  </si>
  <si>
    <t>Đường bên hông chợ đầu mối giai đoạn 2</t>
  </si>
  <si>
    <t>A1449</t>
  </si>
  <si>
    <t>Dự án đường D17 (đoạn từ trụ sở tạm xã Bàu Hàm 2 ra Quốc lộ 1A)</t>
  </si>
  <si>
    <t>Bàu Hàm 2, thị trấn Dầu Giây</t>
  </si>
  <si>
    <t>A1450</t>
  </si>
  <si>
    <t>Đường song hành Quốc lộ 1 đoạn qua thị trấn Dầu Giây 
(đoạn từ Km1.830+820 đến Km1.832+400), huyện Thống Nhất</t>
  </si>
  <si>
    <t>A1451</t>
  </si>
  <si>
    <t>Đường trục chính D8 (Từ đường N1 đến QL1A)</t>
  </si>
  <si>
    <t>A1452</t>
  </si>
  <si>
    <t>Đường trục chính D4+D5 (tiếp giáp dự án Khu dân cư A1-C1 đến đường N13)</t>
  </si>
  <si>
    <t>A1453</t>
  </si>
  <si>
    <t>Đường trục chính N1 - đô thị Dầu Giây (đoạn từ Đường D6 đến đường Trảng Bom - Xuân Lộc)</t>
  </si>
  <si>
    <t>A1454</t>
  </si>
  <si>
    <t>Đường D7 giai đoạn 1 (từ đường N1 đến đường N7)</t>
  </si>
  <si>
    <t>A1455</t>
  </si>
  <si>
    <t xml:space="preserve"> Đường song hành Quốc lộ 20 đoạn qua thị trấn Dầu Giây (Đoạn từ Km0+195 đến Km1+795), huyện Thống Nhất</t>
  </si>
  <si>
    <t>Dầu Giây, Bàu Hàu 2</t>
  </si>
  <si>
    <t>A1456</t>
  </si>
  <si>
    <t>Nâng cấp, mở rộng đường Suối Cạn</t>
  </si>
  <si>
    <t>A1457</t>
  </si>
  <si>
    <t>Trạm bơm tăng áp Hưng Lộc (02 vị trí)</t>
  </si>
  <si>
    <t>A1458</t>
  </si>
  <si>
    <t>Đường vào trường THCS Lý Tự Trọng</t>
  </si>
  <si>
    <t>A1459</t>
  </si>
  <si>
    <t>Đường Đông Kim - Xuân Thiện (từ đường ĐT770B đến cầu Suối Đá)</t>
  </si>
  <si>
    <t>A1460</t>
  </si>
  <si>
    <t>Đường Lạc Sơn - Xuân Thiện</t>
  </si>
  <si>
    <t>A1461</t>
  </si>
  <si>
    <t>Đường Bình Lộc - Tín Nghĩa</t>
  </si>
  <si>
    <t>A1462</t>
  </si>
  <si>
    <t>Đường 30 ấp Tân Bình (Nam QL1A trong đường sắt)</t>
  </si>
  <si>
    <t>A1463</t>
  </si>
  <si>
    <t>Trường Tiểu học Tân Bình tại khu tái định cư Bình Minh</t>
  </si>
  <si>
    <t>A1464</t>
  </si>
  <si>
    <t>Đường Nội Đồng Suối đá Cầu Công An</t>
  </si>
  <si>
    <t>A1465</t>
  </si>
  <si>
    <t>Đường Vườn Ngô</t>
  </si>
  <si>
    <t>A1466</t>
  </si>
  <si>
    <t>Đường nội bộ khu tái định cư 1,45 ha</t>
  </si>
  <si>
    <t>A1467</t>
  </si>
  <si>
    <t>Đường 3-2 (đoạn từ đường Lê Duẩn đến đường Nguyễn Văn Linh)</t>
  </si>
  <si>
    <t>A1468</t>
  </si>
  <si>
    <t>Đường Nguyễn Hữu Cảnh (đoạn từ đường Nguyễn Hoàng đến đường Nguyễn Huệ)</t>
  </si>
  <si>
    <t>A1469</t>
  </si>
  <si>
    <t>Đường Cách mạng tháng Tám (đoạn từ đường Trương Văn Bang đến đường 30/4)</t>
  </si>
  <si>
    <t>A1470</t>
  </si>
  <si>
    <t>A1471</t>
  </si>
  <si>
    <t>Hệ thống thoát nước ấp Tân Đạt, ấp Tân Phát, xã Đồi 61, huyện Trảng Bom</t>
  </si>
  <si>
    <t>Xả đồi 61, thị trấn Trảng Bom, xã Sông Trầu</t>
  </si>
  <si>
    <t>A1472</t>
  </si>
  <si>
    <t>Đường tổ 8, N2 ấp Bầu Phụng</t>
  </si>
  <si>
    <t>A1473</t>
  </si>
  <si>
    <t>Đường N7, liên ấp 1-3</t>
  </si>
  <si>
    <t>A1474</t>
  </si>
  <si>
    <t>Đường Xuân Hưng - Xuân Tâm</t>
  </si>
  <si>
    <t>Xây dựng hạ tầng Khu tái định cư phường Tân Biên (dự án 2)</t>
  </si>
  <si>
    <t>Hạ tầng Khu tái định cư phường Long Bình Tân</t>
  </si>
  <si>
    <t>Khu tái định cư Long Phước (bổ sung 02ha)</t>
  </si>
  <si>
    <t xml:space="preserve">Dự án Khu tái định cư Hiệp Phước </t>
  </si>
  <si>
    <t>Công viên cây xanh - thể dục thể thao</t>
  </si>
  <si>
    <t xml:space="preserve">Công trình tôn giáo </t>
  </si>
  <si>
    <t>B1</t>
  </si>
  <si>
    <t>Đường trục Trung tâm thành phố Biên Hòa đoạn từ đường Võ Thị Sáu đến đường Đặng Văn Trơn (cầu Thống Nhất và đường kết nối 02 đầu cầu)</t>
  </si>
  <si>
    <t>Thống Nhất, Hiệp Hoà</t>
  </si>
  <si>
    <t>B2</t>
  </si>
  <si>
    <t>Khu dân cư theo quy hoạch (Công ty TNHH Đầu tư bất động sản An Trường Đạt)</t>
  </si>
  <si>
    <t>B3</t>
  </si>
  <si>
    <t>Đường Khu dân cư Long Đức (phía Nam)</t>
  </si>
  <si>
    <t>B4</t>
  </si>
  <si>
    <t>Bệnh viện dã chiến</t>
  </si>
  <si>
    <t>B5</t>
  </si>
  <si>
    <t>Khu dân cư theo quy hoạch (Công ty TNHH Tư vấn Thiết kế xây dựng Mai-Archi)</t>
  </si>
  <si>
    <t>B6</t>
  </si>
  <si>
    <t>Văn phòng khu phố 7</t>
  </si>
  <si>
    <t>B7</t>
  </si>
  <si>
    <t>Hoá An</t>
  </si>
  <si>
    <t>B8</t>
  </si>
  <si>
    <t>Công viên cây xanh và kè dọc sông Đồng Nai</t>
  </si>
  <si>
    <t>B9</t>
  </si>
  <si>
    <t>Cải tạo, nâng cấp trường tiểu học Nguyễn Tri Phương</t>
  </si>
  <si>
    <t>B10</t>
  </si>
  <si>
    <t>Đường ven sông Đồng Nai (đoạn từ cầu Hóa an đến giáp ranh huyện Vĩnh Cửu</t>
  </si>
  <si>
    <t>B11</t>
  </si>
  <si>
    <t>Trạm 110 kV KĐT Long Hưng và đường dây đấu nối</t>
  </si>
  <si>
    <t>B12</t>
  </si>
  <si>
    <t>B13</t>
  </si>
  <si>
    <t>Trạm Biến áp 110 kV Giang Điền và đường dây đấu nối</t>
  </si>
  <si>
    <t>B14</t>
  </si>
  <si>
    <t>Đường Xuân Mỹ - Bảo Bình</t>
  </si>
  <si>
    <t>Bảo Bình, Xuân Mỹ</t>
  </si>
  <si>
    <t>B15</t>
  </si>
  <si>
    <t>Đường tổ 10, tổ 11 ấp Tân Hòa</t>
  </si>
  <si>
    <t>B16</t>
  </si>
  <si>
    <t xml:space="preserve">Đường khu 5 ấp Suối Cả, xã Long Giao </t>
  </si>
  <si>
    <t xml:space="preserve">Long Giao </t>
  </si>
  <si>
    <t>B17</t>
  </si>
  <si>
    <t>Đường tổ 26 ấp Tân Hạnh, xã Xuân Bảo</t>
  </si>
  <si>
    <t>B18</t>
  </si>
  <si>
    <t>Nâng cấp đường Cọ Dầu 2 - Suối Lức</t>
  </si>
  <si>
    <t>B19</t>
  </si>
  <si>
    <t>Đường tổ 8, ấp 5, xã Xuân Tây</t>
  </si>
  <si>
    <t>B20</t>
  </si>
  <si>
    <t>Đường Nội đồng ấp 3 xã Xuân Tây đi Bảo Bình</t>
  </si>
  <si>
    <t>B21</t>
  </si>
  <si>
    <t>Đường ấp 9, ấp 11 xã Xuân Tây đi ấp Tân Xuân xã Bảo Bình</t>
  </si>
  <si>
    <t>Xuân Tây, Bảo Bình</t>
  </si>
  <si>
    <t>B22</t>
  </si>
  <si>
    <t>Sửa chữa, nâng cấp hồ chứa nước Suối Sao</t>
  </si>
  <si>
    <t>B23</t>
  </si>
  <si>
    <t>Hệ thống cấp nước tập trung liên xã Lâm San, Sông Ray, Xuân Đông, Xuân Tây</t>
  </si>
  <si>
    <t>Lâm San, Sông Ray</t>
  </si>
  <si>
    <t>B24</t>
  </si>
  <si>
    <t>Đường vào Cụm Công nghiệp Long Giao</t>
  </si>
  <si>
    <t>B25</t>
  </si>
  <si>
    <t>Đập dâng Cần Đu 2</t>
  </si>
  <si>
    <t>B26</t>
  </si>
  <si>
    <t>B27</t>
  </si>
  <si>
    <t>Tuyến thoát nước ngoài ranh Khu dân cư, tái định cư Lộc An - Bình Sơn</t>
  </si>
  <si>
    <t>B28</t>
  </si>
  <si>
    <t>Trạm bơm Đắc Lua</t>
  </si>
  <si>
    <t>B29</t>
  </si>
  <si>
    <t>Đường đê bao Đồng Hiệp</t>
  </si>
  <si>
    <t>Phú Điền, Phú Thanh</t>
  </si>
  <si>
    <t>B30</t>
  </si>
  <si>
    <t>Đường Hùng Vương nối dài</t>
  </si>
  <si>
    <t>B31</t>
  </si>
  <si>
    <t>Đường Nguyễn Chí Thanh</t>
  </si>
  <si>
    <t>B32</t>
  </si>
  <si>
    <t>Trạm biến áp 110kV Núi Tượng và đường dây đấu nối</t>
  </si>
  <si>
    <t>B33</t>
  </si>
  <si>
    <t>Cầu Suối Đức</t>
  </si>
  <si>
    <t>B34</t>
  </si>
  <si>
    <t>Đường điện 220kV Sông Mây - Tam Phước</t>
  </si>
  <si>
    <t>B35</t>
  </si>
  <si>
    <t>B36</t>
  </si>
  <si>
    <t>Đường Bàu Cạn - Suối Trầu - Cẩm Đường (hướng tuyến mới)</t>
  </si>
  <si>
    <t>Bàu Cạn, Cẩm Đường</t>
  </si>
  <si>
    <t>B37</t>
  </si>
  <si>
    <t>ĐƯờng Cầu mên (mở mới)</t>
  </si>
  <si>
    <t>Cẩm Đường, Bình Sơn</t>
  </si>
  <si>
    <t>B38</t>
  </si>
  <si>
    <t>Đường ấp 2 Suối Trầu</t>
  </si>
  <si>
    <t>B39</t>
  </si>
  <si>
    <t>Đường Cây Sung</t>
  </si>
  <si>
    <t>B40</t>
  </si>
  <si>
    <t>Khu trung tâm hành chính Bình Sơn (điều chỉnh khung hạ tầng giao thông và bổ sung khu tái định cư)</t>
  </si>
  <si>
    <t>B41</t>
  </si>
  <si>
    <t>Đường kết nối vào khu xử lý chất thải công nghiệp và nguy hại tại xã Bàu Cạn  (Công ty CP môi trường Tân Thiên Nhiên)</t>
  </si>
  <si>
    <t>B42</t>
  </si>
  <si>
    <t>Nghĩa trang Bình An (mở rộng)</t>
  </si>
  <si>
    <t>B43</t>
  </si>
  <si>
    <t>Đường Cao tốc Phan Thiết - Dầu Giây</t>
  </si>
  <si>
    <t>B44</t>
  </si>
  <si>
    <t>Kè bảo vệ các móng trụ thuộc dự án TBA500KV Tân Uyên và đấu nối</t>
  </si>
  <si>
    <t>B45</t>
  </si>
  <si>
    <t>Nhà máy Thủy điện Trị An mở rộng</t>
  </si>
  <si>
    <t>B46</t>
  </si>
  <si>
    <t>Trụ điện T38, T39</t>
  </si>
  <si>
    <t>B47</t>
  </si>
  <si>
    <t>Trường tiểu học Nam Cao và đường vào</t>
  </si>
  <si>
    <t>B48</t>
  </si>
  <si>
    <t>Hương lộ 2 (đoạn 1, từ QL51 dến cầu Long Hưng)</t>
  </si>
  <si>
    <t>An Hoà</t>
  </si>
  <si>
    <t>B49</t>
  </si>
  <si>
    <t>HUYNQ</t>
  </si>
  <si>
    <t>bienhoa10992</t>
  </si>
  <si>
    <t>Chung cư cao tầng kết hợp TMDV (Công ty Phát triển nhà Lộc An)</t>
  </si>
  <si>
    <t>bienhoa954</t>
  </si>
  <si>
    <t>bienhoa616</t>
  </si>
  <si>
    <t>Đường ven sông từ cầu Hóa An đến bến đò Trạm</t>
  </si>
  <si>
    <t>Huu76Bs</t>
  </si>
  <si>
    <t>Mở rộng đường Sông Dinh (8m)</t>
  </si>
  <si>
    <t>697ĐQ</t>
  </si>
  <si>
    <t>Nhà văn hóa ấp Hòa Đồng</t>
  </si>
  <si>
    <t>thuy143</t>
  </si>
  <si>
    <t>Khu dân cư nhà ở biệt thự nghỉ dưỡng</t>
  </si>
  <si>
    <t>thuy144</t>
  </si>
  <si>
    <t>Khu dân cư theo QH (Địa ốc Minh Khang)</t>
  </si>
  <si>
    <t>thuy145</t>
  </si>
  <si>
    <t>thuy148</t>
  </si>
  <si>
    <t>Đường nối từ Cầu Bửu Hòa đến Quốc lộ 1K</t>
  </si>
  <si>
    <t>Đường từ Trung tâm xã Hố Nai 3 đi 2 ấp Đông Hải và Lộ Đức</t>
  </si>
  <si>
    <t>TP_907</t>
  </si>
  <si>
    <t>thuy47</t>
  </si>
  <si>
    <t xml:space="preserve">Bến cảng tổng hợp Phú Hữu 1 </t>
  </si>
  <si>
    <t>thuy51</t>
  </si>
  <si>
    <t>TP_703</t>
  </si>
  <si>
    <t>Trạm bơm Giang Điền và hệ thống kênh mương dẫn nước</t>
  </si>
  <si>
    <t>Đường dân sinh tránh nhà máy xử lý chất thải (Tài Tiến)</t>
  </si>
  <si>
    <t>Khu dân cư và tái định cư (cty Tín Nghĩa)</t>
  </si>
  <si>
    <t>709ĐQ</t>
  </si>
  <si>
    <t>707ĐQ</t>
  </si>
  <si>
    <t>TP_1016</t>
  </si>
  <si>
    <t>Nhà văn hóa kết hợp trụ sở làm việc ấp Thọ Lâm 1 (bao gồm cả sân thể thao ấp)</t>
  </si>
  <si>
    <t>Trung tâm văn hóa, thể thao - học tập cộng đồng</t>
  </si>
  <si>
    <t>thuy103</t>
  </si>
  <si>
    <t>Khu dân cư Vĩnh Thanh - Phú Thạnh (1)</t>
  </si>
  <si>
    <t>Vĩnh Thanh, Phú Thạnh</t>
  </si>
  <si>
    <t>Khu dân cư Dịch vụ Giang Điền (Long Điền)</t>
  </si>
  <si>
    <t>Khu dân cư Dịch vụ Giang Điền (Khu B-Sonadezi)</t>
  </si>
  <si>
    <t xml:space="preserve">Khu dân cư mật độ thấp </t>
  </si>
  <si>
    <t>NTM_1250</t>
  </si>
  <si>
    <t>Trường MN Tuổi Thơ điểm ấp 6 (phân hiệu 1)</t>
  </si>
  <si>
    <t>BS_NTM_125</t>
  </si>
  <si>
    <t>Trường MN và TH Thanh Sơn điểm Cây Sao</t>
  </si>
  <si>
    <t>Văn phòng ban quản lý Di tích danh thắng núi Chứa chan</t>
  </si>
  <si>
    <t>Đường từ Huỳnh Văn Nghệ và bến đò Trạm phường Bửu Long (đường Ngô Thì Nhậm)</t>
  </si>
  <si>
    <t>Bửu Long, Tân Phong, Quang Vinh</t>
  </si>
  <si>
    <t>18; 24</t>
  </si>
  <si>
    <t>bienhoa647</t>
  </si>
  <si>
    <t>Mở rộng Nhà máy nước Hóa An</t>
  </si>
  <si>
    <t>Tổng kho trung chuyển miền Đông</t>
  </si>
  <si>
    <t>Đường liên xã Hưng Lộc - Hưng Thịnh - Đông Hòa (khu chăn nuôi tập trung)</t>
  </si>
  <si>
    <t>Đường liên xã Tây Hòa - Trung Hòa - Đồi 61</t>
  </si>
  <si>
    <t>Nhựa hóa, mở mới đường liên xã Tây Hòa - Đồi 61</t>
  </si>
  <si>
    <t>Tây Hòa, Đồi 61</t>
  </si>
  <si>
    <t>Đường An Bình -Bàu Cá (Nghĩa địa Bàu Cá hay còn gọi là đường số 4)</t>
  </si>
  <si>
    <t>bienhoa918</t>
  </si>
  <si>
    <t>Khu dân cư tái định cư phường Thống Nhất (gồm: khu TDC3, TDC4)</t>
  </si>
  <si>
    <t>755ĐQ</t>
  </si>
  <si>
    <t>bienhoa865</t>
  </si>
  <si>
    <t>Khu dân cư dự án số 7 (Cty TNHH TM và DV Lê Sơn Thịnh)</t>
  </si>
  <si>
    <t>Cụm Công nghiệp Xuân Hưng</t>
  </si>
  <si>
    <t>2019-13</t>
  </si>
  <si>
    <t>Trụ sở công an xã Phú Thanh</t>
  </si>
  <si>
    <t>Trường THCS Nguyễn Đình Chiểu</t>
  </si>
  <si>
    <t>bienhoa547</t>
  </si>
  <si>
    <t>bienhoa579</t>
  </si>
  <si>
    <t>Nâng cấp, mở rộng đường nhà máy nước Thiện Tân</t>
  </si>
  <si>
    <t>Tân Hòa, Tân Biên, Trảng Dài</t>
  </si>
  <si>
    <t>XDO_19_01</t>
  </si>
  <si>
    <t>Đường Tỉnh lộ 764 đi Suối Lức</t>
  </si>
  <si>
    <t>2019-5</t>
  </si>
  <si>
    <t>Đường Lá Ủ (mở rộng)</t>
  </si>
  <si>
    <t>2019-7</t>
  </si>
  <si>
    <t>Đường ĐT 774 (đoạn từ km1+600 đến km 7+300) (đường Tà Lài - Trà Cổ)</t>
  </si>
  <si>
    <t>2019-10</t>
  </si>
  <si>
    <t>Đường Phú Lâm - Trà Cổ</t>
  </si>
  <si>
    <t>Phú Lâm, Phú Thanh, Trà Cổ</t>
  </si>
  <si>
    <t>Đường dây 110kV 1 mạch Vĩnh An -  Định Quán 2</t>
  </si>
  <si>
    <t>VC211</t>
  </si>
  <si>
    <t>Đường nội đồng Cây Cóc</t>
  </si>
  <si>
    <t>VC216</t>
  </si>
  <si>
    <t>Hệ thống thoát nước khu trung tâm xã Thạnh Phú</t>
  </si>
  <si>
    <t>Hồ Gia Ui 2</t>
  </si>
  <si>
    <t>Xuân Hưng, Xuân Hòa</t>
  </si>
  <si>
    <t>bienhoa980</t>
  </si>
  <si>
    <t>Khu dân cư theo quy hoạch số 25 (Công ty CP Kinh doanh nhà Đồng Nai)</t>
  </si>
  <si>
    <t>bienhoa1009</t>
  </si>
  <si>
    <t>Khu gia đình B, sân bay Biên Hòa</t>
  </si>
  <si>
    <t>bienhoa1080</t>
  </si>
  <si>
    <t>Nhà ở thấp tầng và trường học theo quy hoạch</t>
  </si>
  <si>
    <t>thuy186</t>
  </si>
  <si>
    <t>Khu nhà ở cao tầng kết hợp thương mại dịch vụ xã Phước Thiền</t>
  </si>
  <si>
    <t>Khu dân cư Tân Thịnh</t>
  </si>
  <si>
    <t>bienhoa312</t>
  </si>
  <si>
    <t>TP_265</t>
  </si>
  <si>
    <t>bienhoa788</t>
  </si>
  <si>
    <t>Đường dây 220KV Sông Mây - Tam Phước</t>
  </si>
  <si>
    <t>XTA_18_02</t>
  </si>
  <si>
    <t>VC176</t>
  </si>
  <si>
    <t>Trạm biến áp 110 kV Tân An và đấu nối</t>
  </si>
  <si>
    <t>Giáo xứ Tân Ngãi</t>
  </si>
  <si>
    <t>bienhoa1102</t>
  </si>
  <si>
    <t>Khu dân cư tạo vốn số 1 (Hương lộ 2 đoạn 1)</t>
  </si>
  <si>
    <t>bienhoa1106</t>
  </si>
  <si>
    <t>Khu đất tạo vốn số 13 (Đường ven sông Cái)</t>
  </si>
  <si>
    <t>Tổng hợp chung</t>
  </si>
  <si>
    <t>Số NQ</t>
  </si>
  <si>
    <t>Năm KH</t>
  </si>
  <si>
    <t>Số lượng</t>
  </si>
  <si>
    <t>Tổng cộng</t>
  </si>
  <si>
    <t>NQ144</t>
  </si>
  <si>
    <t>NQ166</t>
  </si>
  <si>
    <t>BS2015</t>
  </si>
  <si>
    <t>NQ183</t>
  </si>
  <si>
    <t>NQ21</t>
  </si>
  <si>
    <t>BS2016</t>
  </si>
  <si>
    <t>NQ38</t>
  </si>
  <si>
    <t>NQ57</t>
  </si>
  <si>
    <t>BS2017</t>
  </si>
  <si>
    <t>NQ91</t>
  </si>
  <si>
    <t>BS2018</t>
  </si>
  <si>
    <t>bs2019</t>
  </si>
  <si>
    <t>Bs2022</t>
  </si>
  <si>
    <t>NQ01/2022</t>
  </si>
  <si>
    <t>NQ18/2021</t>
  </si>
  <si>
    <t>NQ19/2022</t>
  </si>
  <si>
    <t>BS2022</t>
  </si>
  <si>
    <t>NQ26/2022</t>
  </si>
  <si>
    <t>NQ01/2023</t>
  </si>
  <si>
    <t>NQ24/2020</t>
  </si>
  <si>
    <t>NQ04/2020</t>
  </si>
  <si>
    <t>NQ11/2020</t>
  </si>
  <si>
    <t>NQ196/2019</t>
  </si>
  <si>
    <t>NQ164/2019</t>
  </si>
  <si>
    <t>NQ179/2019</t>
  </si>
  <si>
    <t>NQ145/2018</t>
  </si>
  <si>
    <t>NQ113/2018</t>
  </si>
  <si>
    <t>Ghi chú</t>
  </si>
  <si>
    <t>Tiến độ thực hiện dự án</t>
  </si>
  <si>
    <t>Thông qua tại Nghị quyết số</t>
  </si>
  <si>
    <t>Diện tích  thu hồi</t>
  </si>
  <si>
    <t>Đã có hiện trạng, chưa làm thủ tục đất đai</t>
  </si>
  <si>
    <t>Đã có Quyết định giao đất, thuê đất</t>
  </si>
  <si>
    <t>Đã có Quyết định thu hồi đất cho toàn dự án</t>
  </si>
  <si>
    <t>Đã có Thông báo thu hồi đất</t>
  </si>
  <si>
    <t>Có quyết định thu hồi đất một phần dự án (ghi rõ diện tích được thu hồi)</t>
  </si>
  <si>
    <t>(1)</t>
  </si>
  <si>
    <t>(2)</t>
  </si>
  <si>
    <t>(3)</t>
  </si>
  <si>
    <t>(4)</t>
  </si>
  <si>
    <t>(5)</t>
  </si>
  <si>
    <t>(6)</t>
  </si>
  <si>
    <t>(7)</t>
  </si>
  <si>
    <t>Biểu 02: DANH MỤC CÁC DỰ ÁN CÓ ĐIỀU CHỈNH QUY MÔ VỊ TRÍ ĐƯỢC HỘI ĐỒNG NHÂN DÂN TỈNH THÔNG QUA TẠI CÁC NGHI QUYẾT</t>
  </si>
  <si>
    <t>Địa điểm</t>
  </si>
  <si>
    <t>Diện tích điều chỉnh</t>
  </si>
  <si>
    <t>Diện tích dự án</t>
  </si>
  <si>
    <t>Tiến độ thực hiện đến 15/9/2022</t>
  </si>
  <si>
    <t>NQ thông qua</t>
  </si>
  <si>
    <t>TRÙNG DMTH</t>
  </si>
  <si>
    <t>Biên Hoà</t>
  </si>
  <si>
    <t>NQ18_CT3: Các công trình đã quá 03 năm được NQ 18 cho phép chuyển tiếp thực hiện trong năm 2022;
NQ18_CT: Công trình chuyển tiếp trong NQ 18 (đến thời điểm 31/12/2021 chưa quá 03 năm)</t>
  </si>
  <si>
    <t>Biểu 03: DANH MỤC CÁC DỰ ÁN ĐƯỢC HỘI ĐỒNG NHÂN DÂN THÔNG QUA ĐỂ ĐẤU THẦU LỰA CHỌN NHÀ ĐẦU TƯ</t>
  </si>
  <si>
    <t>Kiên kết (không xóa)</t>
  </si>
  <si>
    <t>DT thu hồi đất (ha)</t>
  </si>
  <si>
    <t>C1</t>
  </si>
  <si>
    <t>Khu dân cư  thị trấn Gia Ray</t>
  </si>
  <si>
    <t>C2</t>
  </si>
  <si>
    <t>C3</t>
  </si>
  <si>
    <t>Khu dân cư tại phường Xuân Hòa</t>
  </si>
  <si>
    <t>C4</t>
  </si>
  <si>
    <t>Khu đô thị Lake View City</t>
  </si>
  <si>
    <t>C5</t>
  </si>
  <si>
    <t>Các khu đất dọc tuyến Đường Hương lộ 2 giai đoạn 1 (04 khu đất)</t>
  </si>
  <si>
    <t>C6</t>
  </si>
  <si>
    <t>Khu đô thị Hiệp Hòa tại phường Hiệp Hòa</t>
  </si>
  <si>
    <t>C7</t>
  </si>
  <si>
    <t>C8</t>
  </si>
  <si>
    <t xml:space="preserve">Các khu đất dọc tuyến đường nối từ ngã tư Vườn Mít đến đường Võ Thị Sáu </t>
  </si>
  <si>
    <t>C9</t>
  </si>
  <si>
    <t>Khu đô thị mới (Công ty Cổ phần Kosy đề xuất đấu thầu lựa chọn nhà đầu tư)</t>
  </si>
  <si>
    <t>C10</t>
  </si>
  <si>
    <t>C11</t>
  </si>
  <si>
    <t>C12</t>
  </si>
  <si>
    <t>C13</t>
  </si>
  <si>
    <t>C14</t>
  </si>
  <si>
    <t>C15</t>
  </si>
  <si>
    <t>C16</t>
  </si>
  <si>
    <t>C17</t>
  </si>
  <si>
    <t>C18</t>
  </si>
  <si>
    <t>C19</t>
  </si>
  <si>
    <t>C20</t>
  </si>
  <si>
    <t>Khu dân cư theo quy hoạch (thửa 261 tờ 49)</t>
  </si>
  <si>
    <t>C21</t>
  </si>
  <si>
    <t>Khu chung cư nhà ở xã hội</t>
  </si>
  <si>
    <t>C22</t>
  </si>
  <si>
    <t>Các khu đất dọc đường ven sông Đồng Nai (đoạn từ cầu Hóa An đến huyện Vĩnh Cửu)</t>
  </si>
  <si>
    <t>C23</t>
  </si>
  <si>
    <t>Các khu đất dọc đường ven sông Đồng Nai (đoạn từ cầu Hóa An đến cầu Ghềnh)</t>
  </si>
  <si>
    <t>Hóa An, Bửu Hòa</t>
  </si>
  <si>
    <t>C24</t>
  </si>
  <si>
    <t>Các khu đất dọc đường ven sông Cái (đoạn từ đường Hà Huy Giáp đến đường Trần Quốc Toản)</t>
  </si>
  <si>
    <t>Thống Nhất; Tân Mai; Tam Hiệp; An Bình</t>
  </si>
  <si>
    <t>C25</t>
  </si>
  <si>
    <t>Dự án khu đô thị du lịch Đại Phước</t>
  </si>
  <si>
    <t>C26</t>
  </si>
  <si>
    <t>Thông qua tại Nghị quyết</t>
  </si>
  <si>
    <t>Đã được Chấp thuận chủ trương đầu tư  hoặc QĐ chủ trương đầu tư</t>
  </si>
  <si>
    <t>(8)</t>
  </si>
  <si>
    <t>(9)</t>
  </si>
  <si>
    <t>(10)</t>
  </si>
  <si>
    <t>(11)</t>
  </si>
  <si>
    <t>(12)</t>
  </si>
  <si>
    <t>(13)</t>
  </si>
  <si>
    <t>(14)</t>
  </si>
  <si>
    <t>(15)</t>
  </si>
  <si>
    <t>Hướng dẫn: cột (6), (7), (9), (10), (11), (12): tiến độ đánh bằng dấu x;
cột (8): ghi rõ diện tích cụ thể</t>
  </si>
  <si>
    <t>Tiến độ thực hiện đến thời điểm báo cáo</t>
  </si>
  <si>
    <t>Đã có QĐ thu hồi đất cho toàn dự án</t>
  </si>
  <si>
    <t>Đã có QĐ giao đất, thuê đất</t>
  </si>
  <si>
    <t>Có QĐ thu hồi đất một phần dự án (ghi rõ diện tích được thu hồi)</t>
  </si>
  <si>
    <t>Chấp thuận chủ trương đầu tư  hoặc QĐ chủ trương ĐT</t>
  </si>
  <si>
    <t>Biểu 01: DANH MỤC CÁC DỰ ÁN CẦN THU HỒI ĐẤT ĐÃ ĐƯỢC HỘI ĐỒNG NHÂN DÂN TỈNH THÔNG QUA TẠI CÁC NGHỊ QUYẾT</t>
  </si>
  <si>
    <t>Mã:
XONG: đã thực hiện xong
QĐTHO: quyết định thu hồi đất
TBTHO: thông báo thu hồi đất
TTDD: chấp thuận chủ trương đầu tư
CTH: chưa thực hiện
HUY: đề xuất hủy
QĐHUY: đã có quyết đinh hủy</t>
  </si>
  <si>
    <t>NQ 24 chuyển tiếp 59 DA; NQ 196chuyển tiếp 40 DA</t>
  </si>
  <si>
    <t>Liên kết tổng</t>
  </si>
  <si>
    <t>Liên kết dự án</t>
  </si>
  <si>
    <t>Tên công trình</t>
  </si>
  <si>
    <t>Huyện</t>
  </si>
  <si>
    <t>Địa điểm (xã, phường)</t>
  </si>
  <si>
    <t>Diện tích quy hoạch</t>
  </si>
  <si>
    <t>Diện tích Nghị quyết</t>
  </si>
  <si>
    <t>Diện tích thu hồi</t>
  </si>
  <si>
    <t>Trong đó</t>
  </si>
  <si>
    <t>Tiến độ thực hiện</t>
  </si>
  <si>
    <t>Đất trồng lúa (ha)</t>
  </si>
  <si>
    <t>Đất rừng phòng hộ (ha)</t>
  </si>
  <si>
    <t>Đất rừng đặc dụng (ha)</t>
  </si>
  <si>
    <t>bienhoa58</t>
  </si>
  <si>
    <t>LUA</t>
  </si>
  <si>
    <t>Khu Công nghiệp Hố Nai (Giai đoạn II)</t>
  </si>
  <si>
    <t>TB-20183</t>
  </si>
  <si>
    <t>KCN Hố Nai</t>
  </si>
  <si>
    <t>Cụm công nghiệp Phú Túc</t>
  </si>
  <si>
    <t>24_CT; 196_CT</t>
  </si>
  <si>
    <t>Cụm công nghiệp Tân An
(Trong đó, Công ty TNHH Hoàng Bảo Lâm 3,5 ha; Công ty TNHH Hố Nai 5,7 ha; DNTN Nguyễn Phi Hùng 5 ha; Công ty TNHH Phúc Lộc Thịnh Phát 2 ha) và phần diện tích còn lại</t>
  </si>
  <si>
    <t>24_CT</t>
  </si>
  <si>
    <t>34ĐQ</t>
  </si>
  <si>
    <t>LUA+RPH</t>
  </si>
  <si>
    <t>Điểm du lịch sinh thái Bàu Nước Sôi</t>
  </si>
  <si>
    <t>129ĐQ</t>
  </si>
  <si>
    <t>Trung tâm văn hóa - học tập cộng đồng xã Phú Lợi</t>
  </si>
  <si>
    <t>thuy21</t>
  </si>
  <si>
    <t>Trung tâm Văn hoá thể thao - học tập cộng đồng</t>
  </si>
  <si>
    <t>196_CT</t>
  </si>
  <si>
    <t>Trường MN Tân Hạnh 2</t>
  </si>
  <si>
    <t>Trường Tiểu học Long Thọ 2</t>
  </si>
  <si>
    <t>TP_258</t>
  </si>
  <si>
    <t>Trường MN Phú Thanh (mở rộng)</t>
  </si>
  <si>
    <t>TN_NQ91_18_2</t>
  </si>
  <si>
    <t>TB-20189</t>
  </si>
  <si>
    <t>Trường tiểu học Nam Cao</t>
  </si>
  <si>
    <t>bienhoa498</t>
  </si>
  <si>
    <t>Nối dài tuyến đường số 1 và số 3 khu dân cư An Hòa 2 và khu dân cư An Bình</t>
  </si>
  <si>
    <t>Đường chuyên dùng vận chuyển khoáng sản tại xã Phước Tân và xã Tam Phước</t>
  </si>
  <si>
    <t>Tam phước, Phước Tân</t>
  </si>
  <si>
    <t>LUA+RDD+RPH</t>
  </si>
  <si>
    <t>thuy9</t>
  </si>
  <si>
    <t xml:space="preserve">Nâng cấp mở rộng đường 25B (Tôn Đức Thắng) </t>
  </si>
  <si>
    <t>Hiệp Phước, Phước Thiền, Long Tân</t>
  </si>
  <si>
    <t>thuy0318</t>
  </si>
  <si>
    <t>Xây dựng tuyến đường vào khu TĐC Sen Việt (Cty CP Đầu tư Sen Việt Công thương)</t>
  </si>
  <si>
    <t xml:space="preserve">Cảng tổng hợp </t>
  </si>
  <si>
    <t>thuy0319</t>
  </si>
  <si>
    <t>RPH</t>
  </si>
  <si>
    <t>Đường cao tốc liên vùng phía Nam  (Long Thành - Bến Lức)</t>
  </si>
  <si>
    <t>Vĩnh Thanh, Phước An, Phước Khánh</t>
  </si>
  <si>
    <t>TB-201819</t>
  </si>
  <si>
    <t>Mở rộng đường Xuân Hiệp - Lang Minh</t>
  </si>
  <si>
    <t>Xuân Hiệp, Lang Minh</t>
  </si>
  <si>
    <t>bienhoa681</t>
  </si>
  <si>
    <t>Tuyến mương thoát nước KCN Giang Điền (Tổng Công ty phát triển KCN)</t>
  </si>
  <si>
    <t>bienhoa684</t>
  </si>
  <si>
    <t>Hệ thống thoát nước Suối Nước Trong</t>
  </si>
  <si>
    <t>bienhoa651</t>
  </si>
  <si>
    <t>Trạm bơm nước thải</t>
  </si>
  <si>
    <t>TN_NQ91_18_41</t>
  </si>
  <si>
    <t>TN_NQ91_18_42</t>
  </si>
  <si>
    <t>Tuyến kênh thuộc xã Xuân Hiệp (kênh dẫn nước hồ Gia Măng)</t>
  </si>
  <si>
    <t>Trạm biến áp 220KV An Phước</t>
  </si>
  <si>
    <t>TB-201529</t>
  </si>
  <si>
    <t>Khu di tích lịch sử căn cứ Tỉnh ủy Biên Hòa - U1</t>
  </si>
  <si>
    <t>TB-201830</t>
  </si>
  <si>
    <t>Khu dân cư Long Phước (Công ty TNHH đầu tư phát triển BĐS đo đạc xây dựng Ngân Hà)</t>
  </si>
  <si>
    <t>Đô thị du lịch xã Đại Phước (Tín Nghĩa)</t>
  </si>
  <si>
    <t>TB-201533</t>
  </si>
  <si>
    <t>TB-201534</t>
  </si>
  <si>
    <t>TB-201536</t>
  </si>
  <si>
    <t>Khu dân cư Long Bình Tân (Toàn Thịnh Phát)</t>
  </si>
  <si>
    <t>Khu dân cư Thương mại dịch vụ</t>
  </si>
  <si>
    <t>Nhà ở cao tầng kết hợp TMDV số 46 (Cty Văn Tiến Nghĩa)</t>
  </si>
  <si>
    <t>Khu dân cư theo quy hoạch tại TTLT (Cty TNHH MTV Nam Long Long Thành)</t>
  </si>
  <si>
    <t>bienhoa1124</t>
  </si>
  <si>
    <t>Trụ sở làm việc Chi cục Thi hành án dân sự thành phố Biên Hoà</t>
  </si>
  <si>
    <t>Niệm Phật đường Hồng Trung Sơn</t>
  </si>
  <si>
    <t>95ĐQ</t>
  </si>
  <si>
    <t>Mở rộng, đánh giá trữ lượng, diện tích mỏ đá Gia Canh 1 của Cty Mai Phong (Gia Canh - ĐQ.Đ2-3)</t>
  </si>
  <si>
    <t>TN_NQ144_15_46</t>
  </si>
  <si>
    <t>TN_NQ144_15_47</t>
  </si>
  <si>
    <t>Uyen456</t>
  </si>
  <si>
    <t>KDC an bình mở rộng  (giai đoạn 2 - Cty cổ phần sonadezi Giang Điền)</t>
  </si>
  <si>
    <t>Khu dân cư An Hòa 3 (giai đoạn 2 - Cty cổ phần sonadezi An Bình)</t>
  </si>
  <si>
    <t>Tieu04</t>
  </si>
  <si>
    <t>Đường ven sông Đồng Nai (đoạn từ cầu Hóa An đến ranh huyện Vĩnh Cửu)</t>
  </si>
  <si>
    <t>Đường ven sông Cái (Đường Trần Phú)</t>
  </si>
  <si>
    <t>bienhoa441</t>
  </si>
  <si>
    <t>Cảng Đồng Nai (mở rộng)</t>
  </si>
  <si>
    <t>Nhà ở cao tầng kết hợp trường mầm non (Công ty CPVLXD Thế Giới Nhà)</t>
  </si>
  <si>
    <t>Dự án chống ngập úng khu vực Suối Chùa, suối Bà Lúa và Suối Cầu Quan</t>
  </si>
  <si>
    <t>Long Bình, Long Bình Tân, An Hòa, An Bình, Phước Tân</t>
  </si>
  <si>
    <t>bienhoa161</t>
  </si>
  <si>
    <t>Nhà máy gạch TUYNEL (Liên hiệp HTX Dịch vụ Nông nghiệp tổng hợp Đồng Nai)</t>
  </si>
  <si>
    <t>bienhoa1361</t>
  </si>
  <si>
    <t>Mỏ đá xây dựng Tân Cang 6 -Phước Tân</t>
  </si>
  <si>
    <t>bienhoa339</t>
  </si>
  <si>
    <t>Trường TH Lê Văn Tám</t>
  </si>
  <si>
    <t>bienhoa322</t>
  </si>
  <si>
    <t>Trường TH - THCS Lê Quý Đôn (mở rộng)</t>
  </si>
  <si>
    <t>bienhoa61</t>
  </si>
  <si>
    <t>Khu công nghiệp Giang Điền</t>
  </si>
  <si>
    <t>Đường vào trường THCS Tân Phong</t>
  </si>
  <si>
    <t>CM_15_01</t>
  </si>
  <si>
    <t>Đường Cao tốc Dầu Giây - Phan Thiết</t>
  </si>
  <si>
    <t>Sông Nhạn, Xuân Quế, Nhân Nghĩa, Xuân Bảo</t>
  </si>
  <si>
    <t>RDD</t>
  </si>
  <si>
    <t>Hồ chứa nước Cà Ròn</t>
  </si>
  <si>
    <t>KH19_20</t>
  </si>
  <si>
    <t>Dự án  Trang trại chăn nuôi gà tại huyện Định Quán của Công ty TNHH MTV Nguyên Toàn Tâm Hai</t>
  </si>
  <si>
    <t>Đường Tà Lài - Trà Cổ (Đường ĐT-774)</t>
  </si>
  <si>
    <t>713ĐQ</t>
  </si>
  <si>
    <t>KH19_101</t>
  </si>
  <si>
    <t>Huu192_1</t>
  </si>
  <si>
    <t>Nhà văn hóa khu phố Hiệp Đồng</t>
  </si>
  <si>
    <t>TSCDQ_47</t>
  </si>
  <si>
    <t>Thu hồi đất của ông Trần Văn Chi</t>
  </si>
  <si>
    <t>Mương thoát nước Làng dân tộc Chơro (Gđ1)</t>
  </si>
  <si>
    <t>TB-201941</t>
  </si>
  <si>
    <t>TB-201942</t>
  </si>
  <si>
    <t>Hương lộ 2</t>
  </si>
  <si>
    <t>Hương lộ 21</t>
  </si>
  <si>
    <t>uyen202</t>
  </si>
  <si>
    <t>uyen257</t>
  </si>
  <si>
    <t>Khu nhà ở chung cư  cao tầng đường QL 1K</t>
  </si>
  <si>
    <t>Khu dân cư - TMDV số 22 (Công ty Phúc Hiếu)</t>
  </si>
  <si>
    <t>Uyen254</t>
  </si>
  <si>
    <t>Khu tái định cư phường Thống Nhất và phường Tân Mai</t>
  </si>
  <si>
    <t>Khu tái định cư phường Thống Nhất và phường Tân Mai 2</t>
  </si>
  <si>
    <t>KCN Hố Nai giai đoạn II</t>
  </si>
  <si>
    <t>Long Bình; Phước Tân</t>
  </si>
  <si>
    <t>bienhoa1354</t>
  </si>
  <si>
    <t>Khai thác chế biến Đá xây dựng Mỏ đá Tân Cang 9</t>
  </si>
  <si>
    <t>bienhoa1357</t>
  </si>
  <si>
    <t>Mỏ đá xây dựng Tân Cang 2 mở rộng -Phước Tân (BH.Đ2-3)</t>
  </si>
  <si>
    <t>bienhoa1360</t>
  </si>
  <si>
    <t>Mỏ đá xây dựng Tân Cang 5 -Phước Tân</t>
  </si>
  <si>
    <t>bienhoa1363</t>
  </si>
  <si>
    <t>Mỏ đá xây dựng Tân Cang 8 -Phước Tân (BH.Đ1-3)</t>
  </si>
  <si>
    <t>Phước Tân - Tam Phước</t>
  </si>
  <si>
    <t>bienhoa1182</t>
  </si>
  <si>
    <t>Ban Trị sự GHPGVN tỉnh</t>
  </si>
  <si>
    <t>bienhoa1207</t>
  </si>
  <si>
    <t>Cơ sở Hóa An (nay là Giáo xứ Hóa An)</t>
  </si>
  <si>
    <t>bienhoa1234</t>
  </si>
  <si>
    <t>Trường Trung cấp Phật học</t>
  </si>
  <si>
    <t>Công ty TNHH Lê Hòe</t>
  </si>
  <si>
    <t>Đường Cao tốc Phan Thiết – Dầu Giây</t>
  </si>
  <si>
    <t>Trạm kinh doanh xăng dầu Ngọc Song Anh</t>
  </si>
  <si>
    <t>Khu dân cư đô thị TMDV An Hòa</t>
  </si>
  <si>
    <t>2020-1</t>
  </si>
  <si>
    <t>TP_650</t>
  </si>
  <si>
    <t>TP_720_tong</t>
  </si>
  <si>
    <t>2020-3</t>
  </si>
  <si>
    <t>Trại nuôi vịt giống quy mô 25.000 con</t>
  </si>
  <si>
    <t>TN_NQ196_2020_48</t>
  </si>
  <si>
    <t>TB-202031</t>
  </si>
  <si>
    <t>Trường tiểu học, trung học cơ sở Bắc Sơn</t>
  </si>
  <si>
    <t>TB-202032</t>
  </si>
  <si>
    <t>TB-202033</t>
  </si>
  <si>
    <t>Điểm giết mổ tập trung</t>
  </si>
  <si>
    <t>VC341</t>
  </si>
  <si>
    <t>Trường bắn BB</t>
  </si>
  <si>
    <t>VC319</t>
  </si>
  <si>
    <t>VC320</t>
  </si>
  <si>
    <t>VC321</t>
  </si>
  <si>
    <t>VC322</t>
  </si>
  <si>
    <t>VC325</t>
  </si>
  <si>
    <t>VC333</t>
  </si>
  <si>
    <t>VC327</t>
  </si>
  <si>
    <t>VC331</t>
  </si>
  <si>
    <t>uyen204</t>
  </si>
  <si>
    <t>Khu nhà ở Hoàng Long</t>
  </si>
  <si>
    <t>Trạm biến áp 500kV Tân Uyên và đường dây đấu nối</t>
  </si>
  <si>
    <t>Bửu Hòa, Hóa An, Tân Hạnh</t>
  </si>
  <si>
    <t>Cửa hàng trưng bày, kinh doanh kết hợp đăng kiểm, kiểm định các loại xe ô tô, xe cơ giới, xe có động cơ Đông Nam Bộ</t>
  </si>
  <si>
    <t>Khu dân cư Phước Bình Land</t>
  </si>
  <si>
    <t>Khu dân cư theo quy hoạch 
(Công ty TNHH MTV Hùng Minh Long Thành)</t>
  </si>
  <si>
    <t>VC339</t>
  </si>
  <si>
    <t>VC340</t>
  </si>
  <si>
    <t>VC337</t>
  </si>
  <si>
    <t>Đầu tư xây dựng kết cấu hạ tầng Cụm công nghiệp Tân An (Công ty Cổ phần Đầu tư Phát triển Cường Thuận IDCO)</t>
  </si>
  <si>
    <t>Đường ven sông Cái đoạn từ đường Hà Huy Giáp đến đường Trần Quốc Toản</t>
  </si>
  <si>
    <t>Bửu Hòa;
 Hóa An;
Tân Hạnh</t>
  </si>
  <si>
    <t>Đường nối từ đường Nguyễn Ái Quốc tới đường nối Phan Đình Phùng - Cây Chàm (đường vào Viện kiểm sát nhân dân)</t>
  </si>
  <si>
    <t>Long Bình;
 Long Bình Tân;
 An Hòa; 
An Bình;
 Phước Tân</t>
  </si>
  <si>
    <t>bienhoa904</t>
  </si>
  <si>
    <t>Khu dân cư phục vụ tái định cư  (4,20 ha)</t>
  </si>
  <si>
    <t>bienhoa1359</t>
  </si>
  <si>
    <t>Mỏ đá xây dựng Tân Cang 4 -Phước Tân</t>
  </si>
  <si>
    <t>bienhoa1362</t>
  </si>
  <si>
    <t>Mỏ đá xây dựng Tân Cang 7 -Phước Tân (BH.Đ8-2)</t>
  </si>
  <si>
    <t>Phước Tân;
 Tam Phước</t>
  </si>
  <si>
    <t>Phú Tân; 
Thanh Sơn;
 Phú Vinh</t>
  </si>
  <si>
    <t>Cụm công nghiệp Long Phước 1</t>
  </si>
  <si>
    <t>NT9</t>
  </si>
  <si>
    <t xml:space="preserve"> Bến thủy nội địa Vĩnh Tân mở rộng</t>
  </si>
  <si>
    <t>NT10</t>
  </si>
  <si>
    <t>Khu dân cư An Gia</t>
  </si>
  <si>
    <t xml:space="preserve"> Bến thủy nội địa tại xã Phú Thạnh</t>
  </si>
  <si>
    <t>TN_6</t>
  </si>
  <si>
    <t>Điểm du lịch Trị An Lake View</t>
  </si>
  <si>
    <t>Lang Minh; 
Xuân Hiệp;
 Xuân Tâm</t>
  </si>
  <si>
    <t>XL_BSG9</t>
  </si>
  <si>
    <t>Trang trại chăn nuôi vịt đẻ trứng giống quy mô 75.000 con</t>
  </si>
  <si>
    <t>Xuân Hòa</t>
  </si>
  <si>
    <t>VC355</t>
  </si>
  <si>
    <t>Mỏ đá Thiện Tân 3</t>
  </si>
  <si>
    <t>VC353</t>
  </si>
  <si>
    <t>Mỏ đá Thiện Tân 4</t>
  </si>
  <si>
    <t>Phú Tân;
 Phú Vinh;
Thị trấn Định Quán; Ngọc Định;
Phú Ngọc;
 La Ngà;
Túc Trưng;
Phú Cường</t>
  </si>
  <si>
    <t>21LT19</t>
  </si>
  <si>
    <t>Khu đất đấu giá theo quy hoạch</t>
  </si>
  <si>
    <t>Phước Khánh;
Vĩnh Thanh;
Phước An;
Long Tân;
Phú Hội;
Phước Thiền</t>
  </si>
  <si>
    <t>Trường Mầm non Phú Thanh khu A</t>
  </si>
  <si>
    <t>Trường Mầm non Phú Trung</t>
  </si>
  <si>
    <t>Trạm bơm Giang Điền và hệ thống kênh dẫn nước</t>
  </si>
  <si>
    <t xml:space="preserve">TB_582
</t>
  </si>
  <si>
    <t>Nghĩa Trang An Viên Trảng Bom</t>
  </si>
  <si>
    <t>VC352</t>
  </si>
  <si>
    <t>Trung Dũng;
Thống Nhất</t>
  </si>
  <si>
    <t>Mỏ đá xây dựng Tân Cang 1 -Phước Tân</t>
  </si>
  <si>
    <t>Trạm xăng dầu và xưởng sửa chữa các loại xe cơ giới</t>
  </si>
  <si>
    <t xml:space="preserve">Trường THCS Phước Tân 3 </t>
  </si>
  <si>
    <t xml:space="preserve">Khu dân cư phường Thống Nhất (Công ty D2D) </t>
  </si>
  <si>
    <t>Trạm biến áp 110kV KĐT Long Hưng và đường dây đấu nối</t>
  </si>
  <si>
    <t>Phú Bình;
 Xuân Hòa;
 Bàu Trâm;
 Bảo Vinh;
 Xuân Tân</t>
  </si>
  <si>
    <t>Đường CMT 8 nối dài, thành phố Long Khánh và hạ tầng kỹ thuật các tuyến dường giao thông khu phức hợp phường Xuân an, Xuân Hòa, thành phố Long Khánh</t>
  </si>
  <si>
    <t>Xuân An;
 Xuân Hòa</t>
  </si>
  <si>
    <t>Trường TH Phú Lập</t>
  </si>
  <si>
    <t>Phú Sơn;
 Phú Trung; 
Thanh Sơn; 
Phú Xuân; 
Thị trấn Tân Phú; 
Phú Lộc</t>
  </si>
  <si>
    <t>Sông Thao;
 Hưng Thịnh;
 Đông Hòa;
 Trung Hòa;
 Tây Hòa;
 Sông Trầu</t>
  </si>
  <si>
    <t>Mỏ đá Thiện Tân 7</t>
  </si>
  <si>
    <t>Cải tạo đường dây 110kV TBA 220kV TĐ Trị An - TBA Kiệm Tân</t>
  </si>
  <si>
    <t>Thị trấn Vĩnh An;
 Trị An</t>
  </si>
  <si>
    <t>Xuân Thành;
 Xuân Trường</t>
  </si>
  <si>
    <t>Thị trấn Vĩnh An</t>
  </si>
  <si>
    <t>Công ty cổ phần chăn nuôi heo Phú Sơn</t>
  </si>
  <si>
    <t>Xuân phú;
 Xuân Thọ</t>
  </si>
  <si>
    <t>Phú Điền;
 Phú Thanh</t>
  </si>
  <si>
    <t>Phước Thiền,Hiệp Phước, Long Thọ</t>
  </si>
  <si>
    <t>Dự án cải tạo, nâng cấp các công trình thiết yếu đoạn Nha Trang - Sài Gòn, tuyến đường sắt Hà Hội - TP Hồ Chí Minh</t>
  </si>
  <si>
    <t>Đông Hòa, Trung Hòa</t>
  </si>
  <si>
    <t>Dự án Xây dựng trang trại chăn nuôi gia cầm (gà-vịt) tại xã Xuân Đông</t>
  </si>
  <si>
    <t>Trung tâm dịch vụ công ích</t>
  </si>
  <si>
    <t>Trụ sở làm việc Viện kiểm sát nhân dân thành phố Biên Hòa</t>
  </si>
  <si>
    <t>Trạm biến áp 500kV Đồng nai 2 và đường dây 500 kV từ trạm 500kV Đồng Nai 2 rẽ trên 2 mạch ĐZ mạch 3,4 Vĩnh tân-Sông Mây và ĐZ 220kV bốn mạch xuất tuyến TC 220kV trạm 500 kV Đồng Nai 2 rẽ ĐZ 2 mạch Hàm Thuận - Đa Mi -Xuân Lộc</t>
  </si>
  <si>
    <t>Đường Đồi Đá - Bàu Trâm xã Bảo Hòa</t>
  </si>
  <si>
    <t>Bảo Hòa</t>
  </si>
  <si>
    <t>Nâng cấp đường Gia Tỵ - Cao Su</t>
  </si>
  <si>
    <t>Suối Cao</t>
  </si>
  <si>
    <t>LUA+RDD</t>
  </si>
  <si>
    <t>Đầu tư xây dựng một số hạng mục tiếp theo bổ sung dự án khẩn cấp Bảo tồn Voi tỉnh Đồng Nai giai đoạn 2014 - 2020</t>
  </si>
  <si>
    <t>Đắc Lua, Tà Lài</t>
  </si>
  <si>
    <t>02_2023</t>
  </si>
  <si>
    <t>Kho xưởng (Huỳnh Kim Sơn)</t>
  </si>
  <si>
    <t>Trang trại trồng nấm xã Lộ 25</t>
  </si>
  <si>
    <t xml:space="preserve">Mạch 2 đường dây 220kV Bảo Lộc - Sông Mây 
</t>
  </si>
  <si>
    <t>Trị An Lake View</t>
  </si>
  <si>
    <t>Đường Cầu ông Bồ đi thành phố Long Khánh</t>
  </si>
  <si>
    <t>Gia cố bờ sông khu vực trụ T9 cầu Bửu Hòa, phường Hiệp Hòa</t>
  </si>
  <si>
    <t>xã Long Phước</t>
  </si>
  <si>
    <t xml:space="preserve"> -</t>
  </si>
  <si>
    <t>VC224</t>
  </si>
  <si>
    <t>Bến vượt của Lữ đoàn Công Binh 25</t>
  </si>
  <si>
    <t>CQP</t>
  </si>
  <si>
    <t>thuy0301</t>
  </si>
  <si>
    <t>Trạm Biên phòng cửa khẩu Cảng Nhơn Trạch</t>
  </si>
  <si>
    <t>thuy0302</t>
  </si>
  <si>
    <t>Công trình ANTT tại khu vực ngã 3 sông Đồng Tranh</t>
  </si>
  <si>
    <t>TB-20162</t>
  </si>
  <si>
    <t>Hố Nai 3, Bắc Sơn</t>
  </si>
  <si>
    <t>bienhoa113</t>
  </si>
  <si>
    <t>Ngân hàng Nông nghiệp và Phát triển Nông thôn tỉnh Đồng Nai</t>
  </si>
  <si>
    <t>An Phước, Lộc An, Bình Sơn, Phước Thái, Long Phước, Long An, Phước Bình</t>
  </si>
  <si>
    <t>Q30</t>
  </si>
  <si>
    <t>Trạm xăng dầu 515 (Công ty TNHH Tân Hiệp)</t>
  </si>
  <si>
    <t>Q34</t>
  </si>
  <si>
    <t>Trạm dừng chân Hoa Mai</t>
  </si>
  <si>
    <t>Q384</t>
  </si>
  <si>
    <t>Văn phòng làm việc công ty IDICO</t>
  </si>
  <si>
    <t>Q233</t>
  </si>
  <si>
    <t>Văn phòng làm việc công ty Ngọc Song Anh</t>
  </si>
  <si>
    <t>thuy0304</t>
  </si>
  <si>
    <t>Khu nghỉ dưỡng phục hồi chức năng</t>
  </si>
  <si>
    <t>VC229</t>
  </si>
  <si>
    <t>Cây xăng ấp Bình Lục</t>
  </si>
  <si>
    <t>VC230</t>
  </si>
  <si>
    <t>Cây xăng tại ấp 7 (Hương lộ 6)</t>
  </si>
  <si>
    <t>Hệ thống cáp treo phục vụ du lịch Núi Chúa Chan</t>
  </si>
  <si>
    <t>Trạm chiết nạp khí oxy, nito, argon (Công ty Tân Tân)</t>
  </si>
  <si>
    <t>Xong_SKC</t>
  </si>
  <si>
    <t>Điểm công nghiệp thị trấn Định Quán</t>
  </si>
  <si>
    <t>TT.Định Quán, Phú Vinh</t>
  </si>
  <si>
    <t>67ĐQ_t</t>
  </si>
  <si>
    <t>Làng nghề mây tre đan Gia Canh</t>
  </si>
  <si>
    <t>67ĐQ</t>
  </si>
  <si>
    <t>Làng nghề mây tre đan Gia Canh (sản xuất hàng mây, tre đan và sản phẩm đan lát, tết bện thủ công)</t>
  </si>
  <si>
    <t>Q22</t>
  </si>
  <si>
    <t>Cơ sở Điêu khắc Thiên Kỳ</t>
  </si>
  <si>
    <t>TB-20155</t>
  </si>
  <si>
    <t>Công ty Đại Huy Hoàng</t>
  </si>
  <si>
    <t>TB-20156</t>
  </si>
  <si>
    <t>Kho chứa hàng và sân phơi gạch</t>
  </si>
  <si>
    <t>TB-20167</t>
  </si>
  <si>
    <t>Cơ sở gia công hàng thủ công mỹ nghệ từ mây, tre, lục bình, dây nhựa (ông Lê Đức Tiến)</t>
  </si>
  <si>
    <t>VC232</t>
  </si>
  <si>
    <t>Mở rộng xưởng sản xuất cơ khí tại Thiện Tân</t>
  </si>
  <si>
    <t>VC234</t>
  </si>
  <si>
    <t>Nhà máy sản xuất nhôm thép định hình và nhà máy sản xuất kính xây dựng</t>
  </si>
  <si>
    <t>VC235</t>
  </si>
  <si>
    <t>Công ty TNHH sản xuất vật liệu và xây dựng Vĩnh Hải</t>
  </si>
  <si>
    <t>TB-20158</t>
  </si>
  <si>
    <t>Trung tâm văn hóa xã Thạnh Phú</t>
  </si>
  <si>
    <t>VC131</t>
  </si>
  <si>
    <t>Trường Mầm non Trị An (cơ sở 2)</t>
  </si>
  <si>
    <t xml:space="preserve">Đường Huỳnh Văn Lũy nối dài </t>
  </si>
  <si>
    <t>Đường số 16 tại xã Tân Hạnh qua cánh đồng Bà Nghè</t>
  </si>
  <si>
    <t>Hiệp Hòa, An Bình</t>
  </si>
  <si>
    <t>TT.Định Quán, Gia Canh</t>
  </si>
  <si>
    <t>Q117</t>
  </si>
  <si>
    <t>Đường Long Thành - Cẩm Mỹ - Xuân Lộc (HL10)</t>
  </si>
  <si>
    <t>Cẩm Đường, Bình An</t>
  </si>
  <si>
    <t>Dự án đấu nối hạ tầng KDC An Thuận vào QL51 (do CTy Cổ phần Đinh Thuận làm chủ đầu tư)</t>
  </si>
  <si>
    <t>Q50</t>
  </si>
  <si>
    <t>Q51</t>
  </si>
  <si>
    <t>Đường 25B</t>
  </si>
  <si>
    <t>thuy6</t>
  </si>
  <si>
    <t>Đường vào trung tâm đo kiểm</t>
  </si>
  <si>
    <t>Dự án xây dựng cảng xăng dầu tại xã Phú Đông do Công ty Cổ phần Phát triển Đầu tư Thái Sơn - Bộ quốc phòng làm chủ đầu tư</t>
  </si>
  <si>
    <t>TB-201515</t>
  </si>
  <si>
    <t>TB-201616</t>
  </si>
  <si>
    <t>TB-201717</t>
  </si>
  <si>
    <t>TB-201718</t>
  </si>
  <si>
    <t>TB-201820</t>
  </si>
  <si>
    <t>TB-201821</t>
  </si>
  <si>
    <t>TB-201822</t>
  </si>
  <si>
    <t>TB-201823</t>
  </si>
  <si>
    <t>VC260</t>
  </si>
  <si>
    <t>Đường vào bãi rác Vĩnh Tân</t>
  </si>
  <si>
    <t>Đường Quang Trung nói dài (từ ngã tư UBND huyện đến giáp đường Lê Quý Đôn)</t>
  </si>
  <si>
    <t>TT. Vĩnh An</t>
  </si>
  <si>
    <t>Mở rông đường vào núi Chứa Chan (đường vào chùa Gia Lào)</t>
  </si>
  <si>
    <t>Tuyến kênh N15 (hệ thống kênh dẫn nước hồ Gia Măng)</t>
  </si>
  <si>
    <t>Xây dựng chợ truyền thống Tân Hiệp</t>
  </si>
  <si>
    <t>TP_825</t>
  </si>
  <si>
    <t>Chợ Ngọc Lâm</t>
  </si>
  <si>
    <t>UBND phường Quang Vinh mở rộng</t>
  </si>
  <si>
    <t>Kho lưu trữ chuyên dụng của tỉnh (Sở Nội Vụ)</t>
  </si>
  <si>
    <t>thuy22</t>
  </si>
  <si>
    <t>Nghĩa trang Long Thọ</t>
  </si>
  <si>
    <t>Mỏ đá Tân Cang 9</t>
  </si>
  <si>
    <t>TT Vĩnh An, Vĩnh Tân</t>
  </si>
  <si>
    <t>VC315</t>
  </si>
  <si>
    <t>Trang trại chăn nuôi</t>
  </si>
  <si>
    <t>Trại sản xuất heo giống mới và tinh heo giống cao sản (công ty Cp chăn nuôi Velbred) (2 vị trí)</t>
  </si>
  <si>
    <t>Trang trại của Công ty TNHH MTV Nguyên Toàn Tâm</t>
  </si>
  <si>
    <t>CMĐ</t>
  </si>
  <si>
    <t>HTX Tiểu thủ công nghiệp Đại Nam xin Chuyển mục đích từ đất lúa sang Nuôi trồng thuỷ sản</t>
  </si>
  <si>
    <t>Vùng chăn nuôi tập trung</t>
  </si>
  <si>
    <t>Khu dân cư số 10 (Công ty CP BĐS Phố Bình Minh)</t>
  </si>
  <si>
    <t>bienhoa1453</t>
  </si>
  <si>
    <t>Khu đất đấu giá số 2, 3 (tờ 20 thửa 46; tờ 45 thửa 3)</t>
  </si>
  <si>
    <t>An Hòa; Hóa An</t>
  </si>
  <si>
    <t>Tieu03</t>
  </si>
  <si>
    <t>Ký túc xá trường ĐH lạc Hồng ( cơ sở 6)</t>
  </si>
  <si>
    <t>Mở rộng trường TH Hiệp Hòa</t>
  </si>
  <si>
    <t>bienhoa209</t>
  </si>
  <si>
    <t>Bệnh viện điều dưỡng kết hợp trung tâm chuẩn đoán y khoa</t>
  </si>
  <si>
    <t>bienhoa118</t>
  </si>
  <si>
    <t>Trung tâm TMDV theo quy hoạch (Cty TNHH TMDV Khang Điền Thịnh)</t>
  </si>
  <si>
    <t>bienhoa388</t>
  </si>
  <si>
    <t>Trường MN Tâm Đức (Cty TNHH MN Tâm Đức)</t>
  </si>
  <si>
    <t>Huu70Bs</t>
  </si>
  <si>
    <t>Đường dây điện 500kV Vĩnh Tân - rẽ nhánh Sông Mây - Tân Uyên</t>
  </si>
  <si>
    <t xml:space="preserve">Trường TH Kim Đồng </t>
  </si>
  <si>
    <t>SN_NTM2</t>
  </si>
  <si>
    <t>Trường THCS Suối Nho</t>
  </si>
  <si>
    <t>LK_15_02</t>
  </si>
  <si>
    <t>Đường qua khu đô thị mới từ Nguyễn Trãi đến Lê Hồng Phong (Đường từ đường 908 nối dài đến đường Xuân Tân - Xuân Định)</t>
  </si>
  <si>
    <t>X.Hòa;
P.Bình; Xuân Tân</t>
  </si>
  <si>
    <t>Trang trại gà đẻ - Công ty TNHH TMDVSX và chăn nuôi Thanh Đức</t>
  </si>
  <si>
    <t>Khu dân cư (ấp Trảng Táo)</t>
  </si>
  <si>
    <t>Xuân Thành, Xuân Tâm, Xuân Trường</t>
  </si>
  <si>
    <t>uyen264</t>
  </si>
  <si>
    <t>Cửa hàng xăng dầu Hoàng Bảo Long</t>
  </si>
  <si>
    <t>XDO_20_02</t>
  </si>
  <si>
    <t>LSA_18_01</t>
  </si>
  <si>
    <t>Cơ sở giết mổ tập trung</t>
  </si>
  <si>
    <t>Điểm du lịch sinh thái và vui chơi giải trí của công ty TNHH Hoàng Gia Bảo</t>
  </si>
  <si>
    <t>XL20_BS15</t>
  </si>
  <si>
    <t>ViNA Gà</t>
  </si>
  <si>
    <t>XL20_BS16</t>
  </si>
  <si>
    <t>Trang trại chăn nuôi Vịt</t>
  </si>
  <si>
    <t>XL_BSG3</t>
  </si>
  <si>
    <t>Trang trại nuôi chim trĩ đỏ khoang cổ 10.000 con</t>
  </si>
  <si>
    <t>bienhoa111</t>
  </si>
  <si>
    <t>Kho ngoại quan và cung cấp dịch vụ Logistic</t>
  </si>
  <si>
    <t>VC354</t>
  </si>
  <si>
    <t>Mỏ đá Thiện Tân 2</t>
  </si>
  <si>
    <t>Hội đồng nhân dân tỉnh thông qua</t>
  </si>
  <si>
    <t>Số Nghị quyết thông qua</t>
  </si>
  <si>
    <t>Đã được giao đất, cho thuê đất, cho phép  chuyển mục đích sử dụng đất</t>
  </si>
  <si>
    <t>Hạng mục</t>
  </si>
  <si>
    <t>Chỉ tiêu đã được phê duyệt</t>
  </si>
  <si>
    <t>Kết quả thực hiện</t>
  </si>
  <si>
    <t>2.1</t>
  </si>
  <si>
    <t>Diện tích chuyển mục đích sử dụng đất trong các dự án đã được Quốc hội chấp thuận chủ trương đầu tư</t>
  </si>
  <si>
    <t>2.2</t>
  </si>
  <si>
    <t>Diện tích chuyển mục đích sử dụng đất trong các dự án đã được Thủ tướng Chính phủ chấp thuận chủ trương đầu tư</t>
  </si>
  <si>
    <t>2.3</t>
  </si>
  <si>
    <t>Diện tích đã được Thủ tướng Chính phủ chấp thuận chuyển mục đích sử dụng đất</t>
  </si>
  <si>
    <t>2.4</t>
  </si>
  <si>
    <t>Diện tích đã được Hội đồng nhân dân tỉnh chấp thuận chuyển mục đích sử dụng đất</t>
  </si>
  <si>
    <t>2.5</t>
  </si>
  <si>
    <t>Diện tích đã chuyển mục đích sử dụng đất trong các trường hợp còn lại</t>
  </si>
  <si>
    <t>Diện tích đất đã được Thủ tướng Chính phủ, Hội đồng nhân dân cấp tỉnh cho phép chuyển mục đích sử dụng đất nhưng sau 03 năm không thực hiện</t>
  </si>
  <si>
    <t>Diện tích đất còn lại chưa chuyển mục đích sử dụng đất</t>
  </si>
  <si>
    <t>(4 = 1 - 2 + 3)</t>
  </si>
  <si>
    <t>Toàn huyện/thành phố</t>
  </si>
  <si>
    <r>
      <t xml:space="preserve">Ghi chú </t>
    </r>
    <r>
      <rPr>
        <sz val="10"/>
        <color theme="1"/>
        <rFont val="Times New Roman"/>
        <family val="1"/>
      </rPr>
      <t>(Ghi số, thời gian, thẩm quyền, trích yếu văn bản)</t>
    </r>
  </si>
  <si>
    <r>
      <t>Xã</t>
    </r>
    <r>
      <rPr>
        <vertAlign val="superscript"/>
        <sz val="10"/>
        <color theme="1"/>
        <rFont val="Times New Roman"/>
        <family val="1"/>
      </rPr>
      <t>22</t>
    </r>
    <r>
      <rPr>
        <sz val="10"/>
        <color theme="1"/>
        <rFont val="Times New Roman"/>
        <family val="1"/>
      </rPr>
      <t xml:space="preserve"> …</t>
    </r>
  </si>
  <si>
    <t xml:space="preserve"> 22:  Chỉ tổng hợp số liệu trên địa bàn xã thực hiện dự án</t>
  </si>
  <si>
    <t>Tên dự án theo các văn bản được phê duyệt (nếu có)</t>
  </si>
  <si>
    <t>Vị trí thực hiện dự án (xác định đến xã ..., huyện/quận/thị xã/thành phố ...)</t>
  </si>
  <si>
    <t>Diện tích đất thực hiện dự án (ha)</t>
  </si>
  <si>
    <t>Ghi chú (Ghi rõ nguồn theo báo cáo, bản đồ ...)</t>
  </si>
  <si>
    <t>Căn cứ đề xuất dự án (1)</t>
  </si>
  <si>
    <t>Ghi chú cột (9):  Căn cứ đề xuất dự án: ghi rõ căn cứ vào cơ sở nào trong các cơ  sở sau:
1. Quy hoạch sử dụng đất cấp tỉnh hoặc quy hoạch tỉnh đã được phê duyệt tại …
2. Kế hoạch sử dụng đất cấp tỉnh đã được phê duyệt tại ...
3. Quy hoạch sử dụng đất cấp huyện đã được phê duyệt tại …
4. Kế hoạch sử dụng đất cấp huyện đã được phê duyệt tại ...
5. Quy hoạch khác có liên quan đã được phê duyệt tại ...
6. Văn bản chấp thuận về chủ trương đầu tư</t>
  </si>
  <si>
    <t>Xã, phường, thị trấn</t>
  </si>
  <si>
    <t>Huyện, Thành phố</t>
  </si>
  <si>
    <t>Căn cứ pháp lý</t>
  </si>
  <si>
    <t>Biểu 04: ĐỀ XUẤT DANH MỤC CÁC DỰ ÁN CẦN THU HỒI ĐẤT NĂM 2024 
TRÌNH HỘI ĐỒNG NHÂN DÂN TỈNH THÔNG QUA</t>
  </si>
  <si>
    <t>Biểu 05: DANH MỤC CÁC DỰ ÁN SỬ DỤNG ĐẤT TRỒNG LÚA, ĐẤT RỪNG PHÒNG HỘ, ĐẤT RỪNG ĐẶC DỤNG TỈNH ĐỒNG NAI ĐÃ ĐƯỢC HỘI ĐỒNG NHÂN DÂN TỈNH THÔNG QUA</t>
  </si>
  <si>
    <t>Bảng 07: ĐỀ XUẤT VIỆC CHUYỂN MỤC ĐÍCH SỬ DỤNG ĐẤT TRỒNG LÚA, ĐẤT RỪNG PHÒNG HỘ, ĐẤT RỪNG ĐẶC DỤNG ĐỂ THỰC HIỆN DỰ ÁN TRONG NĂM 2024</t>
  </si>
  <si>
    <t>Bảng 06: TỔNG HỢP KẾT QUẢ CHUYỂN MỤC ĐÍCH SỬ DỤNG ĐẤT TRỒNG LÚA, ĐẤT RỪNG PHÒNG HỘ, ĐẤT RỪNG ĐẶC DỤNG THEO QUY HOẠCH, KẾ HOẠCH SỬ DỤNG ĐẤT HUYỆN/ THÀNH PHỐ …</t>
  </si>
  <si>
    <t>Nguồn vốn</t>
  </si>
  <si>
    <t>Vốn để bồi thường trong năm KH (triệu đồng)</t>
  </si>
  <si>
    <t>Phụ lục 1</t>
  </si>
  <si>
    <t>Chủ đầu tư</t>
  </si>
  <si>
    <t>Diện tích dự án (ha)</t>
  </si>
  <si>
    <t>Diện tích cần thu hồi đất (ha)</t>
  </si>
  <si>
    <t>Quy hoạch</t>
  </si>
  <si>
    <t>Pháp lý về thủ tục đầu tư</t>
  </si>
  <si>
    <t>Tình hình bố trí vốn</t>
  </si>
  <si>
    <t>Chức năng QH sử dụng đất</t>
  </si>
  <si>
    <t>QHXD</t>
  </si>
  <si>
    <t>Văn bản chấp thuận chủ trương đầu tư</t>
  </si>
  <si>
    <t>Quyết định phê duyệt dự án đầu tư</t>
  </si>
  <si>
    <t>Văn bản chấp thuận của Thường vụ Tỉnh ủy</t>
  </si>
  <si>
    <t>Mức vốn được bố trí</t>
  </si>
  <si>
    <t>Năm bố trí vốn</t>
  </si>
  <si>
    <t>Nội dung bố trí vốn</t>
  </si>
  <si>
    <t>Chức năng QH Xây dựng</t>
  </si>
  <si>
    <t>Quyết định phê duyệt QH Xây dựng</t>
  </si>
  <si>
    <t>Ghi chú:</t>
  </si>
  <si>
    <t>Cột (10): Tổng mức đầu tư được thể hiện tại quyết định phê duyệt dự án đầu tư hoặc văn bản chấp thuận đầu tư của cơ quan có thẩm quyền</t>
  </si>
  <si>
    <t>Phụ lục 2</t>
  </si>
  <si>
    <t>Danh mục bổ sung các trường hợp chuyển mục đích sử dụng đất trồng lúa, đất rừng phòng hộ, đất rừng đặc dụng năm 2024
Huyện, thành phố…</t>
  </si>
  <si>
    <t>Trong đó:</t>
  </si>
  <si>
    <t>Kế hoạch sử dụng đất</t>
  </si>
  <si>
    <t>Diện tích sử dụng đất trồng lúa (ha)</t>
  </si>
  <si>
    <t>Diện tích sử dụng đất rừng phòng hộ (ha)</t>
  </si>
  <si>
    <t>Diện tích sử dụng đất rừng đặc dụng (ha)</t>
  </si>
  <si>
    <t>QH Xây dựng</t>
  </si>
  <si>
    <t>Cột (9) và (10): Loại đất quy hoạch tại vị trí thực hiện dự án</t>
  </si>
  <si>
    <t>Cột (11): Ghi rõ số quyết định, ngày tháng năm phê duyệt và cơ quan phê duyệt quy hoạch</t>
  </si>
  <si>
    <t>Cột (12), (13) và (14): Ghi rõ số văn bản, quyết định, ngày tháng năm phê duyệt và cơ quan ban hành</t>
  </si>
  <si>
    <t>Cột (14): Đối với các dự án theo quy chế làm việc của Ban chấp hành đảng bộ Tỉnh phải có ý kiến chấp thuận của Ban Thường vụ Tỉnh ủy</t>
  </si>
  <si>
    <t>Cột (15): Ghi cụ thể văn bản được quy định tại khoản 3 Điều 68a Nghị định số 43/2014/NĐ-CP ngày 15/5/2014 của Chính phủ (bổ sung tại khoản 9 Điều 1 Nghị định số 10/2023/NĐ-CP ngày 03/4/2023 của Chính phủ)</t>
  </si>
  <si>
    <t>Huyện, thành phố</t>
  </si>
  <si>
    <r>
      <t>Cơ sở pháp lý</t>
    </r>
    <r>
      <rPr>
        <i/>
        <sz val="12"/>
        <color theme="1"/>
        <rFont val="Times New Roman"/>
        <family val="1"/>
      </rPr>
      <t xml:space="preserve"> (Chủ trương đầu tư, Văn bản bố trí vốn,…)</t>
    </r>
  </si>
  <si>
    <t>Cột (8) và (9): Loại đất quy hoạch tại vị trí thực hiện dự án</t>
  </si>
  <si>
    <t>Cột (10): Ghi rõ số quyết định, ngày tháng năm phê duyệt và cơ quan phê duyệt quy hoạch</t>
  </si>
  <si>
    <t>Cột (7): Ghi rõ số Văn bản và ngày, tháng, năm của cơ quan có thẩm quyền ban hành và trích yếu nội dung văn bản</t>
  </si>
  <si>
    <t>Cột (13): Vốn được bố trí cho việc lập chủ trương đầu tư, chuẩn bị dự án, bồi thường giải phóng mặt bằng (nội dung bố trí vốn được thể hiện tại văn bản bố trí vốn)</t>
  </si>
  <si>
    <t xml:space="preserve">Cột (12): Là thời điểm được bố trí vốn theo văn bản của cơ quan có thẩm quyền phê duyệt </t>
  </si>
  <si>
    <t>Cột (11): Tổng số vốn đã được bố trí cho dự án trong những năm trước đây và năm đề xuất thu hồi đất</t>
  </si>
  <si>
    <t>Trường TH, THCS Hùng Vương (mở rộng)</t>
  </si>
  <si>
    <t xml:space="preserve">Công văn số 7698/UBND – KT ngày 09/10/2023 của UBND huyện Thống Nhất về việc chấp thuận chủ trương phát sinh một số hạng mục dự án </t>
  </si>
  <si>
    <t>Đất giáo dục</t>
  </si>
  <si>
    <t>1527/QĐ-UBND ngày 11/5/2022 của UBND huyện</t>
  </si>
  <si>
    <t>Bồi thường GPMB</t>
  </si>
  <si>
    <t>Vốn huyện</t>
  </si>
  <si>
    <t>Ban Quản lý dự án huyện</t>
  </si>
  <si>
    <t>Trường tiểu học Bạch Lâm - Hạng mục: Mở rộng và xây dựng các phòng học, phòng chức năng</t>
  </si>
  <si>
    <t>0.32</t>
  </si>
  <si>
    <t>Quyết định số 1381/QĐ-UBND ngày 10/5/2022 của UBND huyện Thống Nhất về chủ trương đầu tư dự án Trường tiểu học Bạch Lâm - Hạng mục: Mở rộng và xây dựng các phòng học, phòng chức năng</t>
  </si>
  <si>
    <t>1524/QĐ-UBND ngày 11/5/2022 của UBND huyện</t>
  </si>
  <si>
    <t>Trường tiểu học Nguyễn Huệ, Hạng mục: Mở rộng diện tích đất và xây dựng hồ bơi</t>
  </si>
  <si>
    <t>Quyết định số 713/QĐ-UBND ngày 06/3/2024 của UBND huyện Thống Nhất phê duyệt báo cáo kinh tế kỹ thuật dự án</t>
  </si>
  <si>
    <t>1562/QĐ-UBND ngày 17/5/2022 của UBND huyện</t>
  </si>
  <si>
    <t>Trường tiểu học Hoàng Hoa Thám</t>
  </si>
  <si>
    <t>Quyết định số 251/QĐ-UBND ngày 22/01/2024 về việc thực hiện nghị quyết số 26/NQ-HĐND ngày 20/12/2023 của Hội đồng nhân dân huyện về việc phê duyệt chủ trương đầu tư dự án</t>
  </si>
  <si>
    <t>1525/QĐ-UBND ngày 11/5/2022 của UBND huyện</t>
  </si>
  <si>
    <t>Trường tiểu học Tín Nghĩa - Hạng mục: Xây dựng mới 21 phòng học, phòng bộ môn, phòng chức năng</t>
  </si>
  <si>
    <t>Nghị quyết số 25/NQ-HĐND ngày 20/12/2023 của Hội đồng nhân dân huyện Thống Nhất về phê duyệt chủ trương đầu tư dự án: Trường tiểu học Tín Nghĩa - Hạng mục: Xây dựng mới 21 phòng học, phòng bộ môn, phòng chức năng;
Quyết định số 250/QĐ-UBND ngày 22/01/2024 của UBND huyện Thống Nhất về việc triển khai thực hiện Nghị quyết số 25/NQ-HĐND ngày 20/12/2023 của HĐND huyện khóa XII, kỳ họp thứ 11 về chủ trương đầu tư dự án Trường tiểu học Tín Nghĩa - Hạng mục: Xây dựng mới 21 phòng học, phòng bộ môn, phòng chức năng;</t>
  </si>
  <si>
    <t>1521/QĐ-UBND ngày 11/5/2022 của UBND huyện</t>
  </si>
  <si>
    <t>Dự án Đường D17 (giai đoạn 2, đoạn từ UBND xã Bàu Hàm đến đường N7)</t>
  </si>
  <si>
    <t>xã Bàu Hàm 2 và
 Thị trấn Dầu Giây</t>
  </si>
  <si>
    <t>Quyết định số 739/QĐ-UBND ngày 21/03/2023 của UBND huyện Thống Nhất về việc phê duyệt chủ trương đầu tư</t>
  </si>
  <si>
    <t>Đất giao thông</t>
  </si>
  <si>
    <t>1526/QĐ-UBND ngày 11/5/2022 của UBND huyện; 2353/QĐ-UBND ngày 29/9/2023 của UBND tỉnh</t>
  </si>
  <si>
    <t>Trường mầm non Gia Kiệm, hạng mục: Xây mới trên khuôn viên Trường THCS Gia Kiệm cũ</t>
  </si>
  <si>
    <t>Quyết định số 4434/QĐ-UBND ngày 08/12/2023 của UBND huyện Thống Nhất về chủ trương đầu tư dự án: Trường mầm non Gia Kiệm, hạng mục: Xây mới trên khuôn viên Trường THCS Gia Kiệm cũ</t>
  </si>
  <si>
    <t>1523/QĐ-UBND ngày 11/5/2022 của UBND huyện</t>
  </si>
  <si>
    <t>Lập hồ sơ CBĐT</t>
  </si>
  <si>
    <t>Vốn huyện, không phải bồi thường do thu hồi đất công</t>
  </si>
  <si>
    <t>Xây dựng đường ĐT.770B</t>
  </si>
  <si>
    <t>Hưng Lộc, Bàu Hàm 2, Xuân Thiện, Quang Trung</t>
  </si>
  <si>
    <t>65,32</t>
  </si>
  <si>
    <t>Nghị quyết số 36/NQ-HĐND ngày 08/12/2021</t>
  </si>
  <si>
    <t>1526/QĐ-UBND ngày 11/5/2022 của UBND huyện; 1527/QĐ-UBND ngày 11/5/2022 của UBND huyện</t>
  </si>
  <si>
    <t>Vốn tỉnh</t>
  </si>
  <si>
    <t>Ban QLDA Đầu tư xây dựng công trình giao thông tỉnh</t>
  </si>
  <si>
    <t xml:space="preserve">Nâng cấp mở rộng đường ĐT.769, </t>
  </si>
  <si>
    <t>Hưng Lộc, Lộ 25, Dầu Giây</t>
  </si>
  <si>
    <t>Nghị quyết số 36/NQ-HĐND ngày 08/12/2021; Quyết định số 5344/QĐ-UBND ngày 31/12/2021</t>
  </si>
  <si>
    <t>2353/QĐ-UBND ngày 29/9/2023 của UBND tỉnh; 1527/QĐ-UBND ngày 11/5/2022 của UBND huyện</t>
  </si>
  <si>
    <t>Thửa đất số 203, tờ bản đồ số 1 xã Gia Tân 2</t>
  </si>
  <si>
    <t>Văn bản số 6251/UBND-KTNS ngày 08/6/2021 của UBND tỉnh</t>
  </si>
  <si>
    <t>Đất thương mại dịch vụ</t>
  </si>
  <si>
    <t>Vốn tỉnh. Chỉ đạo của UBND tỉnh tại Công văn số 4140/UBND-KTNS ngày 17/4/2024. Thu hồi đề đấu giá quyền sử dụng đất</t>
  </si>
  <si>
    <t>Trung tâm Phát triển quỹ đất tỉnh</t>
  </si>
  <si>
    <t>Khu dân cư B1</t>
  </si>
  <si>
    <t>TT.Dầu Giây, Hưng Lộc</t>
  </si>
  <si>
    <t>Văn bản số 1131/UBND-KTNS ngày 11/02/2020 của UBND tỉnh</t>
  </si>
  <si>
    <t>Đất ở đô thị, đất ở tại nông thôn</t>
  </si>
  <si>
    <t>Khu đất Chợ nông sản Dầu Giây giai đoạn 2</t>
  </si>
  <si>
    <t>Văn bản số 1572/Vp-KTNS của UBND tỉnh giao Sở Tài chính chủ trì đề xuất kinh phí thực hiện</t>
  </si>
  <si>
    <t>1526/QĐ-UBND ngày 11/5/2022 của UBND huyện</t>
  </si>
  <si>
    <t xml:space="preserve">Khu đất 25,6ha </t>
  </si>
  <si>
    <t xml:space="preserve">Hưng Lộc </t>
  </si>
  <si>
    <t>Văn bản số 9542/UBND-KTNS ngày 12/8/2020 của UBND tỉnh</t>
  </si>
  <si>
    <t>Đất ở tại nông thôn, đất chợ, đất thương mại dịch vụ</t>
  </si>
  <si>
    <t>Trường dạy nghề</t>
  </si>
  <si>
    <t>Quyết định số 881/QĐ-UBND ngày 04/4/2024 của UBND tỉnh Đồng Nai phê duyệt danh mục các dự án mời gọi đầu tư thựuc hiện xã hội hoá trên dịa bàn tỉnh</t>
  </si>
  <si>
    <t>Đất giaáo dục</t>
  </si>
  <si>
    <t>2353/QĐ-UBND ngày 29/9/2023 của UBND tỉnh</t>
  </si>
  <si>
    <t>Giáo xứ Đức Mẹ  Hằng Cứu Giúp</t>
  </si>
  <si>
    <t>Văn bản số 12930/UBND-KTN ngày 29/11/2023 của UBND tỉnh</t>
  </si>
  <si>
    <t>Đất tôn giáo</t>
  </si>
  <si>
    <t>Vốn ngoài ngân sách</t>
  </si>
  <si>
    <t>Vốn huyện. Điều chỉnh quy mô, diện tích tăng 0,36ha để xây dựng vòng xoay giao thông. Diện tích thu hồi bổ sung không phải bồi thường do thu hồi đất giao thông</t>
  </si>
  <si>
    <t>Rà soát điều kiện</t>
  </si>
  <si>
    <t>Khoản</t>
  </si>
  <si>
    <t>Không được thẩm quyền của HĐND theo quy định tại Khoản 3 Điều 62</t>
  </si>
  <si>
    <t>ddk</t>
  </si>
  <si>
    <t>ddk (rà soát lại nguồn vốn)</t>
  </si>
  <si>
    <t>K (rà lại nguốn vốn</t>
  </si>
  <si>
    <t>Khu nhà ở xã hội 7,77 ha</t>
  </si>
  <si>
    <t xml:space="preserve">Bổ sung tuyến Đường vào Khu Nhà ở xã hội xã Phước Bình </t>
  </si>
  <si>
    <t>Tuyến thoát nước Khu công nghiệp Long Đức ra Suối Nước Trong</t>
  </si>
  <si>
    <t>Trường Trung Cấp Phật học (mở rộng)</t>
  </si>
  <si>
    <t>Thiền viện Trúc lâm Trí Đức Ni</t>
  </si>
  <si>
    <t>Chùa Bửu Minh</t>
  </si>
  <si>
    <t>Dự án hạ tầng khu Tái định cư tại thị trấn Long Thành (giai đoạn 1)</t>
  </si>
  <si>
    <t>Trường Mầm non Hoa Mai (giai đoạn 2)
(Đất hiện hữu thửa 44 tờ bản đồ số 11 mở rộng sang thửa đất số 57 tờ 11, thị trấn Long Thành)</t>
  </si>
  <si>
    <t>Trụ sở UBND xã Long Đức
(một phần thửa đất số 46, tờ bản đồ địa chính số 6 xã Long Đức)</t>
  </si>
  <si>
    <t>Trường Tiểu học Tân Thành
(một phần các thửa đất số 93, 94, 95 tờ bản đồ số 12, xã Bàu Cạn)</t>
  </si>
  <si>
    <t>Trường Tiểu học Tam An (Phân hiệu ấp 5)
(thửa đất số 426, tờ số 27 xã Tam An)</t>
  </si>
  <si>
    <t>Trụ sở UBND xã Tân Hiệp
(thửa đất số 6, 1 phần thửa số 7, 1 phần thửa số 5 tờ bản đồ địa chính số 3 xã Tan Hiệp)</t>
  </si>
  <si>
    <t>Đường vào trung tâm hành chính xã Bàu Cạn (bổ sung diện tích thu hồi)</t>
  </si>
  <si>
    <t>Nâng cấp đường Hương lộ 21</t>
  </si>
  <si>
    <t>Đường Vũ Hồng Phô (đoạn từ đường Lê Duẩn đến đường ĐT.769), huyện Long Thành</t>
  </si>
  <si>
    <t>Khu dân cư theo quy hoạch  (đấu thầu)</t>
  </si>
  <si>
    <t>Khu dân cư và thương mại dịch vụ xã Long An (đấu thầu) (Thửa 439, 133, 291, 413, 412, 306, 417, 418, 419, 140, 133, tờ 15)</t>
  </si>
  <si>
    <t>TT Long Thành</t>
  </si>
  <si>
    <t>Tân hiệp</t>
  </si>
  <si>
    <t>TT Long Thành - Long Đức</t>
  </si>
  <si>
    <t xml:space="preserve"> - Quyết định số 10860/QĐ-UBND ngày 28/12/2023 của UBND huyện LT về việc phê duyệt QHCT xây dựng 1/500 khu nhà ở xã hội tại xã Phước Bình. 
- HĐND tỉnh đã thông qua Danh mục thu hồi đất tại Nghị quyết số 35/2023/NQ-HĐND ngày 08/12/2023 đối với  khu đất Nhà ở xã hội tại xã Phước Bình.
- UBND huyện đã trình Sở Kế hoạch đầu tư, UBND tỉnh xem xét quyết định hồ sơ đề xuất đấu thầu dự án Nhà ở xã hội tại xã Phước Bình.</t>
  </si>
  <si>
    <t xml:space="preserve"> - Thông báo thu hồi đất số 8239/TB-UBND ngày 03/10/2013 của UBND tỉnh Đồng Nai.
 - Văn bản số 1151/UBND-KTNS ngày 29/01/2024 của UBND tỉnh Đồng Nai.
- Đăng ký tiếp tục bồi thường.</t>
  </si>
  <si>
    <t xml:space="preserve"> - Văn bản số 10129/UBND-KTN ngày 29/9/2023 của UBND tỉnh về chủ trương mở rộng Trường Trung cấp Phật học tại xã Long Phước, huyện Long Thành
 - Văn bản số 24/2024/BGH ngày 22/4/2024 của Trường Trung cấp Phật học.</t>
  </si>
  <si>
    <t xml:space="preserve"> - Văn bản số 12929/UBND-KTN ngày 29/11/2023 của UBND tỉnh về xử lý hồ sơ đề nghị mở rộng diện tích đất tôn giáo của Thiền viện Trúc lâm Trí Đức Ni tại xã An Phước, huyện Long Thành.
- Văn bản ngày 04/5/2024 của Thiền viện Trúc lâm Trí Đức Ni</t>
  </si>
  <si>
    <t xml:space="preserve"> - Văn bản số 1253/UBND-KTN ngày 02/02/2021 của UBND tỉnh về chủ trương đối với địa điểm giao đất cho Chùa Bửu Minh sử dụng vào mục đích tôn giáo.
 - Văn bản đề nghị của Chùa Bửu Minh.</t>
  </si>
  <si>
    <t xml:space="preserve"> - Quyết định số 1791/QĐ-UBND ngày 25/3/2024 của UBND huyện triển khai thực hiện Nghị quyết số 09/NQ-HĐND ngày 20/3/2024 của HĐND huyện Long Thành về chủ trương đầu tư dự án hạ tầng khu Tái định cư tại thị trấn Long Thành (giai đoạn 1)</t>
  </si>
  <si>
    <t xml:space="preserve"> - Quyết định số 567/QĐ-BQL ngày 23 tháng 11 năm 2023 duyệt Thiết kế xây dựng triển khai sau thiết kế cơ sở.
- Quyết định số 10676/QĐ-UBND ngày 20/12/2023 của Ủy ban nhân dân huyện Long Thành triển khai Nghị quyết số 28/NQ-HĐND ngày 20/12/2023 của Hội đồng Nhân dân huyện Long Thành về việc phân bổ kế hoạch vốn đầu tư công năm 2024.</t>
  </si>
  <si>
    <t>Quyết định số 7569/QĐ-UBND ngày 28/7/2023 của Ủ ban nhân dân huyện Long Thành về việc triển khai Nghị quyết số 16/NQ-HĐND ngày 19/7/2023 của HĐND huyện về chủ trương đầu tư 05 dự án nhóm B trên địa bàn huyện Long Thành
- Quyết định số 11824/QĐ-UBND ngày 29/12/2023 của UBND huyện Long Thành phê duyệt dự án đầu tư.
- Quyết định số 10676/QĐ-UBND ngày 20/12/2023 của Ủy ban nhân dân huyện Long Thành triển khai Nghị quyết số 28/NQ-HĐND ngày 20/12/2023 của Hội đồng Nhân dân huyện Long Thành về việc phân bổ kế hoạch vốn đầu tư công năm 2024.</t>
  </si>
  <si>
    <t>- Quyết định số 10676/QĐ-UBND ngày 20/12/2023 của Ủy ban nhân dân huyện Long Thành triển khai Nghị quyết số 28/NQ-HĐND ngày 20/12/2023 của Hội đồng Nhân dân huyện Long Thành về việc phân bổ kế hoạch vốn đầu tư công năm 2024.
- Quyết định 10677/QĐ-UBND ngày 20/12/2023 của UBND huyện triển khai Nghị quyết 29/NQ-HĐND ngày 20/12/2023 của HĐND huyện về chủ trương đầu tư.</t>
  </si>
  <si>
    <t>- Quyết định số 1467/QĐ-UBND ngày 04/3/2024 của Ủy ban nhân dân huyện Long Thành về chủ trương đầu tư dự án Trường Tiểu học Tam An (Phân hiệu ấp 5).
- Quyết định 10674/QĐ-UBND ngày 20/12/2023 của UBND huyện triển khai Nghị quyết 26/NQ-HĐND ngày 20/12/2023 của HĐND huyện về việc điều chỉnh, bổ sung kế hoạch vốn đầu tư công trung hạn giai đoạn 2021 - 2025 huyện Long Thành (đợt 4).</t>
  </si>
  <si>
    <t xml:space="preserve"> - Quyết định số 2094/QĐ-UBND ngày 02/3/2023 của Ủy ban nhân dân huyện Long Thành về việc chủ trương đầu tư dự án Đường vào khu trung tâm hành chính xã Bàu Cạn.
 - Đã phê duyệt Báo cáo nghiên cứu khả thi tại Quyết định số 7315/QĐ-UBND ngày 19/7/2023 của UBND huyện Long Thành
 - Đã phê duyệt Bản vẽ thi công - dự toán xây dựng tại Quyết định số 490/QĐ-BQL ngày 10/10/2023 của Ban Quản lý dự án.
 - Quyết định số 10415/QĐ-UBND ngày 22/12/2022 của Ủy ban nhân dân huyện Long Thành về việc triển khai nghị quyết 27/NQ-HĐND ngày 20/12/2022 của HĐND huyện Long Thành về việc phân bổ kế hoạch vốn đầu tư công năm 2023
- Nghị quyết 15/NQ-HĐND ngày 19/7/2023 của HĐND huyện về việc điều chỉnh, bổ sung kế hoạch vốn đầu tư công năm 2023 (đợt 1).
- Quyết định 7570/QĐ-UBND ngày 28/07/2023 của UBND huyện triển khai Nghị quyết 15/NQ-HĐND ngày 19/7/2023 của HĐND huyện về việc điều chỉnh, bổ sung kế hoạch vốn đầu tư công năm 2023 (đợt 1). Kế hoạch SDĐ năm 2024 huyện LT.</t>
  </si>
  <si>
    <t xml:space="preserve"> - Quyết định số 7569/QĐ-UBND ngày 28/7/2023 của UBND huyện triển khai Nghị quyết số 16/NQ-HĐND ngày 19/7/2023 của Hội đồng nhân dân huyện về chủ trương đầu tư 05 dự án nhóm B trên địa bàn huyện Long Thành</t>
  </si>
  <si>
    <t>- Quyết định chủ trương số 4829/QĐ-UBND ngày 26/11/2021 của UBND tỉnh Đồng Nai Về việc triển khai thực hiện Nghị quyết số 29/NQ-HĐND ngày 29/10/2021 của HĐND tỉnh đối với dự án Đường Vũ Hồng Phô (đoạn từ đường Lê Duẩn đến đường ĐT.769), huyện Long Thành
- Quyết định số 1865/QĐ-UBND ngày 20 tháng 7 năm 2022 của UBND tỉnh Đồng Nai điều chỉnh, bổ sung kế hoạch đầu tư công tỉnh Đồng Nai năm 2022.
- Quyết định số 1843/QĐ-UBND ngày 04 tháng 8 năm 2023 của UBND tỉnh Đồng Nai điều chỉnh, bổ sung chỉ tiêu kế hoạch đầu tư công tỉnh Đồng Nai năm 2023.</t>
  </si>
  <si>
    <t>Đất công không phải bố trí vốn bồi thường</t>
  </si>
  <si>
    <t>Tạm ứng Ngân sách Huyện năm 2024</t>
  </si>
  <si>
    <t>đất hiến tặng, không phải bố trí vốn bồi thường</t>
  </si>
  <si>
    <t>đất công không phải bố trí vốn bồi thường</t>
  </si>
  <si>
    <t>3,595 (đất cao su)</t>
  </si>
  <si>
    <t>vốn trung hạn (thu hồi đất công do Ban Quản lý rừng)</t>
  </si>
  <si>
    <t>500 (đất cao su)</t>
  </si>
  <si>
    <t>vốn chủ đầu tư</t>
  </si>
  <si>
    <t>vốn chủ đầu tư trúng thầu thực hiện</t>
  </si>
  <si>
    <t>Vốn Huyện</t>
  </si>
  <si>
    <t>Tỉnh</t>
  </si>
  <si>
    <t>Đường Lò Gạch – cầu Nước Trong (từ Quốc lộ 51 đến Khu công nghiệp Long Đức), huyện Long Thành. (điều chỉnh vị trí hướng tuyến, không thay đổi quy mô diện tích)</t>
  </si>
  <si>
    <t>An Phước - Long Đức</t>
  </si>
  <si>
    <t>- Quyết định số 05/QĐ-UBND ngày 04/01/2022 của UBND tỉnh Đồng Nai Về việc triển khai thực hiện chủ trương Nghị quyết số 36/NQ-HĐND ngày 08/12/2021 của HĐND tỉnh đối với dự án Đường Lò Gạch – cầu Nước Trong (từ Quốc lộ 51 đến Khu công nghiệp Long Đức), huyện Long Thành
- Quyết định số 1865/QĐ-UBND ngày 20 tháng 7 năm 2022 của UBND tỉnh Đồng Nai điều chỉnh, bổ sung kế hoạch đầu tư công tỉnh Đồng Nai năm 2022.
- Quyết định số 1843/QĐ-UBND ngày 04 tháng 8 năm 2023 của UBND tỉnh Đồng Nai điều chỉnh, bổ sung chỉ tiêu kế hoạch đầu tư công tỉnh Đồng Nai năm 2023.
- Quyết định số 1843/QĐ-UBND ngày 04 tháng 8 năm 2023 của UBND tỉnh Đồng Nai điều chỉnh, bổ sung chỉ tiêu kế hoạch đầu tư công tỉnh Đồng Nai năm 2023.</t>
  </si>
  <si>
    <r>
      <t xml:space="preserve">Biểu 4: DANH MỤC CÁC DỰ ÁN SỬ DỤNG ĐẤT TRỒNG LÚA, ĐẤT RỪNG PHÒNG HỘ, ĐẤT RỪNG ĐẶC DỤNG NĂM 2024 HUYỆN LONG THÀNH
</t>
    </r>
    <r>
      <rPr>
        <i/>
        <sz val="11"/>
        <color theme="1"/>
        <rFont val="Times New Roman"/>
        <family val="1"/>
      </rPr>
      <t>(Đính kèm Văn bản số           /TNMT-ĐĐ ngày        /5/2024 của Phòng Tài nguyên và Môi trường)</t>
    </r>
  </si>
  <si>
    <t>Đường vào trung tâm hành chính xã Bàu Cạn</t>
  </si>
  <si>
    <t>Bản đồ địa chính</t>
  </si>
  <si>
    <t xml:space="preserve"> - Quyết định số 2094/QĐ-UBND ngày 02/3/2023 của Ủy ban nhân dân huyện Long Thành về việc chủ trương đầu tư dự án Đường vào khu trung tâm hành chính xã Bàu Cạn.
 - Đã phê duyệt Báo cáo nghiên cứu khả thi tại Quyết định số 7315/QĐ-UBND ngày 19/7/2023 của UBND huyện Long Thành
 - Đã phê duyệt Bản vẽ thi công - dự toán xây dựng tại Quyết định số 490/QĐ-BQL ngày 10/10/2023 của Ban Quản lý dự án.
 - Quyết định số 10415/QĐ-UBND ngày 22/12/2022 của Ủy ban nhân dân huyện Long Thành về việc triển khai nghị quyết 27/NQ-HĐND ngày 20/12/2022 của HĐND huyện Long Thành về việc phân bổ kế hoạch vốn đầu tư công năm 2023
- Nghị quyết 15/NQ-HĐND ngày 19/7/2023 của HĐND huyện về việc điều chỉnh, bổ sung kế hoạch vốn đầu tư công năm 2023 (đợt 1).
- Quyết định 7570/QĐ-UBND ngày 28/07/2023 của UBND huyện triển khai Nghị quyết 15/NQ-HĐND ngày 19/7/2023 của HĐND huyện về việc điều chỉnh, bổ sung kế hoạch vốn đầu tư công năm 2023 (đợt 1).
- Nghị quyết số 24/2023/NQ-HĐND ngày 08/12/2023 của HĐND tỉnh thông qua danh mục các dự án thu hồi đất năm 2024 tỉnh Đồng Nai.
- Kế hoạch sử dụng đất năm 2024 huyện Long Thành</t>
  </si>
  <si>
    <t>Cầu Suối Phèn</t>
  </si>
  <si>
    <t xml:space="preserve"> - Quyết định số 2092/QĐ-UBND ngày 02/3/2023 của Ủy ban nhân dân huyện Long Thành về việc chủ trương đầu tư dự án Cầu Suối Phèn đường Võ Thị Sáu, xã Long Đức.
 - Quyết định số 10676/QĐ-UBND ngày 20/12/2023 của UBND huyện Long Thành về việc triển khai Nghị quyết số 28/NQ-HĐND ngày 20/12/2023 của Hội đồng nhân dân huyện về việc phân bổ kế hoạch vốn đầu tư công năm 2024.
- Nghị quyết số 24/2023/NQ-HĐND ngày 08/12/2023 của HĐND tỉnh thông qua danh mục các dự án thu hồi đất năm 2024 tỉnh Đồng Nai.
- Kế hoạch sử dụng đất năm 2024 huyện Long Thành</t>
  </si>
  <si>
    <t>Nâng cấp đường khai thác đá 3</t>
  </si>
  <si>
    <t xml:space="preserve"> - Quyết định số 7792/QĐ-UBND ngày 09/8/2023 của UBND huyện về việc phê duyệt chủ trương đâu tư dự án.
- Quyết định số 10676/QĐ-UBND ngày 20/12/2023 của UBND huyện Long Thành về việc triển khai Nghị quyết số 28/NQ-HĐND ngày 20/12/2023 của Hội đồng nhân dân huyện về việc phân bổ kế hoạch vốn đầu tư công năm 2024.
- Nghị quyết số 24/2023/NQ-HĐND ngày 08/12/2023 của HĐND tỉnh thông qua danh mục các dự án thu hồi đất năm 2024 tỉnh Đồng Nai.
- Kế hoạch sử dụng đất năm 2024 huyện Long Thành</t>
  </si>
  <si>
    <t>Tổng</t>
  </si>
  <si>
    <t>- Nghị quyết số 36/NQ-HĐND ngày 08/12/2021 của Hội đồng nhân dân tỉnh về chủ trương đầu tư một số dự án đầu tư công nhóm A, nhóm B, nhóm C trên địa bàn tỉnh Đồng Nai
- Quyết định số 3438/QĐ-UBND ngày 12/12/2022 của UBND tỉnh Đồng Nai về việc giao chỉ tiêu kế hoạch phát triển kinh tế - xã hội và dự toán ngân sách nhà nước năm 2023 trên địa bàn tỉnh Đồng Nai</t>
  </si>
  <si>
    <t>Đường ĐT.770B</t>
  </si>
  <si>
    <t xml:space="preserve">Bổ sung diện tích thu hồi đất: thêm 0,36 ha
Đã được Hội đồng nhân dân tỉnh thông qua danh mục các dự án thu hồi đất tại Nghị quyết số 01/2023/NQ-HĐND ngày 20/4/2024
Quyết định số 898/QĐ-UBND về việc triển khai thực hiện Nghị quyết số 03/NQ-HĐND ngày 25/02/2022 của Hội đồng nhân dân huyện vể việc phê duyệt chủ trương đầu tư
</t>
  </si>
  <si>
    <t>Trạm y tế xã Xuân Quế</t>
  </si>
  <si>
    <t>Quyết định số 1950/QĐ-UBND ngày 28/7/2022 của UBND tỉnh, về việc chủ trương đầu tư xây dựng mới trạm y tế Xuân Quế huyện Cẩm Mỹ</t>
  </si>
  <si>
    <t>Đất công cộng (Trạm y tế xã)</t>
  </si>
  <si>
    <t>QĐ số 210/QĐ-UBND ngày 29/03/2023</t>
  </si>
  <si>
    <t>10,18 tỷ
Bố trí 02 tỷ - Dự án khởi công mới</t>
  </si>
  <si>
    <t xml:space="preserve">Thực hiện dự án - Dự án khởi công mới 02 tỷ
Quyết định số 3238/QĐ-UBND ngày 12/12/2023 của UBND tỉnh Đồng Nai, về việc giao chỉ tiêu kế hoạch phát triển kinh tế - xã hội và dự toán ngân sách nhà nước năm 2024 trên địa bàn tỉnh Đồng Nai </t>
  </si>
  <si>
    <t>Ban Quản lý dự án huyện Cẩm Mỹ</t>
  </si>
  <si>
    <t>Xây mới trường Mầm non Hướng Dương</t>
  </si>
  <si>
    <t>Quyết định số 220/QĐ-UBND ngày 31/3/2023 của UBND huyện Cẩm Mỹ, về việc phê duyệt chủ trương đầu tư xây dựng mới trường Mầm non Hướng Dương</t>
  </si>
  <si>
    <t>Đất công cộng (Trường MN Hướng Dương)</t>
  </si>
  <si>
    <t>QĐ số 211/QĐ-UBND ngày 30/03/2023</t>
  </si>
  <si>
    <t>28,24 tỷ
Bố trí 200 triệu chuẩn bị đầu tư</t>
  </si>
  <si>
    <t>Bố trí 200 triệu chuẩn bị đầu tư
Quyết định số 1096/QĐ-UBND ngày 22/12/2023 của UBND huyện Cẩm Mỹ, về việc giao chỉ tiêu kế hoạch đầu tư công năm 2024</t>
  </si>
  <si>
    <t>Xây mới bổ sung phòng học, phòng chức năng trường Tiểu học Thừa Đức 2</t>
  </si>
  <si>
    <t>Quyết định số 224/QĐ-UBND ngày 31/3/2023 của UBND huyện Cẩm Mỹ, về việc phê duyệt chủ trương đầu tư Xây mới bổ sung phòng học, phòng chức năng trường Tiểu học Thừa Đức 2</t>
  </si>
  <si>
    <t>Đất công cộng Trường TH Thừa Đức 2)</t>
  </si>
  <si>
    <t>QĐ số 207/QĐ-UBND ngày 29/03/2023</t>
  </si>
  <si>
    <t>34,45 tỷ
Bố trí 200 triệu chuẩn bị đầu tư</t>
  </si>
  <si>
    <t>Xây dựng Đường ĐT.770B, huyện Định Quán, Thống Nhất, Cẩm Mỹ,
Long Thành và thành phố Long Khánh</t>
  </si>
  <si>
    <t>Đường giao thông</t>
  </si>
  <si>
    <t>8.043 tỷ
Bố trí 300 triệu chuẩn bị đầu tư</t>
  </si>
  <si>
    <t xml:space="preserve">Bố trí 300 triệu chuẩn bị đầu tư
Quyết định số 3238/QĐ-UBND ngày 12/12/2023 của UBND tỉnh Đồng Nai, về việc giao chỉ tiêu kế hoạch phát triển kinh tế - xã hội và dự toán ngân sách nhà nước năm 2024 trên địa bàn tỉnh Đồng Nai </t>
  </si>
  <si>
    <t>Ban Quản lý dự án đầu tư xây dựng công trình giao thông tỉnh</t>
  </si>
  <si>
    <t>- Nghị quyết số 36/NQ-HĐND ngày 08/12/2021 của Hội đồng nhân tỉnh về chủ trương đầu tư và điều chỉnh chủ trương đầu tư một số dự án đầu tư công nhóm A, nhóm B, nhóm C trên địa bàn tỉnh Đồng Nai
- Quyết định số 3438/QĐ-UBND ngày 12/12/2022 của UBND tỉnh Đồng Nai về việc giao chỉ tiêu kế hoạch phát triển kinh tế - xã hội và dự toán ngân sách nhà nước năm 2023 trên địa bàn tỉnh Đồng Nai</t>
  </si>
  <si>
    <t>Trạm bơm ấp 5, Nam Cát Tiên</t>
  </si>
  <si>
    <t>UBND huyện Tân Phú</t>
  </si>
  <si>
    <t>Xã Nam Cát Tiên</t>
  </si>
  <si>
    <t>- Văn bản chấp thuận chủ trương: Quyết định số 2924/QĐ-UBND ngày 25/8/2021 của UBND tỉnh Đồng Nai ;
- Văn bản phê duyệt dự án: Quyết định số 118/QĐ-SKHĐT ngày 13/10/2022
- Văn bản bố trí vốn:  Quyết định số 1388/QĐ-UBND ngày 13/5/2024 của UBND tỉnh Nai</t>
  </si>
  <si>
    <t>Đất thủy lợi</t>
  </si>
  <si>
    <t>Quyết định số 2242/QĐ-UBND ngày 27/6/2023 của UBND huyện Tân Phú</t>
  </si>
  <si>
    <t>09 tỷ</t>
  </si>
  <si>
    <t>Thực hiện dự án</t>
  </si>
  <si>
    <t>Nâng cấp trường THCS Phú Lâm</t>
  </si>
  <si>
    <t>Ban QLDA</t>
  </si>
  <si>
    <t>Xã Phú Lâm</t>
  </si>
  <si>
    <t>- Văn bản chấp thuận chủ trương: Quyết định số 987/QĐ-UBND ngày 31/3/2022 của UBND huyện Tân Phú ;
- Văn bản bố trí vốn: Quyết định số 1505/QĐ-UBND ngày 22/3/2024 của UBND huyện Tân Phú</t>
  </si>
  <si>
    <t>Quyết định số 1995/QĐ-UBND ngày 13/6/2022 của UBND huyện Tân Phú</t>
  </si>
  <si>
    <t>6 tỷ</t>
  </si>
  <si>
    <t>Nâng cấp trường tiểu học Phù Đổng</t>
  </si>
  <si>
    <t>- Văn bản chấp thuận chủ trương: Quyết định số 2465/QĐ-UBND ngày 29/6/2022 của UBND huyện Tân Phú ;
- Văn bản phê duyệt dự án: Quyết định số 3626/QĐ-UBND ngày 19/10/2023 của UBND huyện Tân Phú
- Văn bản bố trí vốn: Quyết định số 1505/QĐ-UBND ngày 22/3/2024 của UBND huyện Tân Phú</t>
  </si>
  <si>
    <t>22,5 tỷ</t>
  </si>
  <si>
    <t>Mở rộng trường tiểu học Phú Trung</t>
  </si>
  <si>
    <t>Xã Phú Trung</t>
  </si>
  <si>
    <t>- Văn bản chấp thuận chủ trương: Quyết định số 11809/QĐ-UBND ngày 25/10/2022 của UBND huyện Tân Phú ;
- Văn bản bố trí vốn: Quyết định số 1505/QĐ-UBND ngày 22/3/2024 của UBND huyện Tân Phú</t>
  </si>
  <si>
    <t>Quyết định số 11766/QĐ-UBND ngày 24/10/2022 của UBND huyện Tân Phú</t>
  </si>
  <si>
    <t>0,5 tỷ</t>
  </si>
  <si>
    <t>Mở rộng trường Tiểu học Phạm Văn Đồng</t>
  </si>
  <si>
    <t>Xã Phú Lộc</t>
  </si>
  <si>
    <t>- Văn bản chấp thuận chủ trương: Quyết định số 3076/QĐ-UBND ngày 15/8/2022 của UBND huyện Tân Phú ;
- Văn bản bố trí vốn: Quyết định số 1505/QĐ-UBND ngày 22/3/2024 của UBND huyện Tân Phú</t>
  </si>
  <si>
    <t>Quyết định số 2858/QĐ-UBND ngày 27/7/2022 của UBND huyện Tân Phú</t>
  </si>
  <si>
    <t>15,930 tỷ</t>
  </si>
  <si>
    <t>Nâng cấp, mở rộng tuyến đường ĐT.774B (Tà Lài -Trà Cổ), huyện Tân Phú</t>
  </si>
  <si>
    <t>Các xã Nam Cát Tiên, Trà Cổ, Phú Lập, Phú Điền, Phú Lộc, Phú Thịnh, Núi Tượng và thị Trấn Tân Phú</t>
  </si>
  <si>
    <t>- Văn bản chấp thuận chủ trương: Quyết định số 3496/QĐ-UBND ngày 29/12/2023
- Văn bản bố trí vốn: Quyết định số 176/QĐ-UBND ngày 19/01/2024</t>
  </si>
  <si>
    <t>8 tỷ</t>
  </si>
  <si>
    <t>Ban QLDA ĐTXD CTGT</t>
  </si>
  <si>
    <t>Nâng cấp, cải tạo cơ sở hạ tầng Vườn quốc gia Cát Tiên</t>
  </si>
  <si>
    <t>Xã Nam Cát Tiên, xã Đắk Lua</t>
  </si>
  <si>
    <t>- Văn bản chấp thuận chủ trương: Quyết định số 4064/QĐ-BNN-KH ngày 26/10/2022 của Bộ Nông nghiệp và PTNT
- Văn bản phê duyệt dự án:quyết định số 3384/QĐ-BNN-XD ngày 11/8/2023 của Bộ Nông nghiệp và PTNT 
- Văn bản bố trí vốn:  6209/BNN-KH ngày 6/9/2023 của Bộ nông nghiệp và PTNT</t>
  </si>
  <si>
    <t>50 tỷ</t>
  </si>
  <si>
    <t>Từ năm 2023 -2025</t>
  </si>
  <si>
    <t>Vườn quốc gia Cát Tiên</t>
  </si>
  <si>
    <t>Thị trấn Trảng Bom</t>
  </si>
  <si>
    <t>- Văn bản 8327/UBND-KTN ngày 18/7/2019 của UBND tỉnh
- Văn bản số 9542/UBND-KTNS ngày 12/8/2020 của UBND tỉnh về tạm ứng kinh phí thực hiện bồi thường, hỗ trợ các khu đất thu hồi để tổ chức bán đấu giá quyền sử dụng đất</t>
  </si>
  <si>
    <t>Văn bản số 473/TTPTQĐ-BT ngày 17/5/2024 của Trung tâm Phát triển quỹ đất v/v đăng ký danh mục thu hồi đất và kế hoạch sử dụng đất năm 2024</t>
  </si>
  <si>
    <t>Khu đất tại xã Bình Sơn</t>
  </si>
  <si>
    <t>Văn bản số 474/TTPTQĐ-BT ngày 17/5/2024 của Trung tâm Phát triển quỹ đất v/v đăng ký danh mục thu hồi đất và kế hoạch sử dụng đất năm 2024</t>
  </si>
  <si>
    <t>- Văn bản 5055/UBND-KTN ngày 06/5/2020 của UBND tỉnh
- Văn bản số 9542/UBND-KTNS ngày 12/8/2020 của UBND tỉnh về tạm ứng kinh phí thực hiện bồi thường, hỗ trợ các khu đất thu hồi để tổ chức bán đấu giá quyền sử dụng đất</t>
  </si>
  <si>
    <t>Cẩm mỹ</t>
  </si>
  <si>
    <t>huyện</t>
  </si>
  <si>
    <t>dự án</t>
  </si>
  <si>
    <t>TTPTQD</t>
  </si>
  <si>
    <t>Đường N3 (đường Ngô Quyền), giai đoạn 1 và đường số 10 trong khu Trung tâm Văn hóa Thông tin - Thể thao huyện Vĩnh Cửu</t>
  </si>
  <si>
    <t>Vĩnh An</t>
  </si>
  <si>
    <t>Đường Lý Thái Tổ, đoạn từ ĐT.762 đến đường Võ Văn Tần</t>
  </si>
  <si>
    <t>Đường kết nối, dẫn vào cầu Hiếu Liêm</t>
  </si>
  <si>
    <t>Trị An, Hiếu Liêm</t>
  </si>
  <si>
    <t>- Quyết định số 3808/QĐ-UBND ngày 22/11/2023 của UBND huyện phê duyệt BCNCKT của dự án và QĐ điều chỉnh số 4228/QĐ-UBND ngày 15/12/2023 của UBND huyện Vĩnh Cửu
- Quyết định số 1260/QĐ-UBND ngày 25/4/2024 của UBND huyện Vĩnh Cửu</t>
  </si>
  <si>
    <t>- Quyết định số 1260/QĐ-UBND ngày 25/4/2024 của UBND huyện Vĩnh Cửu
- QĐ số 2753/QĐ-UBND ngày 12/9/2023 của UBND huyện Vĩnh Cửu về phê duyệt BC KTKT của dự án</t>
  </si>
  <si>
    <t>- Quyết định số 3969/QĐ-UBND ngày 30/11/2023 của UBND huyện về phê duyệt báo cáo nghiên cứu khả thi dự án đường kết nối, dẫn vào cầu Hiếu Liêm
- Quyết định số 1260/QĐ-UBND ngày 25/4/2024 của UBND huyện Vĩnh Cửu</t>
  </si>
  <si>
    <t>Quyết định số 597/QĐ-UBND ngày 23/3/2013 của UBND tỉnh Đồng Nai</t>
  </si>
  <si>
    <t>Quyết định số 1514/QĐ-UBND ngày 04/4/2022 của UBND huyện Vĩnh Cửu</t>
  </si>
  <si>
    <t>4 tỷ</t>
  </si>
  <si>
    <t>Vốn thực hiện dự án</t>
  </si>
  <si>
    <t>2 tỷ</t>
  </si>
  <si>
    <t>10 tỷ</t>
  </si>
  <si>
    <t>Dự án Đường số N7, liên ấp 1-3 (giai đoạn 1), xã Phú Lý</t>
  </si>
  <si>
    <t>Xã Phú Lý</t>
  </si>
  <si>
    <t>Dự án Đường tổ 8 - N2, ấp Bàu Phụng, xã Phú Lý</t>
  </si>
  <si>
    <t>Trường Đại học Công nghệ Đồng Nai</t>
  </si>
  <si>
    <t>- Đã được phê duyệt Kế hoạch sử dụng đất năm 2024 của huyện Vĩnh Cửu
- Nghị quyết số 74/NQ-HĐND ngày 19/7/2022 của HĐND huyện Vĩnh Cửu</t>
  </si>
  <si>
    <t>- Đã được phê duyệt Kế hoạch sử dụng đất năm 2024 của huyện Vĩnh Cửu
- Nghị quyết số 494/QĐ-UBND ngày 29/12/2024 của UBND tỉnh Đồng Nai</t>
  </si>
  <si>
    <t>Trụ sở UBND xã Phước Bình</t>
  </si>
  <si>
    <t xml:space="preserve"> - Quyết định số 2361/QĐ-UBND ngày 03/7/2019 của UBND huyện Long Thành V/v phê duyệt chủ trương đầu tư dự án Trụ sở UBND xã Phước Bình;
- Quyết định số 3781/QĐ-UBND ngày 30/10/2019 của UBND huyện Long Thành V/v phê duyệt dự án đầu tư xây dựng Dự án Trụ sở UBND xã Phước Bình;
- Quyết định số 2715/QĐ-UBND ngày 10/7/2020 của UBND huyện Long Thành V/v phê duyệt thiết kế bản vẽ thi công và dự toán xây dựng Công trình Trụ sở UBND xã Phước Bình;
- Quyết định số 6449/QĐ-UBND ngày 20/6/2023 của UBND huyện Long Thành V/v điều chỉnh Quyết định 2361/QĐ-UBND ngày 03/7/2019 của Chủ tịch UBND huyện về chủ trương đầu tư Dự án Trụ sở UBND xã Phước Bình;
- Quyết định số 7388/QĐ-UBND ngày 24/7/2023 của UBND huyện Long Thành V/v điều chỉnh tổng mức đầu tư công trình Trụ sở UBND xã Phước Bình;
- Dự án đã có trong Kế hoạch sử dụng đất năm 2024 huyện Long Thành được UBND tỉnh phê duyệt để thực hiện giao đất xây dựng trụ sở UBND xã, tuy nhiên qua rà soát về nguồn gốc đất là đất công do UBND xã quản lý chưa thực hiện thủ tục thu hồi đất. Do đó, kiến nghị Sở Tài nguyên và Môi trường tổng hợp trình HĐND tỉnh bổ sung dự án vào Danh mục thu hồi đất năm 2024.</t>
  </si>
  <si>
    <t>7,312 (Đất công)</t>
  </si>
  <si>
    <t>- Bổ sung diện tích thu hồi đất: thêm 0,2 ha
- Nghị Quyết số 01/2022/NQ-HĐND ngày 15/4/2022 của HĐND tỉnh bổ sung danh mục các dự án thu hồi đất năm 2022 tỉnh Đồng Nai. Bổ sung Kế hoạch sử dụng đất năm 2022 huyện Long Thành.
- Nghị quyết 09/NQHU ngày 13/11/2020 của Ban thường vụ Huyện ủy về chủ trương xây dựng các khu tái định cư tại thị trấn Long Thành.
- Thông báo thu hồi đất số 591, 592/TB-UBND ngày 26/12/2023 của UBND tỉnh 
- Dự án đã được HĐND tỉnh thông danh mục thu hồi đất với diện tích 0,8ha tại Nghị Quyết số 01/2022/NQ-HĐND ngày 15/4/2022 của HĐND tỉnh, tuy nhiên qua rà soát diện tích thu hồi các khu đất thực hiện Tái định cư tăng thêm 0,2ha, kiến nghị Sở Tài nguyên và Môi trường tổng hợp trình bổ sung danh mục thu hổi đất để Huyện tiếp tục thực hiện thủ tục thu hồi đất và thực hiện giao đất.</t>
  </si>
  <si>
    <r>
      <t xml:space="preserve">Đường vành đai phía đông của huyện (Giáp thành phố Long Khánh) </t>
    </r>
    <r>
      <rPr>
        <i/>
        <sz val="10"/>
        <rFont val="Times New Roman"/>
        <family val="1"/>
      </rPr>
      <t>(bổ sung diện tích thu hồi đất)</t>
    </r>
  </si>
  <si>
    <t>Trạm Y tế xã Bảo Hòa</t>
  </si>
  <si>
    <t>- Quyết định số 103/QĐ-SKHĐT ngày 13/5/2024 về việc duyệt dự án Xây dựng Trạm Y tế xã Bảo Hòa, huyện Xuân Lộc.
- Dự án được xây dựng trên khu đất thuộc thửa đất số 99, tờ bản đồ số 11 xã Bảo Hòa, có chức năng quy hoạch là đất công trình công cộng – trạm y tế và đất giao thông quy hoạch mở rộng (theo Quyết định số 2394/QĐ-UBND ngày 07/6/2022 của UBND huyện Xuân Lộc)</t>
  </si>
  <si>
    <t>9,1 tỷ</t>
  </si>
  <si>
    <t>Ngân sách tỉnh</t>
  </si>
  <si>
    <t>1.762 tỷ</t>
  </si>
  <si>
    <t>Vốn BTGPMB</t>
  </si>
  <si>
    <t>Phước Khánh, Vĩnh Thanh, Phước An, Hiệp Phước, Long Tân, Phú Thạnh, Phú Hội, Phước Thiền</t>
  </si>
  <si>
    <t xml:space="preserve">Đường dây 220V NMĐ Nhơn Trạch 3 - rẽ Mỹ Xuân - Cát Lái 
</t>
  </si>
  <si>
    <t xml:space="preserve">Phước Khánh, Vĩnh Thanh
</t>
  </si>
  <si>
    <t xml:space="preserve">Dư án cầu Phước An 
</t>
  </si>
  <si>
    <t xml:space="preserve">Phước An </t>
  </si>
  <si>
    <t>(1) Văn bản số 13032/UBND-KTN ngày 11/11/2019 của UBND tỉnh về việc thống nhất địa điểm và hướng tuyến kèm theo các bản vẽ về việc thoả thuận vị trí Trạm biến áp 220 KV KCN Nhơn Trạch và đấu nối.
(2) Quyết định số 783/QĐ-EVNNPT ngày 30 tháng 6 năm 2021 của Tổng Công ty Truyền tải điện Quốc gia Phê duyệt dự án Trạm biến áp 220KV Khu công nghiệp Nhơn Trạch và đấu nối.
(3) Quyết định số 1349/QĐ-EVNNPT ngày 28 tháng 8 năm 2022 của Tổng Công ty Truyền tải điện Quốc gia Phê duyệt Thiết kế xây dựng triển khai sau thiết kế cơ sở Công trình Trạm biến áp 220KV Khu công nghiệp Nhơn Trạch và đấu nối.
(4) Tờ trình 167/TTr-UBND ngày 02/10/2023 của UBND huyện có kiến nghị bổ sung, cập nhật công trình trong hồ sơ, bản đồ quy hoạch sử dụng đất 2030 huyện Nhơn Trạch.
(5) Văn bản số 3821/STMT ngày 04/5/2024 thống nhất kiến nghị HĐND tỉnh bổ sung danh mục thu hồi năm 2024 có điều chỉnh về quy  mô, địa điểm trong quy hoạch sử dụng đất đến năm 2030 huyện Nhơn Trạch 
(6) Văn  bản bố trí nguồn vốn:  Văn bản số 11233/SPMB-PDB ngày 12/10/2023 của Ban Quản lý dự án các công trình diện miền Nam về việc cung cấp văn bản pháp lý nguồn vốn, chi phí bồi thường, hỗ trợ và tái định cư thực hiện các dự án lưới truyền tải điện cao thế trên địa bàn huyện Nhơn Trạch</t>
  </si>
  <si>
    <t xml:space="preserve">(1) Văn bản số 9418/UBND-CNN ngày 14/8/2019 của UBND tỉnh Đồng Nai về việc thống nhất địa điểm và hướng tuyến đính kèm theo các bản vẽ về việc thoả thuận hướng tuyến Đường dây  500KV NMĐ Nhơn Trạch 4 - rẽ Phú Mỹ - Nhà Bè.
(2) Quyết định số 916/QĐ-EVNNPT ngày 30 tháng 07 năm 2021 của Tổng Công ty Truyền tải điện Quốc gia Phê duyệt dự án Đường dây 500KV NMĐ Nhơn Trạch 4 - rẽ Phú Mỹ - Nhà Bè.
(3) Quyết định số 1497/QĐ-EVNNPT ngày 16 tháng 09 năm 2022 của Tổng Công ty Truyền tải điện Quốc gia Phê duyệt Thiết kế xây dựng triển khai sau thiết kế cơ sở (TKKT, DT) Công trình Đường dây 500kV NMĐ Nhơn Trạch 4 - rẽ Phú Mỹ - Nhà Bè. 
(4) Tờ trình 167/TTr-UBND ngày 02/10/2023 của UBND huyện kiến nghị điều chỉnh quy mô, vị trí công trình trong hồ sơ, bản đồ quy hoạch sử dụng đất 2030 huyện Nhơn Trạch.
 (5) Văn bản số 3821/STMT ngày 04/5/2024 thống nhất kiến nghị HĐND tỉnh bổ sung danh mục thu hồi năm 2024 có điều chỉnh về quy  mô, địa điểm trong quy hoạch sử dụng đất đến năm 2030 huyện Nhơn Trạch 
(6) Văn  bản bố trí nguồn vốn:  Văn bản số 11233/SPMB-PDB ngày 12/10/2023 của Ban Quản lý dự án các công trình diện miền Nam về việc cung cấp văn bản pháp lý nguồn vốn, chi phí bồi thường, hỗ trợ và tái định cư thực hiện các dự án lưới truyền tải điện cao thế trên địa bàn huyện Nhơn Trạch
</t>
  </si>
  <si>
    <t>(1) Văn bản số  9419/UBND-CNN ngày 14/8/2019 của UBND tỉnh Đồng Nai thống nhất địa điểm và hướng tuyến đính kèm theo bản vẽ về việc thoả thuận hướng tuyến Đường dây 220KV NMĐ Nhơn Trạch 3 - TBA 500 KV Long Thành. 
(2) Quyết định số 578/QĐ-EVNNPT ngày 19 tháng 05 năm 2021 của Tổng Công ty Truyền tải điện Quốc gia Phê duyệt dự án đầu tư xây dựng công trình Đường dây 220KV NMĐ Nhơn Trạch 3 - TBA 500 KV Long Thành.
(3) Quyết định số 1495/QĐ-EVNNPT ngày 16 tháng 09 năm 2022 của Tổng Công ty Truyền tải điện Quốc gia Phê duyệt Thiết kế xây dựng triển khai sau thiết kế cơ sở Công trình Đường dây 220KV NMĐ Nhơn Trạch 3 - TBA 500 KV Long Thành.
(4) Tờ trình 167/TTr-UBND ngày 02/10/2023 của UBND huyện kiến nghị điều chỉnh quy mô, vị trí công trình trong hồ sơ, bản đồ quy hoạch sử dụng đất 2030 huyện Nhơn Trạch.
 (5) Văn bản số 3821/STMT ngày 04/5/2024 thống nhất kiến nghị HĐND tỉnh bổ sung danh mục thu hồi năm 2024 có điều chỉnh về quy  mô, địa điểm trong quy hoạch sử dụng đất đến năm 2030 huyện Nhơn Trạch 
(6) Văn  bản bố trí nguồn vốn:  Văn bản số 11233/SPMB-PDB ngày 12/10/2023 của Ban Quản lý dự án các công trình diện miền Nam về việc cung cấp văn bản pháp lý nguồn vốn, chi phí bồi thường, hỗ trợ và tái định cư thực hiện các dự án lưới truyền tải điện cao thế trên địa bàn huyện Nhơn Trạch</t>
  </si>
  <si>
    <t xml:space="preserve"> (1) Văn bản  số 7123/UBND-KTN ngày 13/7/2022 của UBND tỉnh Đồng Nai thống nhất địa điểm và hướng tuyến đính kèm theo các bản vẽ về việc thoả thuận hướng tuyến Đường dây 220 KV NMĐ Nhơn Trạch 3 -  rẽ Mỹ Xuân - Cát Lái.
(2) Quyết định 500/QĐ-TTg ngày 15/5/2023 của Thủ tướng Chính phủ phê duyệt Quy hoạch phát triển điện lực quốc gia thời kỳ 2021-2030, tầm nhìn đến 2050 của Thủ tướng Chính phủ.
(3) Tờ trình 167/TTr-UBND ngày 02/10/2023 của UBND huyện kiến nghị bổ sung, cập nhật công trình trong hồ sơ, bản đồ quy hoạch sử dụng đất 2030 huyện Nhơn Trạch.
(4) Quyết định số 905/QĐ-UBND ngày 05/4/2024 quyết định chấp thuận chủ trương đầu tư đồng thời chấp thuận Nhà đầu tư  thực hiện dự án
 (5) Văn bản số 3821/STMT ngày 04/5/2024 thống nhất kiến nghị HĐND tỉnh bổ sung danh mục thu hồi năm 2024 có điều chỉnh về quy  mô, địa điểm trong quy hoạch sử dụng đất đến năm 2030 huyện Nhơn Trạch 
(6) Văn bản nguồn vốn: Văn bản số 1134/EVNNPT-TCKH+ĐT ngày 01/3/2024 của Tổng Công ty Truyền tải điện Quốc gia </t>
  </si>
  <si>
    <t xml:space="preserve"> (1) Quyết định số 01/QĐ-UBND ngày 04/01/2022 của UBND tỉnh Bà Rịa Vũng Tàu về việc phê duyệt dự án Cầu Phước An, thị xã Phú Mỹ, tỉnh Bà Rịa Vũng Tàu và xã Phước An, huyện Nhơn Trạch.
(2) Văn bản số 3571/STNMT-QH ngày 24/4/2024 của Sở Tài nguyên và Môi trường kiến nghị UBND tỉnh giao UBND huyện lập hồ sơ điều chỉnh về quy mô, địa điểm đối với dự án Cầu Phước An 
(3) Quyết định số 3568/QĐ-UBND ngày 12/12/2023 của UBND tỉnh Bà Rịa Vũng Tàu về việc giao chỉ tiêu kế hoạch phát triển kinh tế - xã hội quốc phòng an ninh và dự toán thu, chi ngân sách Nhà nước năm 2024</t>
  </si>
  <si>
    <r>
      <t xml:space="preserve">Khu tái định cư thị trấn Long Thành </t>
    </r>
    <r>
      <rPr>
        <i/>
        <sz val="10"/>
        <rFont val="Times New Roman"/>
        <family val="1"/>
      </rPr>
      <t>(khu đất Hội cựu chiến binh cũ - Khu đất trung tâm dịch vụ công ích - Khu đất hợp tác xã Nông nghiệp ) (bổ sung diện tích thu hồi)</t>
    </r>
  </si>
  <si>
    <r>
      <t xml:space="preserve">Đề xuất danh mục dự án điều chỉnh quy mô, địa điểm, vị trí cần thu hồi đất trong năm 2024 tỉnh Đồng Nai
</t>
    </r>
    <r>
      <rPr>
        <i/>
        <sz val="11"/>
        <color theme="1"/>
        <rFont val="Times New Roman"/>
        <family val="1"/>
      </rPr>
      <t>(Kèm theo Văn bản số           /STNMT-QH ngày        /5/2024 của Sở Tài nguyên và Môi trường)</t>
    </r>
  </si>
  <si>
    <r>
      <t>Cơ sở pháp lý</t>
    </r>
    <r>
      <rPr>
        <i/>
        <sz val="12"/>
        <rFont val="Times New Roman"/>
        <family val="1"/>
      </rPr>
      <t xml:space="preserve"> (Chủ trương đầu tư, Văn bản bố trí vốn,…)</t>
    </r>
  </si>
  <si>
    <r>
      <t>Nâng cấp, mở rộng đường ĐT.770B</t>
    </r>
    <r>
      <rPr>
        <i/>
        <sz val="10"/>
        <rFont val="Times New Roman"/>
        <family val="1"/>
      </rPr>
      <t xml:space="preserve"> (Bổ sung diện tích thu hồi)</t>
    </r>
  </si>
  <si>
    <t xml:space="preserve">Khu dân cư theo quy hoạch tại xã Phú Hữu của Công ty Cổ phần Phú Hữu Gia 
</t>
  </si>
  <si>
    <t xml:space="preserve">Phú Hữu </t>
  </si>
  <si>
    <t xml:space="preserve"> (1) Quyết định số 1126/QĐ-UBND ngày 18/5/2023 của UBND tỉnh Đồng Nai phê duyệt dự án tuyến đường kết nối vào cảng Phước An đoạn từ nút giao đường Hùng Vương đến nút giao đường Cao tốc Bến Lức Long Thành
(2) Quyết định số 3238/QĐ-UBND ngày 12/12/2023 của UBND tỉnhĐồng Nai  về việc giao chỉ tiêu kế hoạch phát triển kinh tế - xã hội quốc phòng an ninh và dự toán ngân sách Nhà nước năm 2024
(3) Thông báo số 915/TB-SKHĐT ngày 12/12/2023 về chi tiêu kế hoạch đầu tư công năm 2024.</t>
  </si>
  <si>
    <t xml:space="preserve"> (1) Văn bản số 9723/UBND-CNN ngày 12/11/2013 của UBND tỉnh về việc chấp thuận chủ trương đầu tư 
(2) Quyết định số 1022/QĐ-UBND ngày 23/4/2024 của UBND tỉnh chấp thuận điều chỉnh chủ trương đầu tư đến tháng 7/2027
(3) Nguồn vốn: Vốn Doanh nghiệp </t>
  </si>
  <si>
    <t xml:space="preserve">Đất giao thông </t>
  </si>
  <si>
    <t xml:space="preserve">455/QĐ-TTg 
ngày 22/3/2016  của Thủ tướng Chính phủ </t>
  </si>
  <si>
    <t xml:space="preserve">
 đất ở , đất giao thông, đất hạ tầng … thuộc chức năng đất khu dân cư thể hiện theo quy hoạch chi tiết xây dựng</t>
  </si>
  <si>
    <t>đất ở,  đất
giao thông, đất cây xanh (quy hoạch chi tiết 1/500 khu dân cư)</t>
  </si>
  <si>
    <t xml:space="preserve">QĐ số 455/QĐ-TTg ngày 22/3/2016  của Thủ tướng Chính phủ </t>
  </si>
  <si>
    <t>Công tác bổi thường và xây dựng thực hiện dự án</t>
  </si>
  <si>
    <t>Ban QLDA giao thông khu vực Cảng Cái Mép -Thị Vải</t>
  </si>
  <si>
    <t xml:space="preserve">Công ty Cổ phần Phú Hữu Gia </t>
  </si>
  <si>
    <t>Nâng cấp Trường Tiểu học 
Nguyễn Thái Bình</t>
  </si>
  <si>
    <t>Xây mới Trường Tiểu học 
Nguyễn Bỉnh Khiêm tại 
tổ 7, ấp 5, xã Sông Trầu</t>
  </si>
  <si>
    <t>Xây bậc tiểu học của trường THCS
 Võ Thị Sáu (cơ sở tại ấp 1, 
xã Sông Trầu</t>
  </si>
  <si>
    <t>Hiệp hội nữ Thừa Sai Tình Thương</t>
  </si>
  <si>
    <t>Giáo xứ Suối Sao</t>
  </si>
  <si>
    <t>0,85</t>
  </si>
  <si>
    <t>0,26</t>
  </si>
  <si>
    <t>Quyết định 1717/QĐ-UBND ngày 16/5/2023
QĐ số 5348/QĐ-UBND ngày 19/12/2023 về KHĐTC năm 2024</t>
  </si>
  <si>
    <t>Đất cơ sở giáo dục và đào tạo</t>
  </si>
  <si>
    <t>Đất công trình giáo dục</t>
  </si>
  <si>
    <t>6251/QĐ-UBND ngày 05/7/2022 v/v phê duyệt đồ án quy hoạch chung xây dựng xã Bàu Hàm.</t>
  </si>
  <si>
    <t>25 tỷ</t>
  </si>
  <si>
    <t>9,5 tỷ</t>
  </si>
  <si>
    <t>Kế hoạch đầu tư công 2024</t>
  </si>
  <si>
    <t>0,65</t>
  </si>
  <si>
    <t>Quyết định 3147/QĐ-UBND ngày 31/7/2023
QĐ số 5348/QĐ-UBND ngày 19/12/2023 về KHĐTC năm 2024</t>
  </si>
  <si>
    <t>5854/QĐ-UBND ngày 17/6/2022 v/v phê duyệt đồ án quy hoạch chung xây dựng xã Sông Trầu.</t>
  </si>
  <si>
    <t>58 tỷ</t>
  </si>
  <si>
    <t>0,68</t>
  </si>
  <si>
    <t>Quyết định 5348/QĐ-UBND ngày 19/12/2023</t>
  </si>
  <si>
    <t>33,2 tỷ</t>
  </si>
  <si>
    <t>20 triệu</t>
  </si>
  <si>
    <t>Chuẩn bị đầu tư năm 2024</t>
  </si>
  <si>
    <t>Thu hồi đất có nguồn gốc đất công, kinh phí thực hiện công tác thu hồi, bồi thường 0 đồng</t>
  </si>
  <si>
    <t>Văn bản số 14306/UBND-KTN ngày 29/12/2023 của UBND tỉnh</t>
  </si>
  <si>
    <t>Đất cơ sở tôn giáo</t>
  </si>
  <si>
    <t>5856/QĐ-UBND ngày 17/6/2022 v/v phê duyệt đồ án quy hoạch chung xây dựng xã Đông Hòa.</t>
  </si>
  <si>
    <t>Không sử dụng vốn ngân sách huyện</t>
  </si>
  <si>
    <t>Văn bản số 114/UBND-KTN ngày 04/01/2024 của UBND tỉnh</t>
  </si>
  <si>
    <t>6949/QĐ-UBND ngày 09/8/2022 v/v phê duyệt đồ án quy hoạch chung xây dựng xã Hố Nai 3</t>
  </si>
  <si>
    <t>Khu đất tại thị trấn Trảng Bom</t>
  </si>
  <si>
    <t xml:space="preserve">Tuyến đường kết nối vào cảng Phước An (đoạn từ nút giao với tuyến đường 319 đến nút giao đường với Cao tốc Bến Lức Long Thành)
</t>
  </si>
  <si>
    <t>Tp. Biên Hòa</t>
  </si>
  <si>
    <t>Giao thông</t>
  </si>
  <si>
    <t xml:space="preserve">400 triệu </t>
  </si>
  <si>
    <t>2024</t>
  </si>
  <si>
    <t>Bổ sung tăng diện tích 0,12 ha do điều chỉnh ranh thu hồi đất</t>
  </si>
  <si>
    <t>Ban Quản lý dự án Biên Hòa</t>
  </si>
  <si>
    <t>Trường Tiểu học Quang Vinh</t>
  </si>
  <si>
    <t>- Nghị quyết số 68/NQ-HĐND ngày 20/12/2022 của HĐND thành phố Biên Hòa
- QĐ số 989/QĐ-UBND ngày 13/05/2024 của UBND thành phố Biên</t>
  </si>
  <si>
    <t>Giáo dục</t>
  </si>
  <si>
    <t>Đường theo quy hoạch D8 tại phường Quang Vinh</t>
  </si>
  <si>
    <t>- Nghị quyết số 59/NQ-HĐND ngày 13/10/2022 của HĐND thành phố Biên Hòa
- QĐ số 989/QĐ-UBND ngày 13/05/2024 của UBND thành phố Biên</t>
  </si>
  <si>
    <t xml:space="preserve">10.000 triệu </t>
  </si>
  <si>
    <t>Xây dựng cải tạo một số tuyến đường đảm bảo tổ chức giao thông tại vị trí giao cắt giữa đường Ven sông Cái với đường sắt Hà Nội - TP. Hồ Chí Minh</t>
  </si>
  <si>
    <t>- Nghị quyết số 27/NQ-HĐND ngày 22/09/2022 của HDND tỉnh Đồng Nai
- Thông báo số 2203 ngày 21/12/2023 của UBND thành phố Biên Hòa</t>
  </si>
  <si>
    <t>300 triệu</t>
  </si>
  <si>
    <t>2023</t>
  </si>
  <si>
    <t>Văn bản ủy quyền số 16767/UBND-KTN ngày 08/11/2022</t>
  </si>
  <si>
    <t>Đầu tư xây dựng tuyến đường ĐT.770B (đoạn qua huyện Định Quán)</t>
  </si>
  <si>
    <t>- Căn cứ Nghị quyết số 36/NQ-HĐND ngày 08/12/2021 của Hội đồng nhân dân tỉnh Đồng Nai về chủ trương đầu tư và điều chỉnh chủ trương đầu tư một số dự án đầu tư công nhóm A, nhóm B, nhóm c trên địa bàn tỉnh Đồng Nai.
- Căn cứ Quyết định số 5355/QĐ-UBND ngày 31/12/2021 của UBND tỉnh Đồng Nai về việc triển khai thực hiện Nghị quyết số 36/NQ-HĐND ngày 08/12/2021 của Hội đồng nhân dân tỉnh Đồng Nai đối với dự án Xây dựng đường ĐT.770B, huyện Định Quán, Thống Nhất, cẩm Mỹ, Long Thành và thành phố Long Khánh.
- Căn cứ Quyết định số 4466/QĐ-UBND ngày 27 tháng 10 năm 2021 của UBND tỉnh Đồng Nai về việc sửa đổi điểm a khoản 2 Mục II Điều 1 Quyết định số 615/QĐ-UBND ngày 03 tháng 3 năm 2017 của UBND tỉnh Đồng Nai phê duyệt Quy hoạch tổng thể phát triển giao thông vận tải tỉnh Đồng Nai đến năm 2020 và định hướng chiến lược phát triển đến năm 2030;
- Căn cứ Văn bản sổ 654/CQLXD-DAĐT2 ngày 24/3/2023 của Cục Quản lý đầu tư xây dựng về việc thông báo kết quả thẩm định Báo cáo nghiên cứu khả thi dự án.
- Căn cứ Văn bản số 4065/SKHĐT-TĐ ngày 05/9/2023 của Sở Kế hoạch và Đầu tư về việc hoàn chỉnh hồ sơ Báo cáo nghiên cứu khả thi dự án Xây dựng đường ĐT.770B.
- Căn cứ Văn bản số 3719/SGTVT-KHTC ngày 29/09/2023 của Sở Giao thông Vận tải về việc cung cấp hướng tuyến dự án Xây dựng đường ĐT.770B, huyện Định Quán, Thống Nhất, cẩm Mỹ, Long Thành và thành phố Long Khánh.
- Căn cứ Thông báo số 568/TB-UBND ngày 19 tháng 12 năm 2023 của UBND tỉnh Đồng Nai kết luận của Phó Chủ tịch UBND tỉnh Nguyễn Thị Hoàng tại buổi làm việc nghe báo cáo các khó khăn, vướng mắc trong quá trình thực hiện các dự án giao thông đường bộ trên địa bàn tỉnh;</t>
  </si>
  <si>
    <t>Trường MN Sao Mai</t>
  </si>
  <si>
    <t>Quyết định số 1641/QĐ-UBND ngày 26/4/2024 của UBND huyện về việc phê duyệt Báo cáo nghiên cứu khả thi đầu tư dự án và bố trí vốn trong năm 2024 tại Quyết định số 3865/QĐ-UBND ngày 22/12/2023 của UBND huyện.</t>
  </si>
  <si>
    <t>Đường Phú Lợi - Phú Hòa (Hạng mục mương thoát nước từ Km 0+400 đến Km0+900)</t>
  </si>
  <si>
    <t>- Quyết định số 3865/QĐ-UBND ngày 22/12/2023 của UBND huyện về việc giao chỉ tiêu kế hoạch vốn đầu tư công năm 2024; Quyết định số 3829/QĐ-UBND ngày 19/12/2024 của UBDN Huyện về việc phê duyệt  BCKTKT.</t>
  </si>
  <si>
    <t>Nâng cấp, mở rộng đường Ngô Quyền</t>
  </si>
  <si>
    <t>Xuân Thanh, Bảo Vinh, Bàu Trâm</t>
  </si>
  <si>
    <t>Tp. Long Khánh</t>
  </si>
  <si>
    <t>Xây dựng tuyến đường Xuân Lập - Hàng Gòn</t>
  </si>
  <si>
    <t>Quyết định duyệt chủ trương đầu tư số 1500/QĐ-UBND ngày 28 tháng 11 năm 2023 của UBND thành phố Long Khánh.</t>
  </si>
  <si>
    <t>- Quyết định triển khai Nghị quyết duyệt chủ trương đầu tư số 4828/QĐ-UBND ngày 26 tháng 11 năm 2021 của UBND tỉnh Đồng Nai.
- Văn bản số 1539/SNN-TTBVTV&amp;TL ngày 10 tháng 4 năm 2024 của Sở Nông nghiệp và Phát triển nông thông về phương án sử dụng tầng đất mặt của đất được chuyển đổi từ đất chuyên lúa nước dự án Đường Ngô Quyền, thành phố Long Khánh.</t>
  </si>
  <si>
    <t>- Đã được Hội đồng nhân dân tỉnh thông qua bổ sung danh mục các dự án thu hồi đất năm 2023 (lần 1) tại Nghị quyết số 01/2023/NQ-HĐND ngày 20/4/2023
- Nghị quyết số 19/NQ-HĐND ngày 03/08/2021 của HĐND thành phố Biên Hòa 
- QĐ số 989/QĐ-UBND ngày 13/05/2024 của UBND thành phố Biên Hòa</t>
  </si>
  <si>
    <r>
      <t xml:space="preserve">Xây dựng Đường D10 tại phường Quang Vinh </t>
    </r>
    <r>
      <rPr>
        <i/>
        <sz val="10"/>
        <color theme="1"/>
        <rFont val="Times New Roman"/>
        <family val="1"/>
      </rPr>
      <t>(bổ sung diện tích thu hồi đất)</t>
    </r>
  </si>
  <si>
    <t>Thừa Đức, Xuân Đường, TT.Long Giao, Bảo Bình</t>
  </si>
  <si>
    <t>- Văn bản số 404/TTPTQĐ-BT ngày 06/5/2024 của Trung tâm Phát triển quỹ đất về việc báo cáo tình hình triển khai thực hiện dự án trọng điểm (ĐT.769, ĐT.773, ĐT.770B) và các khu đất vùng phụ cận
- Quyết định số 5356/QĐ-UBND phê duyệt chủ trương thực hiện Dự án nâng cấp, mở rộng tuyến đường ĐT.770B
- Đã được Hội đông nhân dân tỉnh thông qua danh mục các dự án thu hồi đất năm 2024 tỉnh Đồng Nai tại Nghị quyết số 24/2023/NQ-HĐND ngày 08/12/2023</t>
  </si>
  <si>
    <t>Phụ lục 3</t>
  </si>
  <si>
    <r>
      <t xml:space="preserve">Đề xuất danh mục bổ sung các dự án thu hồi đất năm 2024 tỉnh Đồng Nai (lần 2)
</t>
    </r>
    <r>
      <rPr>
        <i/>
        <sz val="12"/>
        <rFont val="Times New Roman"/>
        <family val="1"/>
      </rPr>
      <t>(Kèm theo Văn bản số           /STNMT-QH ngày        /5/2024 của Sở Tài nguyên và Môi trường)</t>
    </r>
  </si>
  <si>
    <r>
      <t xml:space="preserve">Đề xuất danh mục bổ sung các dự án thu hồi đất để thực hiện quy trình đấu thầu lựa chọn nhà đầu tư năm 2024 tỉnh Đồng Nai (lần 2)
</t>
    </r>
    <r>
      <rPr>
        <i/>
        <sz val="12"/>
        <color theme="1"/>
        <rFont val="Times New Roman"/>
        <family val="1"/>
      </rPr>
      <t>(Kèm theo Văn bản số           /STNMT-QH ngày        /5/2024 của Sở Tài nguyên và Môi trường)</t>
    </r>
  </si>
  <si>
    <r>
      <t xml:space="preserve">Nâng cấp, mở rộng đường Ngô Quyền </t>
    </r>
    <r>
      <rPr>
        <i/>
        <sz val="10"/>
        <color theme="1"/>
        <rFont val="Times New Roman"/>
        <family val="1"/>
      </rPr>
      <t>(bổ sung diện tích thu hồi đất)</t>
    </r>
  </si>
  <si>
    <t>- Đã được Hội đồng nhân dân tỉnh thông qua bổ sung danh mục thu hồi đất năm 2024 tỉnh Đồng Nai tại Nghị quyết số 24/2023/NQ-HĐND ngày 08/12/2023
- Quyết định triển khai Nghị quyết duyệt chủ trương đầu tư số 4828/QĐ-UBND ngày 26 tháng 11 năm 2021 của UBND tỉnh Đồng Nai.</t>
  </si>
  <si>
    <t>Văn bản số 5169/UBND-NN ngày 16/5/2024 và Văn bản số 5383/UBND-NN ngày 20/5/2024 của UBND huyện Long Thành</t>
  </si>
  <si>
    <t xml:space="preserve">- Báo cáo số 1019/BC-UBND ngày 20/5/2024 của UBND huyện Thống Nhất
-Quyết định số 1122/QĐ-UBND ngày 18/5/2023 của UBND tỉnh phê duyệt kế hoạch phát triển nhà ở công nhân, nhà ở xã hội giai đoạn đến năm 2025 trên địa bàn tỉnh </t>
  </si>
  <si>
    <t xml:space="preserve">- Báo cáo số 1019/BC-UBND ngày 20/5/2024 của UBND huyện Thống Nhất
- Quyết định số 1122/QĐ-UBND ngày 18/5/2023 của UBND tỉnh phê duyệt kế hoạch phát triển nhà ở công nhân, nhà ở xã hội giai đoạn đến năm 2025 trên địa bàn tỉnh Quyết định số 616/QĐ-UBND ngày 04/3/2024 của UBND huyện phê duyệt các chỉ tiêu quy hoạch sử dụng đất </t>
  </si>
  <si>
    <t>Trạm biến áp 110kV Núi Tượng và đấu nối (40MVA)</t>
  </si>
  <si>
    <t>Núi Thượng</t>
  </si>
  <si>
    <t>Tờ trình số 72/TTr-UBND ngày 20/5/2024 của UBND huyện Tân Phú về việc bổ sung, bản đồ quy hoạch sử dụng đất đến năm 2030 huyện Tân Phú đối với dự án Trạm biến áp 110kV và đấu nối (40MVA) trên địa bàn huyện Tân Phú</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</si>
</sst>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_);_(* \(#,##0\);_(* &quot;-&quot;??_);_(@_)"/>
    <numFmt numFmtId="165" formatCode="#,##0;[Red]#,##0"/>
    <numFmt numFmtId="166" formatCode="0;[Red]0"/>
    <numFmt numFmtId="167" formatCode="_-* #,##0.00\ _₫_-;\-* #,##0.00\ _₫_-;_-* &quot;-&quot;??\ _₫_-;_-@_-"/>
    <numFmt numFmtId="168" formatCode="_(* #,##0.00_);_(* \(#,##0.00\);_(* \-??_);_(@_)"/>
    <numFmt numFmtId="169" formatCode="0.000"/>
    <numFmt numFmtId="170" formatCode="#,##0.00;[Red]#,##0.00"/>
    <numFmt numFmtId="171" formatCode="0.0"/>
    <numFmt numFmtId="172" formatCode="_-* #,##0.00_-;\-* #,##0.00_-;_-* &quot;-&quot;??_-;_-@_-"/>
    <numFmt numFmtId="173" formatCode="_(* #,##0.000_);_(* \(#,##0.000\);_(* &quot;-&quot;??_);_(@_)"/>
    <numFmt numFmtId="174" formatCode="#,##0.00\ ;\-#,##0.00\ ;\-\ \ "/>
    <numFmt numFmtId="175" formatCode="#,##0.00\ ;\ \-#,##0.00;\ \-"/>
    <numFmt numFmtId="176" formatCode="0_);\(0\)"/>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sz val="10"/>
      <color rgb="FFFF0000"/>
      <name val="Times New Roman"/>
      <family val="1"/>
    </font>
    <font>
      <sz val="10"/>
      <name val="Arial"/>
      <family val="2"/>
    </font>
    <font>
      <sz val="9"/>
      <name val="Times New Roman"/>
      <family val="1"/>
    </font>
    <font>
      <sz val="11"/>
      <color theme="1"/>
      <name val="Times New Roman"/>
      <family val="1"/>
    </font>
    <font>
      <sz val="10"/>
      <name val="Times New Roman"/>
      <family val="1"/>
    </font>
    <font>
      <sz val="11"/>
      <name val="Times New Roman"/>
      <family val="1"/>
    </font>
    <font>
      <sz val="12"/>
      <name val="Times New Roman"/>
      <family val="1"/>
    </font>
    <font>
      <sz val="11"/>
      <color indexed="8"/>
      <name val="Calibri"/>
      <family val="2"/>
    </font>
    <font>
      <sz val="14"/>
      <color indexed="8"/>
      <name val="Times New Roman"/>
      <family val="2"/>
    </font>
    <font>
      <sz val="12"/>
      <name val="VNI-Times"/>
    </font>
    <font>
      <sz val="12"/>
      <color theme="1"/>
      <name val="Times New Roman"/>
      <family val="1"/>
    </font>
    <font>
      <sz val="10"/>
      <name val=".VnTime"/>
      <family val="2"/>
    </font>
    <font>
      <b/>
      <sz val="10"/>
      <name val="Times New Roman"/>
      <family val="1"/>
    </font>
    <font>
      <sz val="11"/>
      <color indexed="8"/>
      <name val="Arial"/>
      <family val="2"/>
    </font>
    <font>
      <sz val="11"/>
      <color rgb="FFFF0000"/>
      <name val="Times New Roman"/>
      <family val="1"/>
    </font>
    <font>
      <sz val="11"/>
      <name val="Times New Roman"/>
      <family val="1"/>
      <charset val="163"/>
    </font>
    <font>
      <b/>
      <sz val="9"/>
      <color indexed="81"/>
      <name val="Tahoma"/>
      <family val="2"/>
    </font>
    <font>
      <sz val="9"/>
      <color indexed="81"/>
      <name val="Tahoma"/>
      <family val="2"/>
    </font>
    <font>
      <sz val="9"/>
      <color theme="1"/>
      <name val="Times New Roman"/>
      <family val="1"/>
    </font>
    <font>
      <b/>
      <sz val="11"/>
      <color theme="1"/>
      <name val="Times New Roman"/>
      <family val="1"/>
    </font>
    <font>
      <i/>
      <sz val="11"/>
      <color theme="1"/>
      <name val="Times New Roman"/>
      <family val="1"/>
    </font>
    <font>
      <i/>
      <sz val="10"/>
      <color theme="1"/>
      <name val="Times New Roman"/>
      <family val="1"/>
    </font>
    <font>
      <sz val="10"/>
      <color rgb="FF0000FF"/>
      <name val="Times New Roman"/>
      <family val="1"/>
    </font>
    <font>
      <sz val="12"/>
      <color theme="1"/>
      <name val="Times New Roman"/>
      <family val="2"/>
    </font>
    <font>
      <sz val="11"/>
      <color theme="1"/>
      <name val="Calibri"/>
      <family val="2"/>
      <charset val="163"/>
      <scheme val="minor"/>
    </font>
    <font>
      <sz val="10"/>
      <color rgb="FF000000"/>
      <name val="Times New Roman"/>
      <family val="1"/>
    </font>
    <font>
      <b/>
      <sz val="12"/>
      <color theme="1"/>
      <name val="Times New Roman"/>
      <family val="1"/>
    </font>
    <font>
      <vertAlign val="superscript"/>
      <sz val="10"/>
      <color theme="1"/>
      <name val="Times New Roman"/>
      <family val="1"/>
    </font>
    <font>
      <i/>
      <sz val="12"/>
      <color theme="1"/>
      <name val="Times New Roman"/>
      <family val="1"/>
    </font>
    <font>
      <b/>
      <i/>
      <u/>
      <sz val="12"/>
      <color theme="1"/>
      <name val="Times New Roman"/>
      <family val="1"/>
    </font>
    <font>
      <b/>
      <sz val="11"/>
      <name val="Times New Roman"/>
      <family val="1"/>
    </font>
    <font>
      <sz val="13"/>
      <name val="Times New Roman"/>
      <family val="1"/>
    </font>
    <font>
      <i/>
      <sz val="12"/>
      <name val="Times New Roman"/>
      <family val="1"/>
    </font>
    <font>
      <i/>
      <sz val="10"/>
      <name val="Times New Roman"/>
      <family val="1"/>
    </font>
    <font>
      <b/>
      <sz val="12"/>
      <name val="Times New Roman"/>
      <family val="1"/>
    </font>
    <font>
      <sz val="10"/>
      <color theme="1"/>
      <name val="Calibri"/>
      <family val="2"/>
      <scheme val="minor"/>
    </font>
    <font>
      <sz val="12"/>
      <color theme="1"/>
      <name val="Calibri Light"/>
      <family val="1"/>
      <scheme val="major"/>
    </font>
    <font>
      <sz val="12"/>
      <color rgb="FF000000"/>
      <name val="Calibri Light"/>
      <family val="1"/>
      <scheme val="major"/>
    </font>
    <font>
      <sz val="10"/>
      <color theme="1"/>
      <name val="Calibri Light"/>
      <family val="1"/>
      <scheme val="major"/>
    </font>
    <font>
      <sz val="10"/>
      <color rgb="FF000000"/>
      <name val="Calibri Light"/>
      <family val="1"/>
      <scheme val="major"/>
    </font>
    <font>
      <sz val="10"/>
      <name val="Arial"/>
      <family val="2"/>
      <charset val="163"/>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72">
    <xf numFmtId="0" fontId="0" fillId="0" borderId="0"/>
    <xf numFmtId="43" fontId="1" fillId="0" borderId="0" applyFont="0" applyFill="0" applyBorder="0" applyAlignment="0" applyProtection="0"/>
    <xf numFmtId="0" fontId="1"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0" fontId="12"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11" fillId="0" borderId="0"/>
    <xf numFmtId="0" fontId="13" fillId="0" borderId="0"/>
    <xf numFmtId="0" fontId="1" fillId="0" borderId="0"/>
    <xf numFmtId="0" fontId="6" fillId="0" borderId="0"/>
    <xf numFmtId="0" fontId="6" fillId="0" borderId="0"/>
    <xf numFmtId="167" fontId="6" fillId="0" borderId="0" applyFont="0" applyFill="0" applyBorder="0" applyAlignment="0" applyProtection="0"/>
    <xf numFmtId="44" fontId="6" fillId="0" borderId="0" applyFont="0" applyFill="0" applyBorder="0" applyAlignment="0" applyProtection="0"/>
    <xf numFmtId="0" fontId="6" fillId="0" borderId="0"/>
    <xf numFmtId="0" fontId="14" fillId="0" borderId="0"/>
    <xf numFmtId="0" fontId="1"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16" fillId="0" borderId="0"/>
    <xf numFmtId="0" fontId="12" fillId="0" borderId="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70" fontId="12" fillId="0" borderId="0" applyFont="0" applyFill="0" applyBorder="0" applyAlignment="0" applyProtection="0"/>
    <xf numFmtId="0" fontId="18" fillId="0" borderId="0"/>
    <xf numFmtId="0" fontId="6" fillId="0" borderId="0"/>
    <xf numFmtId="0" fontId="6" fillId="0" borderId="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28" fillId="0" borderId="0"/>
    <xf numFmtId="0" fontId="29" fillId="0" borderId="0"/>
    <xf numFmtId="43" fontId="1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0" fontId="6" fillId="0" borderId="0"/>
    <xf numFmtId="0" fontId="28" fillId="0" borderId="0"/>
    <xf numFmtId="0" fontId="28" fillId="0" borderId="0"/>
    <xf numFmtId="0" fontId="28"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2"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45" fillId="0" borderId="0" applyFont="0" applyFill="0" applyBorder="0" applyAlignment="0" applyProtection="0"/>
    <xf numFmtId="43" fontId="12" fillId="0" borderId="0" applyFont="0" applyFill="0" applyBorder="0" applyAlignment="0" applyProtection="0"/>
    <xf numFmtId="167" fontId="6" fillId="0" borderId="0" applyFont="0" applyFill="0" applyBorder="0" applyAlignment="0" applyProtection="0"/>
    <xf numFmtId="0" fontId="1" fillId="0" borderId="0"/>
    <xf numFmtId="0" fontId="1" fillId="0" borderId="0"/>
    <xf numFmtId="0" fontId="6" fillId="0" borderId="0"/>
    <xf numFmtId="0" fontId="29" fillId="0" borderId="0"/>
    <xf numFmtId="0" fontId="29" fillId="0" borderId="0"/>
    <xf numFmtId="0" fontId="1" fillId="0" borderId="0"/>
    <xf numFmtId="0" fontId="1" fillId="0" borderId="0"/>
    <xf numFmtId="0" fontId="1" fillId="0" borderId="0"/>
  </cellStyleXfs>
  <cellXfs count="781">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9" fillId="0" borderId="5" xfId="5" applyFont="1" applyFill="1" applyBorder="1" applyAlignment="1">
      <alignment vertical="center"/>
    </xf>
    <xf numFmtId="164" fontId="9" fillId="0" borderId="5" xfId="1" applyNumberFormat="1" applyFont="1" applyFill="1" applyBorder="1" applyAlignment="1">
      <alignment horizontal="center" vertical="center"/>
    </xf>
    <xf numFmtId="166" fontId="9" fillId="0" borderId="5" xfId="5" applyNumberFormat="1" applyFont="1" applyFill="1" applyBorder="1" applyAlignment="1">
      <alignment horizontal="center" vertical="center"/>
    </xf>
    <xf numFmtId="43" fontId="9" fillId="0" borderId="5" xfId="5" applyFont="1" applyFill="1" applyBorder="1" applyAlignment="1">
      <alignment horizontal="left" vertical="center" wrapText="1"/>
    </xf>
    <xf numFmtId="43" fontId="9" fillId="0" borderId="5" xfId="5" applyFont="1" applyFill="1" applyBorder="1" applyAlignment="1">
      <alignment horizontal="center" vertical="center" wrapText="1"/>
    </xf>
    <xf numFmtId="43" fontId="9" fillId="0" borderId="5" xfId="1" applyFont="1" applyFill="1" applyBorder="1" applyAlignment="1">
      <alignment vertical="center"/>
    </xf>
    <xf numFmtId="43" fontId="9" fillId="0" borderId="5" xfId="1" applyFont="1" applyFill="1" applyBorder="1" applyAlignment="1">
      <alignment horizontal="center" vertical="center"/>
    </xf>
    <xf numFmtId="0" fontId="9" fillId="0" borderId="5" xfId="5" applyNumberFormat="1" applyFont="1" applyFill="1" applyBorder="1" applyAlignment="1">
      <alignment horizontal="center" vertical="center"/>
    </xf>
    <xf numFmtId="49" fontId="9" fillId="0" borderId="5" xfId="1" applyNumberFormat="1" applyFont="1" applyFill="1" applyBorder="1" applyAlignment="1">
      <alignment vertical="center"/>
    </xf>
    <xf numFmtId="43" fontId="9" fillId="0" borderId="5" xfId="5" applyFont="1" applyFill="1" applyBorder="1" applyAlignment="1">
      <alignment vertical="center" wrapText="1"/>
    </xf>
    <xf numFmtId="43" fontId="9" fillId="0" borderId="0" xfId="5" applyFont="1" applyFill="1" applyAlignment="1">
      <alignment vertical="center"/>
    </xf>
    <xf numFmtId="0" fontId="10" fillId="0" borderId="5" xfId="0" applyFont="1" applyBorder="1" applyAlignment="1">
      <alignment vertical="center" wrapText="1"/>
    </xf>
    <xf numFmtId="0" fontId="10" fillId="0" borderId="5" xfId="0" applyFont="1" applyBorder="1" applyAlignment="1">
      <alignment horizontal="left" vertical="center" wrapText="1"/>
    </xf>
    <xf numFmtId="43" fontId="9" fillId="0" borderId="5" xfId="1" applyFont="1" applyFill="1" applyBorder="1" applyAlignment="1">
      <alignment horizontal="right" vertical="center"/>
    </xf>
    <xf numFmtId="43" fontId="9" fillId="0" borderId="5" xfId="5" applyFont="1" applyFill="1" applyBorder="1" applyAlignment="1">
      <alignment horizontal="center" vertical="center"/>
    </xf>
    <xf numFmtId="0" fontId="7" fillId="0" borderId="5" xfId="0" applyFont="1" applyBorder="1" applyAlignment="1">
      <alignment vertical="center"/>
    </xf>
    <xf numFmtId="167" fontId="9" fillId="0" borderId="5" xfId="6" applyNumberFormat="1" applyFont="1" applyFill="1" applyBorder="1" applyAlignment="1">
      <alignment vertical="center" wrapText="1"/>
    </xf>
    <xf numFmtId="1" fontId="9" fillId="0" borderId="5" xfId="7" applyNumberFormat="1" applyFont="1" applyFill="1" applyBorder="1" applyAlignment="1">
      <alignment horizontal="center" vertical="center"/>
    </xf>
    <xf numFmtId="167" fontId="9" fillId="0" borderId="5" xfId="6" applyNumberFormat="1" applyFont="1" applyFill="1" applyBorder="1" applyAlignment="1">
      <alignment horizontal="center" vertical="center" wrapText="1"/>
    </xf>
    <xf numFmtId="167" fontId="9" fillId="0" borderId="5" xfId="7" applyNumberFormat="1" applyFont="1" applyFill="1" applyBorder="1" applyAlignment="1">
      <alignment horizontal="center" vertical="center" wrapText="1"/>
    </xf>
    <xf numFmtId="167" fontId="9" fillId="0" borderId="5" xfId="7" applyNumberFormat="1" applyFont="1" applyFill="1" applyBorder="1" applyAlignment="1">
      <alignment vertical="center" wrapText="1"/>
    </xf>
    <xf numFmtId="43" fontId="9" fillId="0" borderId="5" xfId="1" applyFont="1" applyFill="1" applyBorder="1" applyAlignment="1" applyProtection="1">
      <alignment horizontal="right" vertical="center"/>
    </xf>
    <xf numFmtId="167" fontId="9" fillId="0" borderId="5" xfId="6" applyNumberFormat="1" applyFont="1" applyFill="1" applyBorder="1" applyAlignment="1">
      <alignment vertical="center"/>
    </xf>
    <xf numFmtId="169" fontId="9" fillId="0" borderId="5" xfId="13" applyNumberFormat="1" applyFont="1" applyFill="1" applyBorder="1" applyAlignment="1">
      <alignment horizontal="center" vertical="center"/>
    </xf>
    <xf numFmtId="43" fontId="3" fillId="0" borderId="5" xfId="1" applyFont="1" applyFill="1" applyBorder="1" applyAlignment="1">
      <alignment vertical="center" wrapText="1"/>
    </xf>
    <xf numFmtId="43" fontId="9" fillId="0" borderId="5" xfId="1" applyFont="1" applyFill="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12" applyFont="1" applyBorder="1" applyAlignment="1">
      <alignment horizontal="center" vertical="center" wrapText="1"/>
    </xf>
    <xf numFmtId="0" fontId="10" fillId="0" borderId="5" xfId="0" applyFont="1" applyBorder="1" applyAlignment="1">
      <alignment vertical="center"/>
    </xf>
    <xf numFmtId="0" fontId="10" fillId="0" borderId="5" xfId="12" applyFont="1" applyBorder="1" applyAlignment="1">
      <alignment horizontal="left" vertical="center" wrapText="1"/>
    </xf>
    <xf numFmtId="43" fontId="10" fillId="0" borderId="5" xfId="5" applyFont="1" applyFill="1" applyBorder="1" applyAlignment="1">
      <alignment horizontal="left" vertical="center" wrapText="1"/>
    </xf>
    <xf numFmtId="0" fontId="10" fillId="0" borderId="5" xfId="19" applyFont="1" applyBorder="1" applyAlignment="1">
      <alignment horizontal="center" vertical="center" wrapText="1"/>
    </xf>
    <xf numFmtId="0" fontId="10" fillId="0" borderId="5" xfId="19" applyFont="1" applyBorder="1" applyAlignment="1">
      <alignment vertical="center" wrapText="1"/>
    </xf>
    <xf numFmtId="44" fontId="10" fillId="0" borderId="5" xfId="21" applyFont="1" applyFill="1" applyBorder="1" applyAlignment="1">
      <alignment horizontal="left" vertical="center" wrapText="1"/>
    </xf>
    <xf numFmtId="43" fontId="10" fillId="0" borderId="5" xfId="1" applyFont="1" applyFill="1" applyBorder="1" applyAlignment="1">
      <alignment vertical="center"/>
    </xf>
    <xf numFmtId="43" fontId="10" fillId="0" borderId="5" xfId="1" applyFont="1" applyFill="1" applyBorder="1" applyAlignment="1">
      <alignment horizontal="right" vertical="center" wrapText="1"/>
    </xf>
    <xf numFmtId="0" fontId="8" fillId="0" borderId="0" xfId="0" applyFont="1" applyAlignment="1">
      <alignment vertical="center"/>
    </xf>
    <xf numFmtId="43" fontId="10" fillId="0" borderId="5" xfId="1" applyFont="1" applyFill="1" applyBorder="1" applyAlignment="1">
      <alignment horizontal="right" vertical="center"/>
    </xf>
    <xf numFmtId="0" fontId="8" fillId="0" borderId="5" xfId="0" applyFont="1" applyBorder="1" applyAlignment="1">
      <alignment vertical="center" wrapText="1"/>
    </xf>
    <xf numFmtId="0" fontId="3" fillId="0" borderId="5" xfId="0" applyFont="1" applyBorder="1" applyAlignment="1">
      <alignment horizontal="center" vertical="center"/>
    </xf>
    <xf numFmtId="165" fontId="8" fillId="0" borderId="5" xfId="5" applyNumberFormat="1" applyFont="1" applyFill="1" applyBorder="1" applyAlignment="1">
      <alignment horizontal="center" vertical="center" wrapText="1"/>
    </xf>
    <xf numFmtId="43" fontId="8" fillId="0" borderId="5" xfId="5" applyFont="1" applyFill="1" applyBorder="1" applyAlignment="1">
      <alignment horizontal="right" vertical="center"/>
    </xf>
    <xf numFmtId="43" fontId="3" fillId="0" borderId="5" xfId="1" applyFont="1" applyFill="1" applyBorder="1" applyAlignment="1">
      <alignment horizontal="center" vertical="center"/>
    </xf>
    <xf numFmtId="0" fontId="5" fillId="0" borderId="5" xfId="0" applyFont="1" applyBorder="1" applyAlignment="1">
      <alignment horizontal="center" vertical="center" wrapText="1"/>
    </xf>
    <xf numFmtId="49" fontId="3" fillId="0" borderId="5" xfId="1" applyNumberFormat="1" applyFont="1" applyFill="1" applyBorder="1" applyAlignment="1">
      <alignment vertical="center"/>
    </xf>
    <xf numFmtId="0" fontId="3" fillId="0" borderId="5" xfId="0" applyFont="1" applyBorder="1" applyAlignment="1">
      <alignment vertical="center"/>
    </xf>
    <xf numFmtId="0" fontId="3" fillId="0" borderId="5" xfId="0" applyFont="1" applyBorder="1" applyAlignment="1">
      <alignment horizontal="center" vertical="center" wrapText="1"/>
    </xf>
    <xf numFmtId="164" fontId="3" fillId="0" borderId="5" xfId="1" applyNumberFormat="1" applyFont="1" applyFill="1" applyBorder="1" applyAlignment="1">
      <alignment horizontal="center" vertical="center"/>
    </xf>
    <xf numFmtId="43" fontId="3" fillId="0" borderId="5" xfId="5" applyFont="1" applyFill="1" applyBorder="1" applyAlignment="1">
      <alignment horizontal="center" vertical="center"/>
    </xf>
    <xf numFmtId="43" fontId="15" fillId="0" borderId="5" xfId="1" applyFont="1" applyFill="1" applyBorder="1" applyAlignment="1">
      <alignment horizontal="right" vertical="center"/>
    </xf>
    <xf numFmtId="43" fontId="3" fillId="0" borderId="5" xfId="1" applyFont="1" applyFill="1" applyBorder="1" applyAlignment="1">
      <alignment vertical="center"/>
    </xf>
    <xf numFmtId="43" fontId="3" fillId="0" borderId="5" xfId="1" applyFont="1" applyFill="1" applyBorder="1" applyAlignment="1">
      <alignment horizontal="right" vertical="center" wrapText="1"/>
    </xf>
    <xf numFmtId="0" fontId="3" fillId="0" borderId="5" xfId="0" applyFont="1" applyBorder="1" applyAlignment="1">
      <alignment horizontal="left" vertical="center" wrapText="1"/>
    </xf>
    <xf numFmtId="43" fontId="3" fillId="0" borderId="5" xfId="5" applyFont="1" applyFill="1" applyBorder="1" applyAlignment="1">
      <alignment horizontal="left" vertical="center" wrapText="1"/>
    </xf>
    <xf numFmtId="4" fontId="9" fillId="0" borderId="5" xfId="5" applyNumberFormat="1" applyFont="1" applyFill="1" applyBorder="1" applyAlignment="1">
      <alignment vertical="center"/>
    </xf>
    <xf numFmtId="43" fontId="3" fillId="0" borderId="5" xfId="5" applyFont="1" applyFill="1" applyBorder="1" applyAlignment="1">
      <alignment horizontal="center" vertical="center" wrapText="1"/>
    </xf>
    <xf numFmtId="43" fontId="3" fillId="0" borderId="5" xfId="1" applyFont="1" applyFill="1" applyBorder="1" applyAlignment="1">
      <alignment horizontal="center" vertical="center" wrapText="1"/>
    </xf>
    <xf numFmtId="173" fontId="9" fillId="0" borderId="5" xfId="5" applyNumberFormat="1" applyFont="1" applyFill="1" applyBorder="1" applyAlignment="1">
      <alignment vertical="center"/>
    </xf>
    <xf numFmtId="43" fontId="3" fillId="0" borderId="5" xfId="1" applyFont="1" applyFill="1" applyBorder="1" applyAlignment="1">
      <alignment horizontal="right" vertical="center"/>
    </xf>
    <xf numFmtId="43" fontId="3" fillId="0" borderId="5" xfId="1" applyFont="1" applyFill="1" applyBorder="1" applyAlignment="1">
      <alignment horizontal="left" vertical="center" wrapText="1"/>
    </xf>
    <xf numFmtId="43" fontId="9" fillId="0" borderId="5" xfId="5" applyFont="1" applyFill="1" applyBorder="1" applyAlignment="1">
      <alignment horizontal="right" vertical="center" wrapText="1"/>
    </xf>
    <xf numFmtId="43" fontId="8" fillId="0" borderId="5" xfId="5" applyFont="1" applyFill="1" applyBorder="1" applyAlignment="1">
      <alignment horizontal="center" vertical="center"/>
    </xf>
    <xf numFmtId="43" fontId="8" fillId="0" borderId="5" xfId="5" applyFont="1" applyFill="1" applyBorder="1" applyAlignment="1">
      <alignment vertical="center" wrapText="1"/>
    </xf>
    <xf numFmtId="43" fontId="8" fillId="0" borderId="5" xfId="5" applyFont="1" applyFill="1"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43" fontId="8" fillId="0" borderId="5" xfId="5" applyFont="1" applyFill="1" applyBorder="1" applyAlignment="1">
      <alignment vertical="center"/>
    </xf>
    <xf numFmtId="0" fontId="8" fillId="0" borderId="5" xfId="0" applyFont="1" applyBorder="1" applyAlignment="1">
      <alignment vertical="center"/>
    </xf>
    <xf numFmtId="0" fontId="8" fillId="0" borderId="5" xfId="0" applyFont="1" applyBorder="1" applyAlignment="1">
      <alignment horizontal="left" vertical="center" wrapText="1"/>
    </xf>
    <xf numFmtId="43" fontId="15" fillId="0" borderId="5" xfId="1" applyFont="1" applyFill="1" applyBorder="1" applyAlignment="1">
      <alignment vertical="center" wrapText="1"/>
    </xf>
    <xf numFmtId="0" fontId="20" fillId="0" borderId="5" xfId="0" applyFont="1" applyBorder="1" applyAlignment="1">
      <alignment vertical="center" wrapText="1"/>
    </xf>
    <xf numFmtId="44" fontId="10" fillId="0" borderId="5" xfId="21" applyFont="1" applyFill="1" applyBorder="1" applyAlignment="1">
      <alignment vertical="center" wrapText="1"/>
    </xf>
    <xf numFmtId="0" fontId="8" fillId="0" borderId="5" xfId="0" applyFont="1" applyBorder="1" applyAlignment="1">
      <alignment horizontal="justify" vertical="center" wrapText="1"/>
    </xf>
    <xf numFmtId="43" fontId="8" fillId="0" borderId="5" xfId="1" applyFont="1" applyFill="1" applyBorder="1" applyAlignment="1">
      <alignment horizontal="center"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43" fontId="3" fillId="0" borderId="6" xfId="1" applyFont="1" applyFill="1" applyBorder="1" applyAlignment="1">
      <alignment vertical="center"/>
    </xf>
    <xf numFmtId="0" fontId="5" fillId="0" borderId="6" xfId="0" applyFont="1" applyBorder="1" applyAlignment="1">
      <alignment horizontal="center" vertical="center" wrapText="1"/>
    </xf>
    <xf numFmtId="49" fontId="3" fillId="0" borderId="6" xfId="1" applyNumberFormat="1" applyFont="1" applyFill="1" applyBorder="1" applyAlignment="1">
      <alignment vertical="center"/>
    </xf>
    <xf numFmtId="43" fontId="9" fillId="0" borderId="6" xfId="5" applyFont="1" applyFill="1" applyBorder="1" applyAlignment="1">
      <alignment vertical="center"/>
    </xf>
    <xf numFmtId="166" fontId="9" fillId="0" borderId="4" xfId="5" applyNumberFormat="1" applyFont="1" applyFill="1" applyBorder="1" applyAlignment="1">
      <alignment horizontal="center" vertical="center"/>
    </xf>
    <xf numFmtId="43" fontId="9" fillId="0" borderId="4" xfId="5" applyFont="1" applyFill="1" applyBorder="1" applyAlignment="1">
      <alignment horizontal="left" vertical="center" wrapText="1"/>
    </xf>
    <xf numFmtId="43" fontId="9" fillId="0" borderId="4" xfId="5" applyFont="1" applyFill="1" applyBorder="1" applyAlignment="1">
      <alignment horizontal="center" vertical="center" wrapText="1"/>
    </xf>
    <xf numFmtId="43" fontId="9" fillId="0" borderId="4" xfId="1" applyFont="1" applyFill="1" applyBorder="1" applyAlignment="1">
      <alignment vertical="center"/>
    </xf>
    <xf numFmtId="0" fontId="9" fillId="0" borderId="4" xfId="5" applyNumberFormat="1" applyFont="1" applyFill="1" applyBorder="1" applyAlignment="1">
      <alignment horizontal="center" vertical="center"/>
    </xf>
    <xf numFmtId="49" fontId="9" fillId="0" borderId="4" xfId="1" applyNumberFormat="1" applyFont="1" applyFill="1" applyBorder="1" applyAlignment="1">
      <alignment vertical="center"/>
    </xf>
    <xf numFmtId="43" fontId="9" fillId="0" borderId="4" xfId="5" applyFont="1" applyFill="1" applyBorder="1" applyAlignment="1">
      <alignment vertical="center"/>
    </xf>
    <xf numFmtId="165" fontId="8" fillId="0" borderId="6" xfId="5" applyNumberFormat="1" applyFont="1" applyFill="1" applyBorder="1" applyAlignment="1">
      <alignment horizontal="center" vertical="center" wrapText="1"/>
    </xf>
    <xf numFmtId="0" fontId="3" fillId="0" borderId="6" xfId="0" applyFont="1" applyBorder="1" applyAlignment="1">
      <alignment horizontal="center" vertical="center"/>
    </xf>
    <xf numFmtId="49" fontId="9" fillId="0" borderId="0" xfId="1" applyNumberFormat="1" applyFont="1" applyFill="1" applyAlignment="1">
      <alignment vertical="center"/>
    </xf>
    <xf numFmtId="43" fontId="9" fillId="0" borderId="0" xfId="1" applyFont="1" applyFill="1" applyAlignment="1">
      <alignment vertical="center"/>
    </xf>
    <xf numFmtId="43" fontId="17" fillId="0" borderId="2" xfId="1" applyFont="1" applyFill="1" applyBorder="1" applyAlignment="1">
      <alignment horizontal="center" vertical="center" wrapText="1"/>
    </xf>
    <xf numFmtId="43" fontId="17" fillId="0" borderId="2" xfId="4" applyFont="1" applyFill="1" applyBorder="1" applyAlignment="1">
      <alignment horizontal="center" vertical="center" wrapText="1"/>
    </xf>
    <xf numFmtId="43" fontId="17" fillId="0" borderId="3" xfId="1" applyFont="1" applyFill="1" applyBorder="1" applyAlignment="1">
      <alignment horizontal="center" vertical="center" wrapText="1"/>
    </xf>
    <xf numFmtId="43" fontId="17" fillId="0" borderId="3" xfId="4" applyFont="1" applyFill="1" applyBorder="1" applyAlignment="1">
      <alignment horizontal="center" vertical="center" wrapText="1"/>
    </xf>
    <xf numFmtId="49" fontId="9" fillId="0" borderId="5" xfId="4" applyNumberFormat="1" applyFont="1" applyFill="1" applyBorder="1" applyAlignment="1">
      <alignment horizontal="center" vertical="center" wrapText="1"/>
    </xf>
    <xf numFmtId="43" fontId="9" fillId="0" borderId="5" xfId="1" applyFont="1" applyFill="1" applyBorder="1" applyAlignment="1">
      <alignment vertical="center" wrapText="1"/>
    </xf>
    <xf numFmtId="43" fontId="11" fillId="0" borderId="5" xfId="1" applyFont="1" applyFill="1" applyBorder="1" applyAlignment="1">
      <alignment horizontal="center" vertical="center" wrapText="1"/>
    </xf>
    <xf numFmtId="43" fontId="9" fillId="0" borderId="5" xfId="1" applyFont="1" applyFill="1" applyBorder="1" applyAlignment="1">
      <alignment horizontal="right" vertical="center" wrapText="1"/>
    </xf>
    <xf numFmtId="0" fontId="9" fillId="0" borderId="5" xfId="5" applyNumberFormat="1" applyFont="1" applyFill="1" applyBorder="1" applyAlignment="1">
      <alignment horizontal="center" vertical="center" wrapText="1"/>
    </xf>
    <xf numFmtId="43" fontId="9" fillId="0" borderId="5" xfId="1" applyFont="1" applyFill="1" applyBorder="1" applyAlignment="1" applyProtection="1">
      <alignment horizontal="left" vertical="center" wrapText="1"/>
    </xf>
    <xf numFmtId="0" fontId="9" fillId="0" borderId="5" xfId="5" applyNumberFormat="1" applyFont="1" applyFill="1" applyBorder="1" applyAlignment="1">
      <alignment horizontal="left" vertical="center" wrapText="1"/>
    </xf>
    <xf numFmtId="43" fontId="9" fillId="0" borderId="5" xfId="1" applyFont="1" applyFill="1" applyBorder="1" applyAlignment="1">
      <alignment horizontal="left" vertical="center" wrapText="1"/>
    </xf>
    <xf numFmtId="43" fontId="9" fillId="0" borderId="5" xfId="33" applyFont="1" applyFill="1" applyBorder="1" applyAlignment="1">
      <alignment vertical="center" wrapText="1"/>
    </xf>
    <xf numFmtId="49" fontId="9" fillId="0" borderId="5" xfId="5" applyNumberFormat="1" applyFont="1" applyFill="1" applyBorder="1" applyAlignment="1" applyProtection="1">
      <alignment vertical="center" wrapText="1"/>
    </xf>
    <xf numFmtId="168" fontId="9" fillId="0" borderId="5" xfId="5" applyNumberFormat="1" applyFont="1" applyFill="1" applyBorder="1" applyAlignment="1" applyProtection="1">
      <alignment horizontal="center" vertical="center"/>
    </xf>
    <xf numFmtId="49" fontId="9" fillId="0" borderId="5" xfId="5" applyNumberFormat="1" applyFont="1" applyFill="1" applyBorder="1" applyAlignment="1" applyProtection="1">
      <alignment horizontal="left" vertical="center" wrapText="1"/>
    </xf>
    <xf numFmtId="43" fontId="9" fillId="0" borderId="5" xfId="34" applyFont="1" applyFill="1" applyBorder="1" applyAlignment="1">
      <alignment vertical="center"/>
    </xf>
    <xf numFmtId="43" fontId="9" fillId="0" borderId="5" xfId="35" applyNumberFormat="1" applyFont="1" applyFill="1" applyBorder="1" applyAlignment="1">
      <alignment horizontal="center" vertical="center" wrapText="1"/>
    </xf>
    <xf numFmtId="4" fontId="9" fillId="0" borderId="5" xfId="36" applyNumberFormat="1" applyFont="1" applyFill="1" applyBorder="1" applyAlignment="1">
      <alignment horizontal="center" vertical="center" wrapText="1"/>
    </xf>
    <xf numFmtId="43" fontId="9" fillId="0" borderId="6" xfId="1" applyFont="1" applyFill="1" applyBorder="1" applyAlignment="1">
      <alignment vertical="center"/>
    </xf>
    <xf numFmtId="49" fontId="9" fillId="0" borderId="6" xfId="1" applyNumberFormat="1" applyFont="1" applyFill="1" applyBorder="1" applyAlignment="1">
      <alignment vertical="center"/>
    </xf>
    <xf numFmtId="49" fontId="9" fillId="0" borderId="0" xfId="1" applyNumberFormat="1" applyFont="1" applyFill="1" applyAlignment="1">
      <alignment horizontal="center" vertical="center"/>
    </xf>
    <xf numFmtId="0" fontId="0" fillId="0" borderId="0" xfId="0" applyAlignment="1">
      <alignment vertical="center"/>
    </xf>
    <xf numFmtId="0" fontId="0" fillId="0" borderId="2" xfId="0" applyBorder="1" applyAlignment="1">
      <alignment horizontal="center" vertical="center" wrapText="1"/>
    </xf>
    <xf numFmtId="0" fontId="7" fillId="0" borderId="4" xfId="0" applyFont="1" applyBorder="1" applyAlignment="1">
      <alignment vertical="center"/>
    </xf>
    <xf numFmtId="165" fontId="8" fillId="0" borderId="4" xfId="5" applyNumberFormat="1" applyFont="1" applyFill="1" applyBorder="1" applyAlignment="1">
      <alignment horizontal="center" vertical="center" wrapText="1"/>
    </xf>
    <xf numFmtId="0" fontId="3" fillId="0" borderId="4" xfId="0" applyFont="1" applyBorder="1" applyAlignment="1">
      <alignment horizontal="left" vertical="center" wrapText="1"/>
    </xf>
    <xf numFmtId="43" fontId="8" fillId="0" borderId="4" xfId="5" applyFont="1" applyFill="1" applyBorder="1" applyAlignment="1">
      <alignment horizontal="center" vertical="center"/>
    </xf>
    <xf numFmtId="0" fontId="10" fillId="0" borderId="4" xfId="0" applyFont="1" applyBorder="1" applyAlignment="1">
      <alignment horizontal="center" vertical="center"/>
    </xf>
    <xf numFmtId="0" fontId="3" fillId="0" borderId="4" xfId="0" applyFont="1" applyBorder="1" applyAlignment="1">
      <alignment horizontal="center" vertical="center" wrapText="1"/>
    </xf>
    <xf numFmtId="43" fontId="3" fillId="0" borderId="4" xfId="1" applyFont="1" applyFill="1" applyBorder="1" applyAlignment="1">
      <alignment vertical="center"/>
    </xf>
    <xf numFmtId="43" fontId="8" fillId="0" borderId="4" xfId="5" applyFont="1" applyFill="1" applyBorder="1" applyAlignment="1">
      <alignment horizontal="right" vertical="center"/>
    </xf>
    <xf numFmtId="49" fontId="3" fillId="0" borderId="4" xfId="1" applyNumberFormat="1" applyFont="1" applyFill="1" applyBorder="1" applyAlignment="1">
      <alignment vertical="center"/>
    </xf>
    <xf numFmtId="0" fontId="5" fillId="0" borderId="4" xfId="0" applyFont="1" applyBorder="1" applyAlignment="1">
      <alignment horizontal="center" vertical="center" wrapText="1"/>
    </xf>
    <xf numFmtId="0" fontId="7" fillId="0" borderId="6" xfId="0" applyFont="1" applyBorder="1" applyAlignment="1">
      <alignment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49" fontId="8" fillId="0" borderId="1" xfId="1" applyNumberFormat="1" applyFont="1" applyFill="1" applyBorder="1" applyAlignment="1">
      <alignment vertical="center"/>
    </xf>
    <xf numFmtId="43" fontId="8" fillId="0" borderId="5" xfId="1" applyFont="1" applyFill="1" applyBorder="1" applyAlignment="1">
      <alignment vertical="center"/>
    </xf>
    <xf numFmtId="0" fontId="19" fillId="0" borderId="5" xfId="0" applyFont="1" applyBorder="1" applyAlignment="1">
      <alignment horizontal="center" vertical="center" wrapText="1"/>
    </xf>
    <xf numFmtId="0" fontId="8" fillId="0" borderId="5" xfId="1" applyNumberFormat="1" applyFont="1" applyFill="1" applyBorder="1" applyAlignment="1">
      <alignment vertical="center"/>
    </xf>
    <xf numFmtId="49" fontId="8" fillId="0" borderId="5" xfId="1" applyNumberFormat="1" applyFont="1" applyFill="1" applyBorder="1" applyAlignment="1">
      <alignment vertical="center"/>
    </xf>
    <xf numFmtId="0" fontId="8" fillId="0" borderId="5" xfId="26" applyFont="1" applyBorder="1" applyAlignment="1">
      <alignment vertical="center" wrapText="1"/>
    </xf>
    <xf numFmtId="0" fontId="8" fillId="0" borderId="5" xfId="26" applyFont="1" applyBorder="1" applyAlignment="1">
      <alignment horizontal="center" vertical="center" wrapText="1"/>
    </xf>
    <xf numFmtId="43" fontId="8" fillId="0" borderId="5" xfId="14" applyFont="1" applyFill="1" applyBorder="1" applyAlignment="1">
      <alignment horizontal="right" vertical="center"/>
    </xf>
    <xf numFmtId="14" fontId="8" fillId="0" borderId="5" xfId="0" applyNumberFormat="1" applyFont="1" applyBorder="1" applyAlignment="1">
      <alignment vertical="center"/>
    </xf>
    <xf numFmtId="43" fontId="8" fillId="0" borderId="5" xfId="1" applyFont="1" applyFill="1" applyBorder="1" applyAlignment="1">
      <alignment horizontal="right" vertical="center" wrapText="1"/>
    </xf>
    <xf numFmtId="172" fontId="8" fillId="0" borderId="5" xfId="1" applyNumberFormat="1" applyFont="1" applyFill="1" applyBorder="1" applyAlignment="1">
      <alignment horizontal="center" vertical="center" wrapText="1"/>
    </xf>
    <xf numFmtId="43" fontId="10" fillId="0" borderId="6" xfId="1" applyFont="1" applyFill="1" applyBorder="1" applyAlignment="1">
      <alignment horizontal="right" vertical="center" wrapText="1"/>
    </xf>
    <xf numFmtId="0" fontId="19" fillId="0" borderId="6" xfId="0" applyFont="1" applyBorder="1" applyAlignment="1">
      <alignment horizontal="center" vertical="center" wrapText="1"/>
    </xf>
    <xf numFmtId="0" fontId="8" fillId="0" borderId="6" xfId="1" applyNumberFormat="1" applyFont="1" applyFill="1" applyBorder="1" applyAlignment="1">
      <alignment vertical="center"/>
    </xf>
    <xf numFmtId="14" fontId="8" fillId="0" borderId="6" xfId="0" applyNumberFormat="1" applyFont="1" applyBorder="1" applyAlignment="1">
      <alignment vertical="center"/>
    </xf>
    <xf numFmtId="0" fontId="8" fillId="0" borderId="6" xfId="0" applyFont="1" applyBorder="1" applyAlignment="1">
      <alignment vertical="center"/>
    </xf>
    <xf numFmtId="0" fontId="8" fillId="0" borderId="0" xfId="0" applyFont="1" applyAlignment="1">
      <alignment horizontal="center" vertical="center" wrapText="1"/>
    </xf>
    <xf numFmtId="0" fontId="8" fillId="0" borderId="4" xfId="0" quotePrefix="1"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1" xfId="0" applyFont="1" applyBorder="1" applyAlignment="1">
      <alignment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17" fillId="0" borderId="2" xfId="2" applyFont="1" applyBorder="1" applyAlignment="1">
      <alignment horizontal="center" vertical="center" wrapText="1"/>
    </xf>
    <xf numFmtId="49" fontId="17" fillId="0" borderId="2"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7" fillId="0" borderId="0" xfId="0" applyFont="1" applyAlignment="1">
      <alignment horizontal="center" vertical="center"/>
    </xf>
    <xf numFmtId="0" fontId="17" fillId="0" borderId="3" xfId="2" applyFont="1" applyBorder="1" applyAlignment="1">
      <alignment horizontal="center" vertical="center" wrapText="1"/>
    </xf>
    <xf numFmtId="49" fontId="17" fillId="0" borderId="3" xfId="3" applyNumberFormat="1" applyFont="1" applyBorder="1" applyAlignment="1">
      <alignment horizontal="center" vertical="center" wrapText="1"/>
    </xf>
    <xf numFmtId="0" fontId="9" fillId="0" borderId="0" xfId="0" applyFont="1" applyAlignment="1">
      <alignment horizontal="center" vertical="center" wrapText="1"/>
    </xf>
    <xf numFmtId="166" fontId="9" fillId="0" borderId="2" xfId="5" applyNumberFormat="1" applyFont="1" applyFill="1" applyBorder="1" applyAlignment="1">
      <alignment horizontal="center" vertical="center"/>
    </xf>
    <xf numFmtId="43" fontId="9" fillId="0" borderId="2" xfId="5" applyFont="1" applyFill="1" applyBorder="1" applyAlignment="1">
      <alignment horizontal="center" vertical="center"/>
    </xf>
    <xf numFmtId="49" fontId="9" fillId="0" borderId="2" xfId="1" applyNumberFormat="1" applyFont="1" applyFill="1" applyBorder="1" applyAlignment="1">
      <alignment vertical="center"/>
    </xf>
    <xf numFmtId="43" fontId="9" fillId="0" borderId="2" xfId="5" applyFont="1" applyFill="1" applyBorder="1" applyAlignment="1">
      <alignment vertical="center"/>
    </xf>
    <xf numFmtId="0" fontId="9" fillId="0" borderId="4" xfId="0" applyFont="1" applyBorder="1" applyAlignment="1">
      <alignment horizontal="center" vertical="center"/>
    </xf>
    <xf numFmtId="43" fontId="9" fillId="0" borderId="4" xfId="1" applyFont="1" applyFill="1" applyBorder="1" applyAlignment="1">
      <alignment vertical="center" wrapText="1"/>
    </xf>
    <xf numFmtId="0" fontId="9" fillId="0" borderId="4" xfId="4" applyNumberFormat="1" applyFont="1" applyFill="1" applyBorder="1" applyAlignment="1">
      <alignment horizontal="center" vertical="center" wrapText="1"/>
    </xf>
    <xf numFmtId="0" fontId="9" fillId="0" borderId="4" xfId="3" applyFont="1" applyBorder="1" applyAlignment="1">
      <alignment horizontal="center" vertical="center" wrapText="1"/>
    </xf>
    <xf numFmtId="49" fontId="9" fillId="0" borderId="4" xfId="4" applyNumberFormat="1"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3" applyFont="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9" fillId="0" borderId="5" xfId="5" applyNumberFormat="1" applyFont="1" applyFill="1" applyBorder="1" applyAlignment="1">
      <alignment vertical="center"/>
    </xf>
    <xf numFmtId="0" fontId="9" fillId="0" borderId="5" xfId="4" applyNumberFormat="1" applyFont="1" applyFill="1" applyBorder="1" applyAlignment="1">
      <alignment horizontal="center" vertical="center" wrapText="1"/>
    </xf>
    <xf numFmtId="0" fontId="9" fillId="0" borderId="5" xfId="0" applyFont="1" applyBorder="1" applyAlignment="1">
      <alignment vertical="center"/>
    </xf>
    <xf numFmtId="0" fontId="9" fillId="0" borderId="5" xfId="8" applyFont="1" applyBorder="1" applyAlignment="1">
      <alignment horizontal="left" vertical="center" wrapText="1"/>
    </xf>
    <xf numFmtId="0" fontId="9" fillId="0" borderId="5" xfId="8" applyFont="1" applyBorder="1" applyAlignment="1">
      <alignment horizontal="center" vertical="center" wrapText="1"/>
    </xf>
    <xf numFmtId="0" fontId="9" fillId="0" borderId="5" xfId="0" applyFont="1" applyBorder="1" applyAlignment="1">
      <alignment vertical="center" wrapText="1"/>
    </xf>
    <xf numFmtId="0" fontId="9" fillId="0" borderId="5" xfId="9" applyFont="1" applyBorder="1" applyAlignment="1">
      <alignment horizontal="center" vertical="center" wrapText="1"/>
    </xf>
    <xf numFmtId="49" fontId="9" fillId="0" borderId="5" xfId="10" applyNumberFormat="1" applyFont="1" applyBorder="1" applyAlignment="1">
      <alignment vertical="center"/>
    </xf>
    <xf numFmtId="0" fontId="9" fillId="0" borderId="5" xfId="10" applyFont="1" applyBorder="1" applyAlignment="1">
      <alignment horizontal="center" vertical="center" wrapText="1"/>
    </xf>
    <xf numFmtId="0" fontId="9" fillId="0" borderId="5" xfId="11" applyFont="1" applyBorder="1" applyAlignment="1">
      <alignment horizontal="center" vertical="center" wrapText="1"/>
    </xf>
    <xf numFmtId="0" fontId="9" fillId="0" borderId="5" xfId="12" applyFont="1" applyBorder="1" applyAlignment="1">
      <alignment horizontal="center" vertical="center" wrapText="1"/>
    </xf>
    <xf numFmtId="0" fontId="9" fillId="0" borderId="5" xfId="12" applyFont="1" applyBorder="1" applyAlignment="1">
      <alignment horizontal="justify" vertical="center" wrapText="1"/>
    </xf>
    <xf numFmtId="0" fontId="9" fillId="0" borderId="5" xfId="0" applyFont="1" applyBorder="1"/>
    <xf numFmtId="0" fontId="9" fillId="0" borderId="0" xfId="0" applyFont="1"/>
    <xf numFmtId="0" fontId="9" fillId="0" borderId="0" xfId="0" applyFont="1" applyAlignment="1">
      <alignment vertical="center" wrapText="1"/>
    </xf>
    <xf numFmtId="0" fontId="9" fillId="0" borderId="5" xfId="16" applyFont="1" applyBorder="1" applyAlignment="1">
      <alignment horizontal="center" vertical="center" wrapText="1"/>
    </xf>
    <xf numFmtId="0" fontId="9" fillId="0" borderId="5" xfId="12" applyFont="1" applyBorder="1" applyAlignment="1">
      <alignment vertical="center"/>
    </xf>
    <xf numFmtId="2" fontId="10" fillId="0" borderId="5" xfId="0" applyNumberFormat="1" applyFont="1" applyBorder="1" applyAlignment="1">
      <alignment horizontal="right" vertical="center"/>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9" fillId="0" borderId="5" xfId="31" applyFont="1" applyBorder="1" applyAlignment="1">
      <alignment horizontal="center" vertical="center"/>
    </xf>
    <xf numFmtId="0" fontId="9" fillId="0" borderId="5" xfId="12" applyFont="1" applyBorder="1" applyAlignment="1">
      <alignment horizontal="left" vertical="center" wrapText="1"/>
    </xf>
    <xf numFmtId="0" fontId="9" fillId="0" borderId="5" xfId="2" applyFont="1" applyBorder="1" applyAlignment="1">
      <alignment horizontal="center" vertical="center" wrapText="1"/>
    </xf>
    <xf numFmtId="0" fontId="9" fillId="0" borderId="5" xfId="12" applyFont="1" applyBorder="1" applyAlignment="1">
      <alignment vertical="center" wrapText="1"/>
    </xf>
    <xf numFmtId="0" fontId="9" fillId="0" borderId="5" xfId="15" applyFont="1" applyBorder="1" applyAlignment="1">
      <alignment horizontal="justify" vertical="center" wrapText="1"/>
    </xf>
    <xf numFmtId="0" fontId="9" fillId="0" borderId="5" xfId="2" applyFont="1" applyBorder="1" applyAlignment="1">
      <alignment vertical="center" wrapText="1"/>
    </xf>
    <xf numFmtId="49" fontId="9" fillId="0" borderId="5" xfId="32" applyNumberFormat="1" applyFont="1" applyBorder="1" applyAlignment="1">
      <alignment horizontal="left" vertical="center" wrapText="1"/>
    </xf>
    <xf numFmtId="2" fontId="9" fillId="0" borderId="5" xfId="12" applyNumberFormat="1" applyFont="1" applyBorder="1" applyAlignment="1">
      <alignment horizontal="center" vertical="center" wrapText="1"/>
    </xf>
    <xf numFmtId="0" fontId="9" fillId="0" borderId="5" xfId="12" applyFont="1" applyBorder="1" applyAlignment="1">
      <alignment horizontal="center" vertical="center"/>
    </xf>
    <xf numFmtId="3" fontId="9" fillId="0" borderId="5" xfId="32" applyNumberFormat="1" applyFont="1" applyBorder="1" applyAlignment="1">
      <alignment horizontal="left" vertical="center" wrapText="1"/>
    </xf>
    <xf numFmtId="2" fontId="9" fillId="0" borderId="5" xfId="26" applyNumberFormat="1" applyFont="1" applyBorder="1" applyAlignment="1">
      <alignment horizontal="left" vertical="center" wrapText="1"/>
    </xf>
    <xf numFmtId="0" fontId="9" fillId="0" borderId="5" xfId="26" applyFont="1" applyBorder="1" applyAlignment="1">
      <alignment horizontal="center" vertical="center" wrapText="1"/>
    </xf>
    <xf numFmtId="49" fontId="9" fillId="0" borderId="5" xfId="10" applyNumberFormat="1" applyFont="1" applyBorder="1" applyAlignment="1">
      <alignment horizontal="left" vertical="center" wrapText="1"/>
    </xf>
    <xf numFmtId="168" fontId="9" fillId="0" borderId="5" xfId="10" applyNumberFormat="1" applyFont="1" applyBorder="1" applyAlignment="1">
      <alignment horizontal="center" vertical="center" wrapText="1"/>
    </xf>
    <xf numFmtId="0" fontId="9" fillId="0" borderId="5" xfId="15" applyFont="1" applyBorder="1" applyAlignment="1">
      <alignment horizontal="center" vertical="center" wrapText="1"/>
    </xf>
    <xf numFmtId="3" fontId="9" fillId="0" borderId="5" xfId="0" applyNumberFormat="1" applyFont="1" applyBorder="1" applyAlignment="1">
      <alignment horizontal="left" vertical="center" wrapText="1"/>
    </xf>
    <xf numFmtId="43" fontId="9" fillId="0" borderId="5" xfId="12" applyNumberFormat="1" applyFont="1" applyBorder="1" applyAlignment="1">
      <alignment horizontal="center" vertical="center" wrapText="1"/>
    </xf>
    <xf numFmtId="2" fontId="9" fillId="0" borderId="5" xfId="12" applyNumberFormat="1" applyFont="1" applyBorder="1" applyAlignment="1">
      <alignment horizontal="justify"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0" fillId="0" borderId="5" xfId="20" applyNumberFormat="1" applyFont="1" applyFill="1" applyBorder="1" applyAlignment="1">
      <alignment vertical="center" wrapText="1"/>
    </xf>
    <xf numFmtId="2" fontId="10" fillId="0" borderId="5" xfId="0" applyNumberFormat="1" applyFont="1" applyBorder="1" applyAlignment="1">
      <alignment horizontal="right" vertical="center" wrapText="1"/>
    </xf>
    <xf numFmtId="0" fontId="9" fillId="0" borderId="6" xfId="0" applyFont="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49" fontId="9" fillId="0" borderId="0" xfId="1" applyNumberFormat="1" applyFont="1" applyFill="1" applyBorder="1" applyAlignment="1">
      <alignment vertical="center"/>
    </xf>
    <xf numFmtId="0" fontId="9" fillId="0" borderId="0" xfId="0" applyFont="1" applyAlignment="1">
      <alignment horizontal="left" vertical="center" wrapText="1"/>
    </xf>
    <xf numFmtId="0" fontId="17" fillId="0" borderId="0" xfId="0" applyFont="1" applyAlignment="1">
      <alignment horizontal="left" vertical="center" wrapText="1"/>
    </xf>
    <xf numFmtId="43" fontId="17" fillId="0" borderId="0" xfId="1" applyFont="1" applyFill="1" applyAlignment="1">
      <alignment horizontal="center" vertical="center"/>
    </xf>
    <xf numFmtId="14" fontId="9" fillId="0" borderId="0" xfId="0" applyNumberFormat="1" applyFont="1" applyAlignment="1">
      <alignment vertical="center"/>
    </xf>
    <xf numFmtId="14" fontId="9" fillId="0" borderId="0" xfId="0" applyNumberFormat="1" applyFont="1" applyAlignment="1">
      <alignment horizontal="center" vertical="center"/>
    </xf>
    <xf numFmtId="49" fontId="9" fillId="0" borderId="4" xfId="1" applyNumberFormat="1" applyFont="1" applyFill="1" applyBorder="1" applyAlignment="1">
      <alignment horizontal="center" vertical="center"/>
    </xf>
    <xf numFmtId="49" fontId="9" fillId="0" borderId="5" xfId="1" applyNumberFormat="1" applyFont="1" applyFill="1" applyBorder="1" applyAlignment="1">
      <alignment horizontal="center" vertical="center"/>
    </xf>
    <xf numFmtId="0" fontId="9" fillId="0" borderId="5" xfId="1" applyNumberFormat="1" applyFont="1" applyFill="1" applyBorder="1" applyAlignment="1">
      <alignment horizontal="center" vertical="center"/>
    </xf>
    <xf numFmtId="0" fontId="9" fillId="0" borderId="12" xfId="0" applyFont="1" applyBorder="1" applyAlignment="1">
      <alignment vertical="center"/>
    </xf>
    <xf numFmtId="0" fontId="9" fillId="0" borderId="0" xfId="1" applyNumberFormat="1" applyFont="1" applyFill="1" applyBorder="1" applyAlignment="1">
      <alignment horizontal="center" vertical="center"/>
    </xf>
    <xf numFmtId="43" fontId="9" fillId="0" borderId="0" xfId="5" applyFont="1" applyFill="1" applyBorder="1" applyAlignment="1">
      <alignment vertical="center"/>
    </xf>
    <xf numFmtId="43" fontId="9" fillId="0" borderId="0" xfId="1" applyFont="1" applyFill="1" applyBorder="1" applyAlignment="1">
      <alignment vertical="center"/>
    </xf>
    <xf numFmtId="49" fontId="9" fillId="0" borderId="0" xfId="1" applyNumberFormat="1" applyFont="1" applyFill="1" applyBorder="1" applyAlignment="1">
      <alignment horizontal="center" vertical="center"/>
    </xf>
    <xf numFmtId="0" fontId="9" fillId="0" borderId="6" xfId="1" applyNumberFormat="1" applyFont="1" applyFill="1" applyBorder="1" applyAlignment="1">
      <alignment horizontal="center" vertical="center"/>
    </xf>
    <xf numFmtId="43" fontId="9" fillId="0" borderId="6" xfId="1" applyFont="1" applyFill="1" applyBorder="1" applyAlignment="1">
      <alignment horizontal="right" vertical="center" wrapText="1"/>
    </xf>
    <xf numFmtId="0" fontId="9" fillId="0" borderId="6" xfId="3" applyFont="1" applyBorder="1" applyAlignment="1">
      <alignment horizontal="center" vertical="center" wrapText="1"/>
    </xf>
    <xf numFmtId="49" fontId="9" fillId="0" borderId="6" xfId="4" applyNumberFormat="1" applyFont="1" applyFill="1" applyBorder="1" applyAlignment="1">
      <alignment horizontal="center" vertical="center" wrapText="1"/>
    </xf>
    <xf numFmtId="0" fontId="9" fillId="0" borderId="6" xfId="0" applyFont="1" applyBorder="1" applyAlignment="1">
      <alignment vertical="center"/>
    </xf>
    <xf numFmtId="0" fontId="9" fillId="0" borderId="2" xfId="0" applyFont="1" applyBorder="1" applyAlignment="1">
      <alignment vertical="center" wrapText="1"/>
    </xf>
    <xf numFmtId="0" fontId="9" fillId="0" borderId="4" xfId="0" applyFont="1" applyBorder="1" applyAlignment="1">
      <alignment vertical="center"/>
    </xf>
    <xf numFmtId="165" fontId="9" fillId="0" borderId="2" xfId="5" quotePrefix="1" applyNumberFormat="1" applyFont="1" applyFill="1" applyBorder="1" applyAlignment="1">
      <alignment horizontal="center" vertical="center" wrapText="1"/>
    </xf>
    <xf numFmtId="165" fontId="9" fillId="0" borderId="4" xfId="5" applyNumberFormat="1" applyFont="1" applyFill="1" applyBorder="1" applyAlignment="1">
      <alignment horizontal="center" vertical="center" wrapText="1"/>
    </xf>
    <xf numFmtId="165" fontId="9" fillId="0" borderId="5" xfId="5" applyNumberFormat="1" applyFont="1" applyFill="1" applyBorder="1" applyAlignment="1">
      <alignment horizontal="center" vertical="center" wrapText="1"/>
    </xf>
    <xf numFmtId="1" fontId="9" fillId="0" borderId="5" xfId="12" applyNumberFormat="1" applyFont="1" applyBorder="1" applyAlignment="1">
      <alignment horizontal="center" vertical="center" wrapText="1"/>
    </xf>
    <xf numFmtId="43" fontId="9" fillId="0" borderId="5" xfId="5" applyFont="1" applyFill="1" applyBorder="1" applyAlignment="1">
      <alignment horizontal="right" vertical="center"/>
    </xf>
    <xf numFmtId="43" fontId="9" fillId="0" borderId="5" xfId="14" applyFont="1" applyFill="1" applyBorder="1" applyAlignment="1">
      <alignment horizontal="left" vertical="center" wrapText="1"/>
    </xf>
    <xf numFmtId="43" fontId="9" fillId="0" borderId="5" xfId="14" applyFont="1" applyFill="1" applyBorder="1" applyAlignment="1">
      <alignment horizontal="center" vertical="center"/>
    </xf>
    <xf numFmtId="43" fontId="9" fillId="0" borderId="5" xfId="14" applyFont="1" applyFill="1" applyBorder="1" applyAlignment="1">
      <alignment horizontal="center" vertical="center" wrapText="1"/>
    </xf>
    <xf numFmtId="43" fontId="9" fillId="0" borderId="5" xfId="5" applyFont="1" applyFill="1" applyBorder="1" applyAlignment="1">
      <alignment horizontal="left" vertical="center"/>
    </xf>
    <xf numFmtId="166" fontId="9" fillId="0" borderId="5" xfId="7" applyFont="1" applyFill="1" applyBorder="1" applyAlignment="1">
      <alignment vertical="center" wrapText="1"/>
    </xf>
    <xf numFmtId="166" fontId="9" fillId="0" borderId="5" xfId="7" applyFont="1" applyFill="1" applyBorder="1" applyAlignment="1">
      <alignment horizontal="center" vertical="center" wrapText="1"/>
    </xf>
    <xf numFmtId="166" fontId="9" fillId="0" borderId="5" xfId="0" applyNumberFormat="1" applyFont="1" applyBorder="1" applyAlignment="1">
      <alignment horizontal="center" vertical="center" wrapText="1"/>
    </xf>
    <xf numFmtId="0" fontId="9" fillId="0" borderId="5" xfId="5" applyNumberFormat="1" applyFont="1" applyFill="1" applyBorder="1" applyAlignment="1">
      <alignment vertical="center" wrapText="1"/>
    </xf>
    <xf numFmtId="0" fontId="9" fillId="0" borderId="5" xfId="17" applyFont="1" applyBorder="1" applyAlignment="1">
      <alignment vertical="center" wrapText="1"/>
    </xf>
    <xf numFmtId="0" fontId="9" fillId="0" borderId="5" xfId="12" applyFont="1" applyBorder="1" applyAlignment="1">
      <alignment horizontal="left" vertical="center"/>
    </xf>
    <xf numFmtId="166" fontId="9" fillId="0" borderId="5" xfId="12" applyNumberFormat="1" applyFont="1" applyBorder="1" applyAlignment="1">
      <alignment horizontal="center" vertical="center" wrapText="1"/>
    </xf>
    <xf numFmtId="0" fontId="9" fillId="0" borderId="5" xfId="18" applyFont="1" applyBorder="1" applyAlignment="1">
      <alignment vertical="center" wrapText="1"/>
    </xf>
    <xf numFmtId="166" fontId="9" fillId="0" borderId="5" xfId="6" applyFont="1" applyFill="1" applyBorder="1" applyAlignment="1">
      <alignment horizontal="center" vertical="center" wrapText="1"/>
    </xf>
    <xf numFmtId="0" fontId="9" fillId="0" borderId="5" xfId="19" applyFont="1" applyBorder="1" applyAlignment="1">
      <alignment horizontal="center" vertical="center" wrapText="1"/>
    </xf>
    <xf numFmtId="49" fontId="9" fillId="0" borderId="5" xfId="0" applyNumberFormat="1" applyFont="1" applyBorder="1" applyAlignment="1">
      <alignment vertical="center" wrapText="1"/>
    </xf>
    <xf numFmtId="49" fontId="9" fillId="0" borderId="5" xfId="20" applyNumberFormat="1" applyFont="1" applyFill="1" applyBorder="1" applyAlignment="1">
      <alignment vertical="center" wrapText="1"/>
    </xf>
    <xf numFmtId="167" fontId="9" fillId="0" borderId="5" xfId="20" applyFont="1" applyFill="1" applyBorder="1" applyAlignment="1">
      <alignment horizontal="center" vertical="center"/>
    </xf>
    <xf numFmtId="0" fontId="9" fillId="0" borderId="5" xfId="0" applyFont="1" applyBorder="1" applyAlignment="1">
      <alignment horizontal="justify" vertical="center" wrapText="1"/>
    </xf>
    <xf numFmtId="0" fontId="9" fillId="0" borderId="5" xfId="18" applyFont="1" applyBorder="1" applyAlignment="1">
      <alignment horizontal="center" vertical="center" wrapText="1"/>
    </xf>
    <xf numFmtId="0" fontId="9" fillId="0" borderId="5" xfId="15" applyFont="1" applyBorder="1" applyAlignment="1">
      <alignment horizontal="left" vertical="center" wrapText="1"/>
    </xf>
    <xf numFmtId="0" fontId="9" fillId="0" borderId="5" xfId="19" applyFont="1" applyBorder="1" applyAlignment="1">
      <alignment vertical="center" wrapText="1"/>
    </xf>
    <xf numFmtId="49" fontId="9" fillId="0" borderId="5" xfId="6" applyNumberFormat="1" applyFont="1" applyFill="1" applyBorder="1" applyAlignment="1">
      <alignment vertical="center" wrapText="1"/>
    </xf>
    <xf numFmtId="44" fontId="9" fillId="0" borderId="5" xfId="21" applyFont="1" applyFill="1" applyBorder="1" applyAlignment="1">
      <alignment horizontal="left" vertical="center" wrapText="1"/>
    </xf>
    <xf numFmtId="0" fontId="9" fillId="0" borderId="5" xfId="22" applyFont="1" applyBorder="1" applyAlignment="1">
      <alignment vertical="center" wrapText="1"/>
    </xf>
    <xf numFmtId="0" fontId="9" fillId="0" borderId="5" xfId="22" applyFont="1" applyBorder="1" applyAlignment="1">
      <alignment horizontal="center" vertical="center" wrapText="1"/>
    </xf>
    <xf numFmtId="0" fontId="9" fillId="0" borderId="5" xfId="23" applyFont="1" applyBorder="1" applyAlignment="1">
      <alignment horizontal="left" vertical="center" wrapText="1"/>
    </xf>
    <xf numFmtId="0" fontId="9" fillId="0" borderId="5" xfId="23" applyFont="1" applyBorder="1" applyAlignment="1">
      <alignment horizontal="center" vertical="center" wrapText="1"/>
    </xf>
    <xf numFmtId="164" fontId="9" fillId="0" borderId="5" xfId="1" applyNumberFormat="1" applyFont="1" applyFill="1" applyBorder="1" applyAlignment="1">
      <alignment horizontal="center" vertical="center" wrapText="1"/>
    </xf>
    <xf numFmtId="0" fontId="9" fillId="0" borderId="5" xfId="17" applyFont="1" applyBorder="1" applyAlignment="1">
      <alignment horizontal="center" vertical="center" wrapText="1"/>
    </xf>
    <xf numFmtId="0" fontId="9" fillId="0" borderId="5" xfId="24" applyFont="1" applyBorder="1" applyAlignment="1">
      <alignment horizontal="center" vertical="center"/>
    </xf>
    <xf numFmtId="0" fontId="9" fillId="0" borderId="5" xfId="24" applyFont="1" applyBorder="1" applyAlignment="1">
      <alignment horizontal="center" vertical="center" wrapText="1"/>
    </xf>
    <xf numFmtId="170" fontId="9" fillId="0" borderId="5" xfId="0" applyNumberFormat="1" applyFont="1" applyBorder="1" applyAlignment="1">
      <alignment horizontal="center" vertical="center" wrapText="1"/>
    </xf>
    <xf numFmtId="0" fontId="9" fillId="0" borderId="5" xfId="0" applyFont="1" applyBorder="1" applyAlignment="1">
      <alignment horizontal="right" vertical="center"/>
    </xf>
    <xf numFmtId="2" fontId="9" fillId="0" borderId="5" xfId="0" applyNumberFormat="1" applyFont="1" applyBorder="1" applyAlignment="1">
      <alignment horizontal="right" vertical="center"/>
    </xf>
    <xf numFmtId="49" fontId="9" fillId="0" borderId="5" xfId="25" applyNumberFormat="1" applyFont="1" applyBorder="1" applyAlignment="1">
      <alignment horizontal="center" vertical="center" wrapText="1"/>
    </xf>
    <xf numFmtId="0" fontId="9" fillId="0" borderId="5" xfId="26" applyFont="1" applyBorder="1" applyAlignment="1">
      <alignment horizontal="left" vertical="center" wrapText="1"/>
    </xf>
    <xf numFmtId="0" fontId="9" fillId="0" borderId="5" xfId="12" applyFont="1" applyBorder="1" applyAlignment="1">
      <alignment horizontal="right" vertical="center"/>
    </xf>
    <xf numFmtId="171" fontId="9" fillId="0" borderId="5" xfId="0" applyNumberFormat="1" applyFont="1" applyBorder="1" applyAlignment="1">
      <alignment horizontal="right" vertical="center" wrapText="1"/>
    </xf>
    <xf numFmtId="172" fontId="9" fillId="0" borderId="5" xfId="1" applyNumberFormat="1" applyFont="1" applyFill="1" applyBorder="1" applyAlignment="1">
      <alignment horizontal="center" vertical="center" wrapText="1"/>
    </xf>
    <xf numFmtId="172" fontId="9" fillId="0" borderId="5" xfId="1" applyNumberFormat="1" applyFont="1" applyFill="1" applyBorder="1" applyAlignment="1">
      <alignment horizontal="center" vertical="center"/>
    </xf>
    <xf numFmtId="166" fontId="9" fillId="0" borderId="5" xfId="12" applyNumberFormat="1" applyFont="1" applyBorder="1" applyAlignment="1">
      <alignment horizontal="left" vertical="center" wrapText="1"/>
    </xf>
    <xf numFmtId="0" fontId="9" fillId="0" borderId="5" xfId="23" applyFont="1" applyBorder="1" applyAlignment="1">
      <alignment vertical="center" wrapText="1"/>
    </xf>
    <xf numFmtId="43" fontId="9" fillId="0" borderId="5" xfId="27" applyFont="1" applyFill="1" applyBorder="1" applyAlignment="1">
      <alignment vertical="center" wrapText="1"/>
    </xf>
    <xf numFmtId="43" fontId="9" fillId="0" borderId="5" xfId="27" applyFont="1" applyFill="1" applyBorder="1" applyAlignment="1">
      <alignment horizontal="center" vertical="center" wrapText="1"/>
    </xf>
    <xf numFmtId="172" fontId="9" fillId="0" borderId="5" xfId="1" applyNumberFormat="1" applyFont="1" applyFill="1" applyBorder="1" applyAlignment="1">
      <alignment horizontal="right" vertical="center" wrapText="1"/>
    </xf>
    <xf numFmtId="172" fontId="9" fillId="0" borderId="5" xfId="1" applyNumberFormat="1" applyFont="1" applyFill="1" applyBorder="1" applyAlignment="1">
      <alignment horizontal="right" vertical="center"/>
    </xf>
    <xf numFmtId="0" fontId="9" fillId="0" borderId="5" xfId="29" applyFont="1" applyBorder="1" applyAlignment="1">
      <alignment vertical="center" wrapText="1"/>
    </xf>
    <xf numFmtId="0" fontId="9" fillId="0" borderId="5" xfId="29" applyFont="1" applyBorder="1" applyAlignment="1">
      <alignment horizontal="center" vertical="center" wrapText="1"/>
    </xf>
    <xf numFmtId="0" fontId="9" fillId="0" borderId="5" xfId="30" applyFont="1" applyBorder="1" applyAlignment="1">
      <alignment vertical="center" wrapText="1"/>
    </xf>
    <xf numFmtId="0" fontId="9" fillId="0" borderId="5" xfId="30" applyFont="1" applyBorder="1" applyAlignment="1">
      <alignment horizontal="center" vertical="center" wrapText="1"/>
    </xf>
    <xf numFmtId="0" fontId="9" fillId="0" borderId="5" xfId="0" applyFont="1" applyBorder="1" applyAlignment="1">
      <alignment wrapText="1"/>
    </xf>
    <xf numFmtId="0" fontId="9" fillId="0" borderId="5" xfId="3" applyFont="1" applyBorder="1" applyAlignment="1">
      <alignment wrapText="1"/>
    </xf>
    <xf numFmtId="0" fontId="9" fillId="0" borderId="5" xfId="37" applyFont="1" applyBorder="1" applyAlignment="1">
      <alignment horizontal="center" vertical="center" wrapText="1"/>
    </xf>
    <xf numFmtId="166" fontId="9" fillId="0" borderId="5" xfId="5" applyNumberFormat="1" applyFont="1" applyFill="1" applyBorder="1" applyAlignment="1">
      <alignment horizontal="center" vertical="center" wrapText="1"/>
    </xf>
    <xf numFmtId="166" fontId="9" fillId="0" borderId="5" xfId="6" applyFont="1" applyFill="1" applyBorder="1" applyAlignment="1">
      <alignment vertical="center" wrapText="1"/>
    </xf>
    <xf numFmtId="0" fontId="9" fillId="0" borderId="5" xfId="5" applyNumberFormat="1" applyFont="1" applyFill="1" applyBorder="1" applyAlignment="1">
      <alignment horizontal="left" vertical="center"/>
    </xf>
    <xf numFmtId="43" fontId="9" fillId="0" borderId="5" xfId="13" applyFont="1" applyFill="1" applyBorder="1" applyAlignment="1">
      <alignment horizontal="center" vertical="center" wrapText="1"/>
    </xf>
    <xf numFmtId="0" fontId="9" fillId="0" borderId="5" xfId="38" applyFont="1" applyBorder="1" applyAlignment="1">
      <alignment vertical="center" wrapText="1"/>
    </xf>
    <xf numFmtId="0" fontId="9" fillId="0" borderId="5" xfId="38" applyFont="1" applyBorder="1" applyAlignment="1">
      <alignment horizontal="center" vertical="center" wrapText="1"/>
    </xf>
    <xf numFmtId="43" fontId="9" fillId="0" borderId="5" xfId="5" quotePrefix="1" applyFont="1" applyFill="1" applyBorder="1" applyAlignment="1">
      <alignment vertical="center" wrapText="1"/>
    </xf>
    <xf numFmtId="0" fontId="9" fillId="0" borderId="5" xfId="20" applyNumberFormat="1" applyFont="1" applyFill="1" applyBorder="1" applyAlignment="1">
      <alignment vertical="center" wrapText="1"/>
    </xf>
    <xf numFmtId="174" fontId="9" fillId="0" borderId="5" xfId="20" applyNumberFormat="1" applyFont="1" applyFill="1" applyBorder="1" applyAlignment="1">
      <alignment horizontal="right" vertical="center" wrapText="1"/>
    </xf>
    <xf numFmtId="2" fontId="9" fillId="0" borderId="5" xfId="0" applyNumberFormat="1" applyFont="1" applyBorder="1" applyAlignment="1">
      <alignment horizontal="right" vertical="center" wrapText="1"/>
    </xf>
    <xf numFmtId="0" fontId="9" fillId="0" borderId="5" xfId="39" applyFont="1" applyBorder="1" applyAlignment="1">
      <alignment horizontal="left" vertical="center" wrapText="1"/>
    </xf>
    <xf numFmtId="0" fontId="9" fillId="0" borderId="5" xfId="39" applyFont="1" applyBorder="1" applyAlignment="1">
      <alignment horizontal="center" vertical="center" wrapText="1"/>
    </xf>
    <xf numFmtId="43" fontId="9" fillId="0" borderId="5" xfId="5" applyFont="1" applyFill="1" applyBorder="1" applyAlignment="1">
      <alignment horizontal="justify" vertical="center" wrapText="1"/>
    </xf>
    <xf numFmtId="0" fontId="9" fillId="0" borderId="5" xfId="39" applyFont="1" applyBorder="1" applyAlignment="1">
      <alignment horizontal="justify" vertical="center" wrapText="1"/>
    </xf>
    <xf numFmtId="165" fontId="9" fillId="0" borderId="6" xfId="5" applyNumberFormat="1" applyFont="1" applyFill="1" applyBorder="1" applyAlignment="1">
      <alignment horizontal="center" vertical="center" wrapText="1"/>
    </xf>
    <xf numFmtId="1" fontId="9" fillId="0" borderId="6" xfId="12" applyNumberFormat="1" applyFont="1" applyBorder="1" applyAlignment="1">
      <alignment horizontal="center" vertical="center" wrapText="1"/>
    </xf>
    <xf numFmtId="0" fontId="9" fillId="0" borderId="6" xfId="38" applyFont="1" applyBorder="1" applyAlignment="1">
      <alignment horizontal="left" vertical="center" wrapText="1"/>
    </xf>
    <xf numFmtId="0" fontId="9" fillId="0" borderId="6" xfId="5" applyNumberFormat="1" applyFont="1" applyFill="1" applyBorder="1" applyAlignment="1">
      <alignment horizontal="center" vertical="center"/>
    </xf>
    <xf numFmtId="165" fontId="9" fillId="0" borderId="0" xfId="5" applyNumberFormat="1" applyFont="1" applyFill="1" applyBorder="1" applyAlignment="1">
      <alignment horizontal="center" vertical="center" wrapText="1"/>
    </xf>
    <xf numFmtId="0" fontId="9" fillId="0" borderId="0" xfId="22" applyFont="1" applyAlignment="1">
      <alignment vertical="center" wrapText="1"/>
    </xf>
    <xf numFmtId="0" fontId="9" fillId="0" borderId="0" xfId="22" applyFont="1" applyAlignment="1">
      <alignment horizontal="center" vertical="center" wrapText="1"/>
    </xf>
    <xf numFmtId="43" fontId="9" fillId="0" borderId="0" xfId="1" applyFont="1" applyFill="1" applyBorder="1" applyAlignment="1">
      <alignment horizontal="right" vertical="center" wrapText="1"/>
    </xf>
    <xf numFmtId="0" fontId="9" fillId="0" borderId="7" xfId="0" applyFont="1" applyBorder="1" applyAlignment="1">
      <alignment horizontal="center" vertical="center"/>
    </xf>
    <xf numFmtId="169" fontId="9" fillId="0" borderId="5" xfId="13" applyNumberFormat="1" applyFont="1" applyFill="1" applyBorder="1" applyAlignment="1">
      <alignment horizontal="center" vertical="center" wrapText="1"/>
    </xf>
    <xf numFmtId="167" fontId="9" fillId="0" borderId="5" xfId="20" applyFont="1" applyFill="1" applyBorder="1" applyAlignment="1">
      <alignment horizontal="center" vertical="center" wrapText="1"/>
    </xf>
    <xf numFmtId="168" fontId="9" fillId="0" borderId="5" xfId="5" applyNumberFormat="1" applyFont="1" applyFill="1" applyBorder="1" applyAlignment="1" applyProtection="1">
      <alignment horizontal="center" vertical="center" wrapText="1"/>
    </xf>
    <xf numFmtId="49" fontId="9" fillId="0" borderId="5" xfId="10" applyNumberFormat="1" applyFont="1" applyBorder="1" applyAlignment="1">
      <alignment horizontal="center" vertical="center" wrapText="1"/>
    </xf>
    <xf numFmtId="0" fontId="3" fillId="0" borderId="4" xfId="1" applyNumberFormat="1" applyFont="1" applyFill="1" applyBorder="1" applyAlignment="1">
      <alignment horizontal="center" vertical="center"/>
    </xf>
    <xf numFmtId="0" fontId="3" fillId="0" borderId="5" xfId="1" applyNumberFormat="1" applyFont="1" applyFill="1" applyBorder="1" applyAlignment="1">
      <alignment horizontal="center" vertical="center"/>
    </xf>
    <xf numFmtId="49" fontId="3" fillId="0" borderId="5" xfId="1" applyNumberFormat="1" applyFont="1" applyFill="1" applyBorder="1" applyAlignment="1">
      <alignment horizontal="center" vertical="center"/>
    </xf>
    <xf numFmtId="0" fontId="3" fillId="0" borderId="6" xfId="1" applyNumberFormat="1" applyFont="1" applyFill="1" applyBorder="1" applyAlignment="1">
      <alignment horizontal="center" vertical="center"/>
    </xf>
    <xf numFmtId="165" fontId="3" fillId="0" borderId="5" xfId="5" applyNumberFormat="1" applyFont="1" applyFill="1" applyBorder="1" applyAlignment="1">
      <alignment horizontal="center" vertical="center" wrapText="1"/>
    </xf>
    <xf numFmtId="43" fontId="9" fillId="0" borderId="5" xfId="41" applyFont="1" applyFill="1" applyBorder="1" applyAlignment="1">
      <alignment horizontal="center" vertical="center" wrapText="1"/>
    </xf>
    <xf numFmtId="43" fontId="27" fillId="0" borderId="5" xfId="1" applyFont="1" applyFill="1" applyBorder="1" applyAlignment="1">
      <alignment vertical="center"/>
    </xf>
    <xf numFmtId="0" fontId="9" fillId="0" borderId="5" xfId="21" applyNumberFormat="1" applyFont="1" applyFill="1" applyBorder="1" applyAlignment="1">
      <alignment horizontal="left" vertical="center" wrapText="1"/>
    </xf>
    <xf numFmtId="43" fontId="17" fillId="0" borderId="5" xfId="1" applyFont="1" applyFill="1" applyBorder="1" applyAlignment="1">
      <alignment vertical="center" wrapText="1"/>
    </xf>
    <xf numFmtId="43" fontId="9" fillId="0" borderId="5" xfId="45" applyFont="1" applyFill="1" applyBorder="1" applyAlignment="1">
      <alignment vertical="center"/>
    </xf>
    <xf numFmtId="0" fontId="9" fillId="0" borderId="5" xfId="1" applyNumberFormat="1" applyFont="1" applyFill="1" applyBorder="1" applyAlignment="1">
      <alignment horizontal="right" vertical="center" wrapText="1"/>
    </xf>
    <xf numFmtId="43" fontId="5" fillId="0" borderId="5" xfId="1" applyFont="1" applyFill="1" applyBorder="1" applyAlignment="1">
      <alignment vertical="center"/>
    </xf>
    <xf numFmtId="2" fontId="9" fillId="0" borderId="5" xfId="5" applyNumberFormat="1" applyFont="1" applyFill="1" applyBorder="1" applyAlignment="1">
      <alignment horizontal="right" vertical="center" wrapText="1"/>
    </xf>
    <xf numFmtId="43" fontId="3" fillId="0" borderId="5" xfId="27" applyFont="1" applyFill="1" applyBorder="1" applyAlignment="1">
      <alignment vertical="center" wrapText="1"/>
    </xf>
    <xf numFmtId="43" fontId="3" fillId="0" borderId="5" xfId="27" applyFont="1" applyFill="1" applyBorder="1" applyAlignment="1">
      <alignment horizontal="center" vertical="center" wrapText="1"/>
    </xf>
    <xf numFmtId="43" fontId="9" fillId="0" borderId="5" xfId="27" applyFont="1" applyFill="1" applyBorder="1" applyAlignment="1">
      <alignment vertical="center"/>
    </xf>
    <xf numFmtId="43" fontId="9" fillId="0" borderId="5" xfId="27" applyFont="1" applyFill="1" applyBorder="1" applyAlignment="1">
      <alignment horizontal="center" vertical="center"/>
    </xf>
    <xf numFmtId="43" fontId="30" fillId="0" borderId="5" xfId="1" applyFont="1" applyFill="1" applyBorder="1" applyAlignment="1">
      <alignment horizontal="left" vertical="center" wrapText="1"/>
    </xf>
    <xf numFmtId="2" fontId="10" fillId="0" borderId="5" xfId="5" applyNumberFormat="1" applyFont="1" applyFill="1" applyBorder="1" applyAlignment="1">
      <alignment horizontal="right" vertical="center"/>
    </xf>
    <xf numFmtId="2" fontId="10" fillId="0" borderId="5" xfId="1" applyNumberFormat="1" applyFont="1" applyFill="1" applyBorder="1" applyAlignment="1">
      <alignment horizontal="right" vertical="center" wrapText="1"/>
    </xf>
    <xf numFmtId="2" fontId="10" fillId="0" borderId="5" xfId="5" applyNumberFormat="1" applyFont="1" applyFill="1" applyBorder="1" applyAlignment="1">
      <alignment horizontal="right" vertical="center" wrapText="1"/>
    </xf>
    <xf numFmtId="0" fontId="10" fillId="0" borderId="5" xfId="20" applyNumberFormat="1" applyFont="1" applyFill="1" applyBorder="1" applyAlignment="1">
      <alignment horizontal="center" vertical="center" wrapText="1"/>
    </xf>
    <xf numFmtId="2" fontId="10" fillId="0" borderId="5" xfId="20" applyNumberFormat="1" applyFont="1" applyFill="1" applyBorder="1" applyAlignment="1">
      <alignment horizontal="right" vertical="center"/>
    </xf>
    <xf numFmtId="174" fontId="10" fillId="0" borderId="5" xfId="20" applyNumberFormat="1" applyFont="1" applyFill="1" applyBorder="1" applyAlignment="1">
      <alignment horizontal="right" vertical="center"/>
    </xf>
    <xf numFmtId="2" fontId="10" fillId="0" borderId="5" xfId="4" applyNumberFormat="1" applyFont="1" applyFill="1" applyBorder="1" applyAlignment="1">
      <alignment horizontal="right" vertical="center" wrapText="1"/>
    </xf>
    <xf numFmtId="2" fontId="31" fillId="0" borderId="5" xfId="1" applyNumberFormat="1" applyFont="1" applyFill="1" applyBorder="1" applyAlignment="1">
      <alignment horizontal="center" vertical="center" wrapText="1"/>
    </xf>
    <xf numFmtId="43" fontId="15" fillId="0" borderId="5" xfId="1" applyFont="1" applyFill="1" applyBorder="1" applyAlignment="1">
      <alignment vertical="center"/>
    </xf>
    <xf numFmtId="165" fontId="3" fillId="0" borderId="4" xfId="5" applyNumberFormat="1" applyFont="1" applyFill="1" applyBorder="1" applyAlignment="1">
      <alignment horizontal="center" vertical="center" wrapText="1"/>
    </xf>
    <xf numFmtId="43" fontId="3" fillId="0" borderId="4" xfId="1" applyFont="1" applyFill="1" applyBorder="1" applyAlignment="1">
      <alignment vertical="center" wrapText="1"/>
    </xf>
    <xf numFmtId="43" fontId="5" fillId="0" borderId="5" xfId="1" applyFont="1" applyFill="1" applyBorder="1" applyAlignment="1">
      <alignment vertical="center" wrapText="1"/>
    </xf>
    <xf numFmtId="43" fontId="9" fillId="0" borderId="4" xfId="41" applyFont="1" applyFill="1" applyBorder="1" applyAlignment="1">
      <alignment horizontal="center" vertical="center" wrapText="1"/>
    </xf>
    <xf numFmtId="165" fontId="3" fillId="0" borderId="6" xfId="5" applyNumberFormat="1" applyFont="1" applyFill="1" applyBorder="1" applyAlignment="1">
      <alignment horizontal="center" vertical="center" wrapText="1"/>
    </xf>
    <xf numFmtId="43" fontId="9" fillId="0" borderId="6" xfId="1" applyFont="1" applyFill="1" applyBorder="1" applyAlignment="1">
      <alignment horizontal="center" vertical="center" wrapText="1"/>
    </xf>
    <xf numFmtId="43" fontId="9" fillId="0" borderId="6" xfId="5" applyFont="1" applyFill="1" applyBorder="1" applyAlignment="1">
      <alignment horizontal="right" vertical="center" wrapText="1"/>
    </xf>
    <xf numFmtId="164" fontId="9" fillId="0" borderId="6" xfId="1" applyNumberFormat="1"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3" fillId="0" borderId="0" xfId="0" applyFont="1" applyAlignment="1">
      <alignment wrapText="1"/>
    </xf>
    <xf numFmtId="0" fontId="3" fillId="0" borderId="0" xfId="0" applyFont="1"/>
    <xf numFmtId="0" fontId="3" fillId="0" borderId="1" xfId="0" applyFont="1" applyBorder="1" applyAlignment="1">
      <alignment vertical="center"/>
    </xf>
    <xf numFmtId="0" fontId="3" fillId="0" borderId="1" xfId="0" applyFont="1" applyBorder="1"/>
    <xf numFmtId="0" fontId="3" fillId="0" borderId="4" xfId="0" applyFont="1" applyBorder="1" applyAlignment="1">
      <alignment vertical="center" wrapText="1"/>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4" xfId="3" applyFont="1" applyBorder="1" applyAlignment="1">
      <alignment vertical="center" wrapText="1"/>
    </xf>
    <xf numFmtId="0" fontId="3" fillId="0" borderId="4" xfId="3" applyFont="1" applyBorder="1" applyAlignment="1">
      <alignment vertical="center"/>
    </xf>
    <xf numFmtId="0" fontId="3" fillId="0" borderId="0" xfId="3" applyFont="1" applyAlignment="1">
      <alignment vertical="center"/>
    </xf>
    <xf numFmtId="0" fontId="3" fillId="0" borderId="5" xfId="3" applyFont="1" applyBorder="1" applyAlignment="1">
      <alignment horizontal="center" vertical="center"/>
    </xf>
    <xf numFmtId="0" fontId="3" fillId="0" borderId="5" xfId="0" applyFont="1" applyBorder="1" applyAlignment="1">
      <alignment vertical="center" wrapText="1"/>
    </xf>
    <xf numFmtId="0" fontId="3" fillId="0" borderId="5" xfId="3" applyFont="1" applyBorder="1" applyAlignment="1">
      <alignment vertical="center" wrapText="1"/>
    </xf>
    <xf numFmtId="0" fontId="3" fillId="0" borderId="5" xfId="3" applyFont="1" applyBorder="1" applyAlignment="1">
      <alignment vertical="center"/>
    </xf>
    <xf numFmtId="43" fontId="3" fillId="0" borderId="5" xfId="0" applyNumberFormat="1" applyFont="1" applyBorder="1" applyAlignment="1">
      <alignment vertical="center"/>
    </xf>
    <xf numFmtId="0" fontId="3" fillId="0" borderId="5" xfId="0" applyFont="1" applyBorder="1"/>
    <xf numFmtId="166" fontId="9" fillId="0" borderId="5" xfId="0" applyNumberFormat="1" applyFont="1" applyBorder="1" applyAlignment="1">
      <alignment horizontal="center" vertical="center"/>
    </xf>
    <xf numFmtId="0" fontId="9" fillId="0" borderId="5" xfId="44" applyFont="1" applyBorder="1" applyAlignment="1">
      <alignment vertical="center" wrapText="1"/>
    </xf>
    <xf numFmtId="3" fontId="9" fillId="0" borderId="5" xfId="17" applyNumberFormat="1" applyFont="1" applyBorder="1" applyAlignment="1">
      <alignment horizontal="left" vertical="center" wrapText="1"/>
    </xf>
    <xf numFmtId="0" fontId="17" fillId="0" borderId="5" xfId="0" applyFont="1" applyBorder="1" applyAlignment="1">
      <alignment horizontal="right" vertical="center" wrapText="1"/>
    </xf>
    <xf numFmtId="0" fontId="9" fillId="0" borderId="5" xfId="23" applyFont="1" applyBorder="1" applyAlignment="1">
      <alignment horizontal="right" vertical="center" wrapText="1"/>
    </xf>
    <xf numFmtId="0" fontId="9" fillId="0" borderId="5" xfId="0" applyFont="1" applyBorder="1" applyAlignment="1">
      <alignment horizontal="right" vertical="center" wrapText="1"/>
    </xf>
    <xf numFmtId="175" fontId="9" fillId="0" borderId="5" xfId="24" applyNumberFormat="1" applyFont="1" applyBorder="1" applyAlignment="1">
      <alignment horizontal="right" vertical="center" wrapText="1"/>
    </xf>
    <xf numFmtId="0" fontId="9" fillId="0" borderId="5" xfId="24" applyFont="1" applyBorder="1" applyAlignment="1">
      <alignment horizontal="right" vertical="center" wrapText="1"/>
    </xf>
    <xf numFmtId="0" fontId="17" fillId="0" borderId="5" xfId="24" applyFont="1" applyBorder="1" applyAlignment="1">
      <alignment horizontal="right" vertical="center" wrapText="1"/>
    </xf>
    <xf numFmtId="43" fontId="17" fillId="0" borderId="5" xfId="0" applyNumberFormat="1" applyFont="1" applyBorder="1" applyAlignment="1">
      <alignment horizontal="right" vertical="center" wrapText="1"/>
    </xf>
    <xf numFmtId="0" fontId="9" fillId="0" borderId="5" xfId="17" applyFont="1" applyBorder="1" applyAlignment="1">
      <alignment horizontal="right" vertical="center" wrapText="1"/>
    </xf>
    <xf numFmtId="0" fontId="9" fillId="0" borderId="5" xfId="12" applyFont="1" applyBorder="1" applyAlignment="1">
      <alignment horizontal="right" vertical="center" wrapText="1"/>
    </xf>
    <xf numFmtId="0" fontId="3" fillId="0" borderId="5" xfId="29" applyFont="1" applyBorder="1" applyAlignment="1">
      <alignment horizontal="center" vertical="center" wrapText="1"/>
    </xf>
    <xf numFmtId="0" fontId="3" fillId="0" borderId="5" xfId="17" applyFont="1" applyBorder="1" applyAlignment="1">
      <alignment vertical="center" wrapText="1"/>
    </xf>
    <xf numFmtId="0" fontId="3" fillId="0" borderId="5" xfId="12" applyFont="1" applyBorder="1" applyAlignment="1">
      <alignment horizontal="center" vertical="center" wrapText="1"/>
    </xf>
    <xf numFmtId="0" fontId="3" fillId="0" borderId="5" xfId="26" applyFont="1" applyBorder="1" applyAlignment="1">
      <alignment horizontal="left" vertical="center" wrapText="1"/>
    </xf>
    <xf numFmtId="0" fontId="30" fillId="0" borderId="5" xfId="0" applyFont="1" applyBorder="1" applyAlignment="1">
      <alignment vertical="center" wrapText="1"/>
    </xf>
    <xf numFmtId="0" fontId="30" fillId="0" borderId="5" xfId="0" applyFont="1" applyBorder="1" applyAlignment="1">
      <alignment horizontal="center" vertical="center" wrapText="1"/>
    </xf>
    <xf numFmtId="2" fontId="9" fillId="0" borderId="5" xfId="0" applyNumberFormat="1" applyFont="1" applyBorder="1" applyAlignment="1">
      <alignment horizontal="center" vertical="center" wrapText="1"/>
    </xf>
    <xf numFmtId="0" fontId="8" fillId="0" borderId="5" xfId="0" applyFont="1" applyBorder="1" applyAlignment="1">
      <alignment horizontal="right" vertical="center"/>
    </xf>
    <xf numFmtId="2" fontId="8" fillId="0" borderId="5" xfId="0" applyNumberFormat="1" applyFont="1" applyBorder="1" applyAlignment="1">
      <alignment horizontal="right"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12" applyFont="1" applyBorder="1" applyAlignment="1">
      <alignment horizontal="left" vertical="center" wrapText="1"/>
    </xf>
    <xf numFmtId="0" fontId="15" fillId="0" borderId="5" xfId="12" applyFont="1" applyBorder="1" applyAlignment="1">
      <alignment horizontal="center" vertical="center" wrapText="1"/>
    </xf>
    <xf numFmtId="0" fontId="15" fillId="0" borderId="5" xfId="17" applyFont="1" applyBorder="1" applyAlignment="1">
      <alignment vertical="center" wrapText="1"/>
    </xf>
    <xf numFmtId="0" fontId="15" fillId="0" borderId="5" xfId="0" applyFont="1" applyBorder="1" applyAlignment="1">
      <alignment vertical="center"/>
    </xf>
    <xf numFmtId="0" fontId="15" fillId="0" borderId="5" xfId="38" applyFont="1" applyBorder="1" applyAlignment="1">
      <alignment vertical="center" wrapText="1"/>
    </xf>
    <xf numFmtId="0" fontId="15" fillId="0" borderId="5" xfId="38" applyFont="1" applyBorder="1" applyAlignment="1">
      <alignment horizontal="center" vertical="center" wrapText="1"/>
    </xf>
    <xf numFmtId="0" fontId="15" fillId="0" borderId="5" xfId="0" applyFont="1" applyBorder="1" applyAlignment="1">
      <alignment vertical="center" wrapText="1"/>
    </xf>
    <xf numFmtId="0" fontId="31" fillId="0" borderId="5" xfId="0" applyFont="1" applyBorder="1" applyAlignment="1">
      <alignment horizontal="center" vertical="center" wrapText="1"/>
    </xf>
    <xf numFmtId="0" fontId="15" fillId="0" borderId="5" xfId="0" applyFont="1" applyBorder="1" applyAlignment="1">
      <alignment horizontal="center" vertical="center"/>
    </xf>
    <xf numFmtId="2" fontId="11" fillId="0" borderId="5" xfId="0" applyNumberFormat="1" applyFont="1" applyBorder="1" applyAlignment="1">
      <alignment horizontal="center" vertical="center" wrapText="1"/>
    </xf>
    <xf numFmtId="0" fontId="3" fillId="0" borderId="5" xfId="3" applyFont="1" applyBorder="1" applyAlignment="1">
      <alignment wrapText="1"/>
    </xf>
    <xf numFmtId="0" fontId="3" fillId="0" borderId="5" xfId="3" applyFont="1" applyBorder="1"/>
    <xf numFmtId="0" fontId="3" fillId="0" borderId="0" xfId="3" applyFont="1"/>
    <xf numFmtId="0" fontId="5" fillId="0" borderId="5" xfId="0" applyFont="1" applyBorder="1" applyAlignment="1">
      <alignmen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3" fillId="0" borderId="5" xfId="0" applyFont="1" applyBorder="1" applyAlignment="1">
      <alignment wrapText="1"/>
    </xf>
    <xf numFmtId="0" fontId="3" fillId="0" borderId="5" xfId="0" applyFont="1" applyBorder="1" applyAlignment="1">
      <alignment horizontal="center" wrapText="1"/>
    </xf>
    <xf numFmtId="0" fontId="3" fillId="0" borderId="5" xfId="0" applyFont="1" applyBorder="1" applyAlignment="1">
      <alignment horizontal="center"/>
    </xf>
    <xf numFmtId="0" fontId="9" fillId="0" borderId="6" xfId="0" applyFont="1" applyBorder="1" applyAlignment="1">
      <alignment horizontal="right" vertical="center"/>
    </xf>
    <xf numFmtId="0" fontId="9" fillId="0" borderId="6"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4" fillId="0" borderId="1" xfId="0" applyFont="1" applyBorder="1" applyAlignment="1">
      <alignment horizontal="center" vertical="center" wrapText="1"/>
    </xf>
    <xf numFmtId="0" fontId="8" fillId="0" borderId="6"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3" fillId="0" borderId="6" xfId="0" applyFont="1" applyBorder="1" applyAlignment="1">
      <alignment vertical="center" wrapText="1"/>
    </xf>
    <xf numFmtId="0" fontId="26" fillId="0" borderId="0" xfId="0" applyFont="1" applyAlignment="1">
      <alignment vertical="center"/>
    </xf>
    <xf numFmtId="0" fontId="31" fillId="0" borderId="4" xfId="0" applyFont="1" applyBorder="1" applyAlignment="1">
      <alignment horizontal="center" vertical="center" wrapText="1"/>
    </xf>
    <xf numFmtId="0" fontId="8" fillId="0" borderId="0" xfId="0" applyFont="1" applyAlignment="1">
      <alignment vertical="center" wrapText="1"/>
    </xf>
    <xf numFmtId="0" fontId="8" fillId="0" borderId="6" xfId="0" applyFont="1" applyBorder="1" applyAlignment="1">
      <alignment horizontal="center" vertical="center" wrapText="1"/>
    </xf>
    <xf numFmtId="43" fontId="31" fillId="0" borderId="4" xfId="1" applyFont="1" applyFill="1" applyBorder="1" applyAlignment="1">
      <alignment horizontal="center" vertical="center" wrapText="1"/>
    </xf>
    <xf numFmtId="0" fontId="8" fillId="0" borderId="4" xfId="0" quotePrefix="1" applyFont="1" applyBorder="1" applyAlignment="1">
      <alignment horizontal="center" vertical="center" wrapText="1"/>
    </xf>
    <xf numFmtId="0" fontId="8" fillId="0" borderId="16" xfId="0" applyFont="1" applyBorder="1" applyAlignment="1">
      <alignment vertical="center"/>
    </xf>
    <xf numFmtId="0" fontId="8" fillId="0" borderId="1" xfId="0" quotePrefix="1" applyFont="1" applyBorder="1" applyAlignment="1">
      <alignment horizontal="center" vertical="center" wrapText="1"/>
    </xf>
    <xf numFmtId="0" fontId="31"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center" vertical="center" wrapText="1"/>
    </xf>
    <xf numFmtId="43" fontId="15" fillId="0" borderId="0" xfId="1" applyFont="1" applyFill="1" applyAlignment="1">
      <alignment vertical="center"/>
    </xf>
    <xf numFmtId="0" fontId="15" fillId="0" borderId="0" xfId="0" applyFont="1" applyAlignment="1">
      <alignment vertical="center"/>
    </xf>
    <xf numFmtId="164" fontId="15" fillId="0" borderId="0" xfId="1" applyNumberFormat="1" applyFont="1" applyFill="1" applyAlignment="1">
      <alignment vertical="center"/>
    </xf>
    <xf numFmtId="0" fontId="15" fillId="0" borderId="0" xfId="0" applyFont="1" applyAlignment="1">
      <alignment vertical="center" wrapText="1"/>
    </xf>
    <xf numFmtId="0" fontId="31" fillId="0" borderId="0" xfId="0" applyFont="1" applyAlignment="1">
      <alignment vertical="center"/>
    </xf>
    <xf numFmtId="43" fontId="31" fillId="0" borderId="5" xfId="1" applyFont="1" applyFill="1" applyBorder="1" applyAlignment="1">
      <alignment horizontal="center" vertical="center" wrapText="1"/>
    </xf>
    <xf numFmtId="37" fontId="33" fillId="0" borderId="6" xfId="1" applyNumberFormat="1" applyFont="1" applyBorder="1" applyAlignment="1">
      <alignment horizontal="center" vertical="center" wrapText="1"/>
    </xf>
    <xf numFmtId="0" fontId="15" fillId="0" borderId="6" xfId="0" applyFont="1" applyBorder="1" applyAlignment="1">
      <alignment horizontal="center" vertical="center"/>
    </xf>
    <xf numFmtId="0" fontId="15" fillId="0" borderId="6" xfId="0" applyFont="1" applyBorder="1" applyAlignment="1">
      <alignment vertical="center"/>
    </xf>
    <xf numFmtId="0" fontId="3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43" fontId="15" fillId="0" borderId="0" xfId="1" applyFont="1" applyAlignment="1">
      <alignment vertical="center"/>
    </xf>
    <xf numFmtId="0" fontId="15" fillId="0" borderId="4" xfId="0" applyFont="1" applyBorder="1" applyAlignment="1">
      <alignment horizontal="center" vertical="center"/>
    </xf>
    <xf numFmtId="0" fontId="15" fillId="0" borderId="4" xfId="0" applyFont="1" applyBorder="1" applyAlignment="1">
      <alignment vertical="center"/>
    </xf>
    <xf numFmtId="43" fontId="15" fillId="0" borderId="4" xfId="1" applyFont="1" applyBorder="1" applyAlignment="1">
      <alignment vertical="center"/>
    </xf>
    <xf numFmtId="43" fontId="15" fillId="0" borderId="5" xfId="1" applyFont="1" applyBorder="1" applyAlignment="1">
      <alignment vertical="center"/>
    </xf>
    <xf numFmtId="43" fontId="15" fillId="0" borderId="6" xfId="1" applyFont="1" applyBorder="1" applyAlignment="1">
      <alignment vertical="center"/>
    </xf>
    <xf numFmtId="2" fontId="9" fillId="0" borderId="1" xfId="0" applyNumberFormat="1" applyFont="1" applyBorder="1" applyAlignment="1">
      <alignment vertical="center" wrapText="1"/>
    </xf>
    <xf numFmtId="0" fontId="3" fillId="0" borderId="16" xfId="0" applyFont="1" applyBorder="1" applyAlignment="1">
      <alignment horizontal="center" vertical="center"/>
    </xf>
    <xf numFmtId="2" fontId="9" fillId="0" borderId="1" xfId="0" applyNumberFormat="1" applyFont="1" applyBorder="1" applyAlignment="1">
      <alignment horizontal="center" vertical="center" wrapText="1"/>
    </xf>
    <xf numFmtId="0" fontId="3" fillId="0" borderId="16" xfId="0" applyFont="1" applyBorder="1" applyAlignment="1">
      <alignment horizontal="center" vertical="center" wrapText="1"/>
    </xf>
    <xf numFmtId="2" fontId="9" fillId="0" borderId="1" xfId="1" applyNumberFormat="1" applyFont="1" applyFill="1" applyBorder="1" applyAlignment="1">
      <alignment vertical="center" wrapText="1"/>
    </xf>
    <xf numFmtId="1" fontId="9" fillId="0" borderId="1" xfId="1" applyNumberFormat="1" applyFont="1" applyFill="1" applyBorder="1" applyAlignment="1">
      <alignment horizontal="center" vertical="center"/>
    </xf>
    <xf numFmtId="49" fontId="3" fillId="0" borderId="16" xfId="1" applyNumberFormat="1" applyFont="1" applyFill="1" applyBorder="1" applyAlignment="1">
      <alignment horizontal="center" vertical="center"/>
    </xf>
    <xf numFmtId="0" fontId="3" fillId="0" borderId="16" xfId="0" applyFont="1" applyBorder="1" applyAlignment="1">
      <alignment vertical="center"/>
    </xf>
    <xf numFmtId="2" fontId="9" fillId="0" borderId="1" xfId="0" quotePrefix="1" applyNumberFormat="1" applyFont="1" applyBorder="1" applyAlignment="1">
      <alignment horizontal="center" vertical="center" wrapText="1"/>
    </xf>
    <xf numFmtId="2" fontId="3" fillId="0" borderId="1" xfId="0" quotePrefix="1" applyNumberFormat="1" applyFont="1" applyBorder="1" applyAlignment="1">
      <alignment horizontal="center" vertical="center" wrapText="1"/>
    </xf>
    <xf numFmtId="2" fontId="3" fillId="0" borderId="1" xfId="1" applyNumberFormat="1" applyFont="1" applyFill="1" applyBorder="1" applyAlignment="1">
      <alignment vertical="center" wrapText="1"/>
    </xf>
    <xf numFmtId="1" fontId="3" fillId="0" borderId="1" xfId="1" applyNumberFormat="1" applyFont="1" applyFill="1" applyBorder="1" applyAlignment="1">
      <alignment vertical="center"/>
    </xf>
    <xf numFmtId="2" fontId="3" fillId="0" borderId="1" xfId="0" applyNumberFormat="1" applyFont="1" applyBorder="1" applyAlignment="1">
      <alignment vertical="center" wrapText="1"/>
    </xf>
    <xf numFmtId="0" fontId="3" fillId="0" borderId="16" xfId="0" applyFont="1" applyBorder="1" applyAlignment="1">
      <alignment vertical="center" wrapText="1"/>
    </xf>
    <xf numFmtId="0" fontId="9" fillId="0" borderId="1" xfId="0" applyFont="1" applyBorder="1" applyAlignment="1">
      <alignment horizontal="left" vertical="center" wrapText="1"/>
    </xf>
    <xf numFmtId="43" fontId="9" fillId="0" borderId="1" xfId="1" applyFont="1" applyFill="1" applyBorder="1" applyAlignment="1">
      <alignment vertical="center" wrapText="1"/>
    </xf>
    <xf numFmtId="176" fontId="9" fillId="0" borderId="1" xfId="1" applyNumberFormat="1" applyFont="1" applyFill="1" applyBorder="1" applyAlignment="1">
      <alignment vertical="center"/>
    </xf>
    <xf numFmtId="0" fontId="9" fillId="0" borderId="1" xfId="0" applyFont="1" applyBorder="1" applyAlignment="1">
      <alignment vertical="center" wrapText="1"/>
    </xf>
    <xf numFmtId="164" fontId="9" fillId="0" borderId="1" xfId="1" applyNumberFormat="1" applyFont="1" applyFill="1" applyBorder="1" applyAlignment="1">
      <alignmen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2" fontId="9" fillId="2" borderId="1" xfId="0" quotePrefix="1" applyNumberFormat="1" applyFont="1" applyFill="1" applyBorder="1" applyAlignment="1">
      <alignment horizontal="center" vertical="center" wrapText="1"/>
    </xf>
    <xf numFmtId="0" fontId="9" fillId="2" borderId="1" xfId="0" applyFont="1" applyFill="1" applyBorder="1" applyAlignment="1">
      <alignment vertical="center" wrapText="1"/>
    </xf>
    <xf numFmtId="2" fontId="9" fillId="2" borderId="1" xfId="1" applyNumberFormat="1" applyFont="1" applyFill="1" applyBorder="1" applyAlignment="1">
      <alignment vertical="center" wrapText="1"/>
    </xf>
    <xf numFmtId="164" fontId="9" fillId="2" borderId="1" xfId="1" applyNumberFormat="1" applyFont="1" applyFill="1" applyBorder="1" applyAlignment="1">
      <alignment vertical="center"/>
    </xf>
    <xf numFmtId="164" fontId="3" fillId="0" borderId="5" xfId="1" applyNumberFormat="1" applyFont="1" applyFill="1" applyBorder="1" applyAlignment="1">
      <alignment vertical="center"/>
    </xf>
    <xf numFmtId="0" fontId="9" fillId="0" borderId="3" xfId="0" applyFont="1" applyBorder="1" applyAlignment="1">
      <alignment vertical="center" wrapText="1"/>
    </xf>
    <xf numFmtId="2" fontId="9" fillId="0" borderId="3" xfId="0" applyNumberFormat="1" applyFont="1" applyBorder="1" applyAlignment="1">
      <alignment vertical="center" wrapText="1"/>
    </xf>
    <xf numFmtId="43" fontId="9" fillId="2" borderId="1" xfId="1" applyFont="1" applyFill="1" applyBorder="1" applyAlignment="1">
      <alignment vertical="center" wrapText="1"/>
    </xf>
    <xf numFmtId="2" fontId="9" fillId="2" borderId="1" xfId="0" applyNumberFormat="1" applyFont="1" applyFill="1" applyBorder="1" applyAlignment="1">
      <alignment vertical="center" wrapText="1"/>
    </xf>
    <xf numFmtId="2" fontId="9" fillId="2" borderId="1" xfId="0" applyNumberFormat="1" applyFont="1" applyFill="1" applyBorder="1" applyAlignment="1">
      <alignment horizontal="center" vertical="center" wrapText="1"/>
    </xf>
    <xf numFmtId="1" fontId="9" fillId="2" borderId="1" xfId="1" applyNumberFormat="1" applyFont="1" applyFill="1" applyBorder="1" applyAlignment="1">
      <alignment vertical="center"/>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NumberFormat="1" applyFont="1" applyFill="1" applyBorder="1" applyAlignment="1">
      <alignment vertical="center"/>
    </xf>
    <xf numFmtId="0" fontId="3" fillId="0" borderId="6" xfId="0" applyFont="1" applyBorder="1" applyAlignment="1">
      <alignment vertical="center"/>
    </xf>
    <xf numFmtId="0" fontId="10" fillId="0" borderId="9" xfId="0" applyFont="1" applyBorder="1" applyAlignment="1">
      <alignment vertical="center" wrapText="1"/>
    </xf>
    <xf numFmtId="0" fontId="5" fillId="0" borderId="5" xfId="1" applyNumberFormat="1" applyFont="1" applyFill="1" applyBorder="1" applyAlignment="1">
      <alignment horizontal="center" vertical="center" wrapText="1"/>
    </xf>
    <xf numFmtId="0" fontId="3" fillId="0" borderId="5" xfId="1" applyNumberFormat="1" applyFont="1" applyFill="1" applyBorder="1" applyAlignment="1">
      <alignment horizontal="center" vertical="center" wrapText="1"/>
    </xf>
    <xf numFmtId="0" fontId="0" fillId="0" borderId="0" xfId="0" applyAlignment="1">
      <alignment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36" fillId="0" borderId="23" xfId="0" applyFont="1" applyBorder="1" applyAlignment="1">
      <alignment horizontal="center" vertical="center" wrapText="1"/>
    </xf>
    <xf numFmtId="0" fontId="36" fillId="2" borderId="23" xfId="0" applyFont="1" applyFill="1" applyBorder="1" applyAlignment="1">
      <alignment vertical="center" wrapText="1"/>
    </xf>
    <xf numFmtId="0" fontId="36" fillId="0" borderId="23" xfId="0" applyFont="1" applyBorder="1" applyAlignment="1">
      <alignment vertical="center" wrapText="1"/>
    </xf>
    <xf numFmtId="0" fontId="36" fillId="0" borderId="23" xfId="0" applyFont="1" applyBorder="1" applyAlignment="1">
      <alignment vertical="center"/>
    </xf>
    <xf numFmtId="0" fontId="3" fillId="0" borderId="1" xfId="1" applyNumberFormat="1" applyFont="1" applyFill="1" applyBorder="1" applyAlignment="1">
      <alignment horizontal="center" vertical="center"/>
    </xf>
    <xf numFmtId="0" fontId="0" fillId="0" borderId="0" xfId="0"/>
    <xf numFmtId="0" fontId="9" fillId="0" borderId="5"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48" applyFont="1" applyFill="1" applyBorder="1" applyAlignment="1">
      <alignment horizontal="center" vertical="center"/>
    </xf>
    <xf numFmtId="0" fontId="9" fillId="0" borderId="1" xfId="0" applyFont="1" applyFill="1" applyBorder="1" applyAlignment="1">
      <alignment vertical="center"/>
    </xf>
    <xf numFmtId="0" fontId="9" fillId="0" borderId="1" xfId="48" applyFont="1" applyFill="1" applyBorder="1" applyAlignment="1">
      <alignment horizontal="justify"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48" applyFont="1" applyFill="1" applyBorder="1" applyAlignment="1">
      <alignment horizontal="center" vertical="center"/>
    </xf>
    <xf numFmtId="0" fontId="9" fillId="2" borderId="1" xfId="48"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43" fontId="3" fillId="0" borderId="1" xfId="1" applyFont="1" applyFill="1" applyBorder="1" applyAlignment="1">
      <alignment vertical="center"/>
    </xf>
    <xf numFmtId="2" fontId="9" fillId="0" borderId="4" xfId="1" applyNumberFormat="1" applyFont="1" applyFill="1" applyBorder="1" applyAlignment="1">
      <alignment vertical="center" wrapText="1"/>
    </xf>
    <xf numFmtId="49" fontId="3" fillId="0" borderId="4" xfId="1" applyNumberFormat="1" applyFont="1" applyFill="1" applyBorder="1" applyAlignment="1">
      <alignment horizontal="center" vertical="center"/>
    </xf>
    <xf numFmtId="2" fontId="9" fillId="0" borderId="5" xfId="1" applyNumberFormat="1" applyFont="1" applyFill="1" applyBorder="1" applyAlignment="1">
      <alignment vertical="center" wrapText="1"/>
    </xf>
    <xf numFmtId="2" fontId="3" fillId="0" borderId="5" xfId="1" applyNumberFormat="1" applyFont="1" applyFill="1" applyBorder="1" applyAlignment="1">
      <alignment vertical="center" wrapText="1"/>
    </xf>
    <xf numFmtId="1" fontId="3" fillId="0" borderId="5" xfId="1" applyNumberFormat="1" applyFont="1" applyFill="1" applyBorder="1" applyAlignment="1">
      <alignment vertical="center"/>
    </xf>
    <xf numFmtId="2" fontId="9" fillId="0" borderId="4" xfId="0" applyNumberFormat="1" applyFont="1" applyFill="1" applyBorder="1" applyAlignment="1">
      <alignment vertical="center" wrapText="1"/>
    </xf>
    <xf numFmtId="2" fontId="9" fillId="0" borderId="4" xfId="0" applyNumberFormat="1" applyFont="1" applyFill="1" applyBorder="1" applyAlignment="1">
      <alignment horizontal="center" vertical="center" wrapText="1"/>
    </xf>
    <xf numFmtId="0" fontId="3" fillId="0" borderId="4" xfId="0" applyFont="1" applyFill="1" applyBorder="1" applyAlignment="1">
      <alignment vertical="center"/>
    </xf>
    <xf numFmtId="0" fontId="3" fillId="0" borderId="5" xfId="0" applyFont="1" applyFill="1" applyBorder="1" applyAlignment="1">
      <alignment horizontal="center" vertical="center"/>
    </xf>
    <xf numFmtId="2" fontId="9" fillId="0" borderId="5" xfId="0" applyNumberFormat="1" applyFont="1" applyFill="1" applyBorder="1" applyAlignment="1">
      <alignment vertical="center" wrapText="1"/>
    </xf>
    <xf numFmtId="2" fontId="9"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2" fontId="9" fillId="0" borderId="5" xfId="0" quotePrefix="1" applyNumberFormat="1" applyFont="1" applyFill="1" applyBorder="1" applyAlignment="1">
      <alignment horizontal="center" vertical="center" wrapText="1"/>
    </xf>
    <xf numFmtId="0" fontId="3" fillId="0" borderId="5" xfId="0" applyFont="1" applyFill="1" applyBorder="1" applyAlignment="1">
      <alignment vertical="center"/>
    </xf>
    <xf numFmtId="2" fontId="3" fillId="0" borderId="5" xfId="0" applyNumberFormat="1" applyFont="1" applyFill="1" applyBorder="1" applyAlignment="1">
      <alignment vertical="center" wrapText="1"/>
    </xf>
    <xf numFmtId="0" fontId="3" fillId="0" borderId="5" xfId="0" applyFont="1" applyFill="1" applyBorder="1" applyAlignment="1">
      <alignment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0" fontId="9" fillId="0" borderId="5" xfId="0" quotePrefix="1" applyFont="1" applyFill="1" applyBorder="1" applyAlignment="1">
      <alignment horizontal="left" vertical="center" wrapText="1"/>
    </xf>
    <xf numFmtId="49" fontId="9" fillId="0" borderId="5" xfId="0" applyNumberFormat="1" applyFont="1" applyFill="1" applyBorder="1" applyAlignment="1">
      <alignment vertical="center" wrapText="1"/>
    </xf>
    <xf numFmtId="171" fontId="9" fillId="0" borderId="5" xfId="0" applyNumberFormat="1" applyFont="1" applyFill="1" applyBorder="1" applyAlignment="1">
      <alignment horizontal="center" vertical="center" wrapText="1"/>
    </xf>
    <xf numFmtId="0" fontId="9" fillId="0" borderId="5" xfId="0" quotePrefix="1" applyFont="1" applyFill="1" applyBorder="1" applyAlignment="1">
      <alignment vertical="center" wrapText="1"/>
    </xf>
    <xf numFmtId="0" fontId="5" fillId="0" borderId="5" xfId="0" applyFont="1" applyFill="1" applyBorder="1" applyAlignment="1">
      <alignment horizontal="center" vertical="center" wrapText="1"/>
    </xf>
    <xf numFmtId="0" fontId="5" fillId="0" borderId="5" xfId="1" applyNumberFormat="1" applyFont="1" applyFill="1" applyBorder="1" applyAlignment="1">
      <alignment horizontal="center" vertical="center"/>
    </xf>
    <xf numFmtId="0" fontId="38" fillId="0" borderId="5" xfId="0" applyFont="1" applyFill="1" applyBorder="1" applyAlignment="1">
      <alignment horizontal="justify" vertical="center"/>
    </xf>
    <xf numFmtId="0" fontId="9" fillId="0" borderId="5" xfId="0" applyFont="1" applyFill="1" applyBorder="1" applyAlignment="1">
      <alignment vertical="center"/>
    </xf>
    <xf numFmtId="0" fontId="9" fillId="0" borderId="5" xfId="0" applyFont="1" applyFill="1" applyBorder="1" applyAlignment="1">
      <alignment horizontal="center" vertical="center"/>
    </xf>
    <xf numFmtId="166" fontId="3" fillId="0" borderId="5" xfId="1"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6" xfId="0" applyFont="1" applyFill="1" applyBorder="1" applyAlignment="1">
      <alignment vertical="center"/>
    </xf>
    <xf numFmtId="0" fontId="9" fillId="0" borderId="4" xfId="1"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9" fillId="0" borderId="5" xfId="0" quotePrefix="1"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5" xfId="1" applyNumberFormat="1" applyFont="1" applyFill="1" applyBorder="1" applyAlignment="1">
      <alignment vertical="center" wrapText="1"/>
    </xf>
    <xf numFmtId="0" fontId="31" fillId="0" borderId="15" xfId="0" applyFont="1" applyBorder="1" applyAlignment="1">
      <alignment vertical="center" wrapText="1"/>
    </xf>
    <xf numFmtId="49" fontId="9" fillId="0" borderId="1" xfId="0" quotePrefix="1" applyNumberFormat="1" applyFont="1" applyBorder="1" applyAlignment="1">
      <alignment vertical="center" wrapText="1"/>
    </xf>
    <xf numFmtId="1" fontId="9" fillId="0" borderId="1" xfId="1" applyNumberFormat="1" applyFont="1" applyFill="1" applyBorder="1" applyAlignment="1">
      <alignment horizontal="center" vertical="center" wrapText="1"/>
    </xf>
    <xf numFmtId="0" fontId="40" fillId="0" borderId="1" xfId="0" applyFont="1" applyBorder="1"/>
    <xf numFmtId="0" fontId="39" fillId="0" borderId="0" xfId="0" applyFont="1" applyAlignment="1">
      <alignment horizontal="left" vertical="center"/>
    </xf>
    <xf numFmtId="0" fontId="11" fillId="0" borderId="0" xfId="0" applyFont="1" applyAlignment="1">
      <alignment horizontal="center" vertical="center" wrapText="1"/>
    </xf>
    <xf numFmtId="43" fontId="11" fillId="0" borderId="0" xfId="1" applyFont="1" applyFill="1" applyAlignment="1">
      <alignment vertical="center"/>
    </xf>
    <xf numFmtId="37" fontId="37" fillId="0" borderId="6" xfId="1" applyNumberFormat="1" applyFont="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43" fontId="9" fillId="0" borderId="5" xfId="1" quotePrefix="1" applyFont="1" applyFill="1" applyBorder="1" applyAlignment="1">
      <alignment vertical="center" wrapText="1"/>
    </xf>
    <xf numFmtId="0" fontId="9" fillId="0" borderId="5" xfId="1" quotePrefix="1" applyNumberFormat="1" applyFont="1" applyFill="1" applyBorder="1" applyAlignment="1">
      <alignment vertical="center" wrapText="1"/>
    </xf>
    <xf numFmtId="174" fontId="9" fillId="0" borderId="5" xfId="1" applyNumberFormat="1" applyFont="1" applyFill="1" applyBorder="1" applyAlignment="1">
      <alignment horizontal="center" vertical="center"/>
    </xf>
    <xf numFmtId="166" fontId="3" fillId="0" borderId="7" xfId="1" applyNumberFormat="1" applyFont="1" applyFill="1" applyBorder="1" applyAlignment="1">
      <alignment horizontal="center" vertical="center"/>
    </xf>
    <xf numFmtId="0" fontId="3" fillId="0" borderId="7" xfId="0" applyFont="1" applyFill="1" applyBorder="1" applyAlignment="1">
      <alignment vertical="center"/>
    </xf>
    <xf numFmtId="0" fontId="9" fillId="0" borderId="5" xfId="48" applyFont="1" applyFill="1" applyBorder="1" applyAlignment="1">
      <alignment horizontal="justify" vertical="center" wrapText="1"/>
    </xf>
    <xf numFmtId="0" fontId="3" fillId="0" borderId="5" xfId="0" applyFont="1" applyBorder="1" applyAlignment="1">
      <alignment horizontal="justify" vertical="center" wrapText="1"/>
    </xf>
    <xf numFmtId="0" fontId="9" fillId="0" borderId="1" xfId="0" applyFont="1" applyFill="1" applyBorder="1" applyAlignment="1">
      <alignment horizontal="center" vertical="center" wrapText="1"/>
    </xf>
    <xf numFmtId="43" fontId="3" fillId="0" borderId="1" xfId="1"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1" fillId="0" borderId="1" xfId="50" applyFont="1" applyBorder="1" applyAlignment="1">
      <alignment horizontal="center" vertical="center" wrapText="1"/>
    </xf>
    <xf numFmtId="43" fontId="41" fillId="0" borderId="1" xfId="50" applyNumberFormat="1" applyFont="1" applyBorder="1" applyAlignment="1">
      <alignment horizontal="center" vertical="center" wrapText="1"/>
    </xf>
    <xf numFmtId="43" fontId="42" fillId="0" borderId="1" xfId="50" applyNumberFormat="1" applyFont="1" applyBorder="1" applyAlignment="1">
      <alignment horizontal="center" vertical="center" wrapText="1"/>
    </xf>
    <xf numFmtId="3" fontId="41" fillId="0" borderId="1" xfId="50" applyNumberFormat="1" applyFont="1" applyBorder="1" applyAlignment="1">
      <alignment horizontal="center" vertical="center" wrapText="1"/>
    </xf>
    <xf numFmtId="164" fontId="41" fillId="0" borderId="1" xfId="50" applyNumberFormat="1" applyFont="1" applyBorder="1" applyAlignment="1">
      <alignment horizontal="center" vertical="center" wrapText="1"/>
    </xf>
    <xf numFmtId="176" fontId="41" fillId="0" borderId="1" xfId="50" applyNumberFormat="1" applyFont="1" applyBorder="1" applyAlignment="1">
      <alignment horizontal="center" vertical="center" wrapText="1"/>
    </xf>
    <xf numFmtId="0" fontId="41" fillId="0" borderId="24" xfId="50" applyFont="1" applyBorder="1" applyAlignment="1">
      <alignment horizontal="center" vertical="center" wrapText="1"/>
    </xf>
    <xf numFmtId="0" fontId="42" fillId="0" borderId="24" xfId="50" applyFont="1" applyBorder="1" applyAlignment="1">
      <alignment horizontal="center" vertical="center" wrapText="1"/>
    </xf>
    <xf numFmtId="43" fontId="42" fillId="0" borderId="24" xfId="50" applyNumberFormat="1" applyFont="1" applyBorder="1" applyAlignment="1">
      <alignment horizontal="center" vertical="center" wrapText="1"/>
    </xf>
    <xf numFmtId="3" fontId="41" fillId="0" borderId="24" xfId="50" applyNumberFormat="1" applyFont="1" applyBorder="1" applyAlignment="1">
      <alignment horizontal="center" vertical="center" wrapText="1"/>
    </xf>
    <xf numFmtId="164" fontId="41" fillId="0" borderId="24" xfId="50" applyNumberFormat="1" applyFont="1" applyBorder="1" applyAlignment="1">
      <alignment horizontal="center" vertical="center" wrapText="1"/>
    </xf>
    <xf numFmtId="176" fontId="41" fillId="0" borderId="24" xfId="50" applyNumberFormat="1" applyFont="1" applyBorder="1" applyAlignment="1">
      <alignment horizontal="center" vertical="center" wrapText="1"/>
    </xf>
    <xf numFmtId="0" fontId="9" fillId="0" borderId="5" xfId="48" applyFont="1" applyFill="1" applyBorder="1" applyAlignment="1">
      <alignment horizontal="left" vertical="center" wrapText="1"/>
    </xf>
    <xf numFmtId="37" fontId="38" fillId="0" borderId="6" xfId="1" applyNumberFormat="1" applyFont="1" applyBorder="1" applyAlignment="1">
      <alignment horizontal="center" vertical="center" wrapText="1"/>
    </xf>
    <xf numFmtId="0" fontId="3" fillId="0" borderId="0" xfId="0" applyFont="1" applyAlignment="1">
      <alignment horizontal="left" vertical="center" wrapText="1"/>
    </xf>
    <xf numFmtId="0" fontId="43" fillId="0" borderId="5" xfId="51" applyFont="1" applyBorder="1" applyAlignment="1">
      <alignment horizontal="left" vertical="center" wrapText="1"/>
    </xf>
    <xf numFmtId="0" fontId="44" fillId="0" borderId="5" xfId="49" applyFont="1" applyBorder="1" applyAlignment="1">
      <alignment vertical="center" wrapText="1"/>
    </xf>
    <xf numFmtId="0" fontId="43" fillId="0" borderId="5" xfId="50" applyFont="1" applyBorder="1" applyAlignment="1">
      <alignment horizontal="center" vertical="center" wrapText="1"/>
    </xf>
    <xf numFmtId="43" fontId="43" fillId="0" borderId="5" xfId="50" applyNumberFormat="1" applyFont="1" applyBorder="1" applyAlignment="1">
      <alignment horizontal="center" vertical="center" wrapText="1"/>
    </xf>
    <xf numFmtId="0" fontId="43" fillId="0" borderId="5" xfId="50" applyFont="1" applyBorder="1" applyAlignment="1">
      <alignment horizontal="left" vertical="center" wrapText="1"/>
    </xf>
    <xf numFmtId="0" fontId="43" fillId="0" borderId="5" xfId="49" applyFont="1" applyBorder="1" applyAlignment="1">
      <alignment vertical="center" wrapText="1"/>
    </xf>
    <xf numFmtId="43" fontId="43" fillId="0" borderId="5" xfId="50" applyNumberFormat="1" applyFont="1" applyBorder="1" applyAlignment="1">
      <alignment horizontal="left"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43" fontId="9" fillId="0" borderId="6" xfId="1" applyFont="1" applyFill="1" applyBorder="1" applyAlignment="1">
      <alignment horizontal="center" vertical="center"/>
    </xf>
    <xf numFmtId="0" fontId="9" fillId="0" borderId="6" xfId="1" quotePrefix="1" applyNumberFormat="1" applyFont="1" applyFill="1" applyBorder="1" applyAlignment="1">
      <alignment vertical="center" wrapText="1"/>
    </xf>
    <xf numFmtId="0" fontId="26" fillId="0" borderId="0" xfId="0" applyFont="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43" fontId="17" fillId="0" borderId="0" xfId="1" applyFont="1" applyFill="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9"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2" xfId="0" applyFont="1" applyBorder="1" applyAlignment="1">
      <alignment horizontal="center" vertical="center" wrapText="1"/>
    </xf>
    <xf numFmtId="49" fontId="9" fillId="0" borderId="1" xfId="1" applyNumberFormat="1" applyFont="1" applyFill="1" applyBorder="1" applyAlignment="1">
      <alignment horizontal="center" vertical="center" wrapText="1"/>
    </xf>
    <xf numFmtId="49" fontId="9" fillId="0" borderId="2" xfId="1" applyNumberFormat="1" applyFont="1" applyFill="1" applyBorder="1" applyAlignment="1">
      <alignment horizontal="center" vertical="center" wrapText="1"/>
    </xf>
    <xf numFmtId="0" fontId="9" fillId="0" borderId="3" xfId="0" applyFont="1" applyBorder="1" applyAlignment="1">
      <alignment horizontal="center" vertical="center" wrapText="1"/>
    </xf>
    <xf numFmtId="43" fontId="9" fillId="0" borderId="1" xfId="1" applyFont="1" applyFill="1" applyBorder="1" applyAlignment="1">
      <alignment horizontal="center" vertical="center" wrapText="1"/>
    </xf>
    <xf numFmtId="43" fontId="9" fillId="0" borderId="2" xfId="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9" fillId="0" borderId="0" xfId="1" applyNumberFormat="1" applyFont="1" applyFill="1" applyBorder="1" applyAlignment="1">
      <alignment horizontal="left" vertical="center" wrapText="1"/>
    </xf>
    <xf numFmtId="0" fontId="2" fillId="0" borderId="0" xfId="0" applyFont="1" applyAlignment="1">
      <alignment horizontal="center" vertical="center"/>
    </xf>
    <xf numFmtId="43" fontId="3" fillId="0" borderId="1" xfId="1" applyFont="1" applyFill="1" applyBorder="1" applyAlignment="1">
      <alignment horizontal="center" vertical="center" wrapText="1"/>
    </xf>
    <xf numFmtId="43" fontId="3" fillId="0" borderId="2" xfId="1" applyFont="1" applyFill="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49" fontId="8" fillId="0" borderId="1"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10" fillId="0" borderId="0" xfId="1" applyNumberFormat="1" applyFont="1" applyFill="1" applyBorder="1" applyAlignment="1">
      <alignment horizontal="left" vertical="center" wrapText="1"/>
    </xf>
    <xf numFmtId="0" fontId="25" fillId="0" borderId="11" xfId="0" applyFont="1" applyBorder="1" applyAlignment="1">
      <alignment horizontal="left" vertical="center" wrapText="1"/>
    </xf>
    <xf numFmtId="0" fontId="24" fillId="0" borderId="0" xfId="0" applyFont="1" applyAlignment="1">
      <alignment horizontal="center" vertical="center"/>
    </xf>
    <xf numFmtId="43" fontId="8" fillId="0" borderId="1" xfId="1" applyFont="1" applyFill="1" applyBorder="1" applyAlignment="1">
      <alignment horizontal="center" vertical="center" wrapText="1"/>
    </xf>
    <xf numFmtId="0" fontId="19"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43" fontId="31" fillId="0" borderId="5" xfId="1" applyFont="1" applyFill="1" applyBorder="1" applyAlignment="1">
      <alignment horizontal="center" vertical="center" wrapText="1"/>
    </xf>
    <xf numFmtId="164" fontId="31" fillId="0" borderId="5" xfId="1" applyNumberFormat="1" applyFont="1" applyFill="1" applyBorder="1" applyAlignment="1">
      <alignment horizontal="center" vertical="center" wrapText="1"/>
    </xf>
    <xf numFmtId="0" fontId="31" fillId="0" borderId="0" xfId="0" applyFont="1" applyAlignment="1">
      <alignment horizontal="center" vertical="center" wrapText="1"/>
    </xf>
    <xf numFmtId="0" fontId="39" fillId="0" borderId="15" xfId="0" applyFont="1" applyBorder="1" applyAlignment="1">
      <alignment horizontal="center" vertical="center" wrapText="1"/>
    </xf>
    <xf numFmtId="49" fontId="31" fillId="0" borderId="13" xfId="0" applyNumberFormat="1" applyFont="1" applyBorder="1" applyAlignment="1">
      <alignment horizontal="center" vertical="center" wrapText="1"/>
    </xf>
    <xf numFmtId="49" fontId="31" fillId="0" borderId="19" xfId="0"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43" fontId="39" fillId="0" borderId="2" xfId="1" applyFont="1" applyFill="1" applyBorder="1" applyAlignment="1">
      <alignment horizontal="center" vertical="center" wrapText="1"/>
    </xf>
    <xf numFmtId="43" fontId="39" fillId="0" borderId="3" xfId="1" applyFont="1" applyFill="1" applyBorder="1" applyAlignment="1">
      <alignment horizontal="center" vertical="center" wrapText="1"/>
    </xf>
    <xf numFmtId="43" fontId="39" fillId="0" borderId="16" xfId="1" applyFont="1" applyFill="1" applyBorder="1" applyAlignment="1">
      <alignment horizontal="center" vertical="center" wrapText="1"/>
    </xf>
    <xf numFmtId="0" fontId="31" fillId="0" borderId="10" xfId="0" applyFont="1" applyBorder="1" applyAlignment="1">
      <alignment horizontal="center" vertical="center"/>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43" fontId="31" fillId="0" borderId="4" xfId="1" applyFont="1" applyFill="1" applyBorder="1" applyAlignment="1">
      <alignment horizontal="center" vertical="center" wrapText="1"/>
    </xf>
    <xf numFmtId="43" fontId="39" fillId="0" borderId="4" xfId="1" applyFont="1" applyFill="1" applyBorder="1" applyAlignment="1">
      <alignment horizontal="center" vertical="center" wrapText="1"/>
    </xf>
    <xf numFmtId="43" fontId="39" fillId="0" borderId="5" xfId="1"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5" xfId="0" applyFont="1" applyBorder="1" applyAlignment="1">
      <alignment horizontal="center" vertical="center" wrapText="1"/>
    </xf>
    <xf numFmtId="43" fontId="31" fillId="0" borderId="2" xfId="1" applyFont="1" applyFill="1" applyBorder="1" applyAlignment="1">
      <alignment horizontal="center" vertical="center" wrapText="1"/>
    </xf>
    <xf numFmtId="43" fontId="31" fillId="0" borderId="3" xfId="1" applyFont="1" applyFill="1" applyBorder="1" applyAlignment="1">
      <alignment horizontal="center" vertical="center" wrapText="1"/>
    </xf>
    <xf numFmtId="43" fontId="31" fillId="0" borderId="16" xfId="1" applyFont="1" applyFill="1" applyBorder="1" applyAlignment="1">
      <alignment horizontal="center" vertical="center" wrapText="1"/>
    </xf>
    <xf numFmtId="0" fontId="24" fillId="0" borderId="15"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25" fillId="0" borderId="0" xfId="0" applyFont="1" applyAlignment="1">
      <alignment horizontal="left" vertical="center" wrapText="1"/>
    </xf>
    <xf numFmtId="0" fontId="24" fillId="0" borderId="1" xfId="0" applyFont="1" applyBorder="1" applyAlignment="1">
      <alignment horizontal="center" vertical="center" wrapText="1"/>
    </xf>
    <xf numFmtId="0" fontId="15" fillId="0" borderId="0" xfId="0" applyFont="1" applyAlignment="1">
      <alignment horizontal="left" vertical="center" wrapText="1"/>
    </xf>
    <xf numFmtId="0" fontId="31" fillId="0" borderId="4" xfId="0" applyFont="1" applyBorder="1" applyAlignment="1">
      <alignment horizontal="center" vertical="center"/>
    </xf>
    <xf numFmtId="0" fontId="31" fillId="0" borderId="16" xfId="0" applyFont="1" applyBorder="1" applyAlignment="1">
      <alignment horizontal="center" vertical="center"/>
    </xf>
    <xf numFmtId="0" fontId="31" fillId="0" borderId="5" xfId="0" applyFont="1" applyBorder="1" applyAlignment="1">
      <alignment horizontal="center" vertical="center"/>
    </xf>
    <xf numFmtId="43" fontId="31" fillId="0" borderId="7" xfId="1" applyFont="1" applyFill="1" applyBorder="1" applyAlignment="1">
      <alignment horizontal="center" vertical="center" wrapText="1"/>
    </xf>
    <xf numFmtId="2" fontId="31" fillId="0" borderId="7" xfId="1" applyNumberFormat="1" applyFont="1" applyFill="1" applyBorder="1" applyAlignment="1">
      <alignment horizontal="center" vertical="center" wrapText="1"/>
    </xf>
    <xf numFmtId="2" fontId="31" fillId="0" borderId="16" xfId="1" applyNumberFormat="1" applyFont="1" applyFill="1" applyBorder="1" applyAlignment="1">
      <alignment horizontal="center" vertical="center" wrapText="1"/>
    </xf>
    <xf numFmtId="43" fontId="31" fillId="0" borderId="17" xfId="1" applyFont="1" applyFill="1" applyBorder="1" applyAlignment="1">
      <alignment horizontal="center" vertical="center" wrapText="1"/>
    </xf>
    <xf numFmtId="43" fontId="31" fillId="0" borderId="18" xfId="1" applyFont="1" applyFill="1" applyBorder="1" applyAlignment="1">
      <alignment horizontal="center" vertical="center" wrapText="1"/>
    </xf>
    <xf numFmtId="164" fontId="31" fillId="0" borderId="7" xfId="1" applyNumberFormat="1" applyFont="1" applyFill="1" applyBorder="1" applyAlignment="1">
      <alignment horizontal="center" vertical="center" wrapText="1"/>
    </xf>
    <xf numFmtId="164" fontId="31" fillId="0" borderId="16" xfId="1" applyNumberFormat="1"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49" fontId="31" fillId="0" borderId="4" xfId="0" applyNumberFormat="1" applyFont="1" applyBorder="1" applyAlignment="1">
      <alignment horizontal="center" vertical="center" wrapText="1"/>
    </xf>
    <xf numFmtId="0" fontId="24" fillId="0" borderId="0" xfId="0" applyFont="1" applyAlignment="1">
      <alignment horizontal="center" vertical="center" wrapText="1"/>
    </xf>
    <xf numFmtId="0" fontId="15" fillId="0" borderId="16" xfId="0" applyFont="1" applyBorder="1" applyAlignment="1">
      <alignment horizontal="center" vertical="center" wrapText="1"/>
    </xf>
    <xf numFmtId="43" fontId="15" fillId="0" borderId="16" xfId="1" applyFont="1" applyFill="1" applyBorder="1" applyAlignment="1">
      <alignment vertical="center"/>
    </xf>
    <xf numFmtId="43" fontId="15" fillId="0" borderId="16" xfId="1" applyFont="1" applyFill="1" applyBorder="1" applyAlignment="1">
      <alignment vertical="center" wrapText="1"/>
    </xf>
    <xf numFmtId="164" fontId="15" fillId="0" borderId="16" xfId="1" applyNumberFormat="1" applyFont="1" applyFill="1" applyBorder="1" applyAlignment="1">
      <alignment vertical="center" wrapText="1"/>
    </xf>
    <xf numFmtId="164" fontId="15" fillId="0" borderId="16" xfId="1" quotePrefix="1" applyNumberFormat="1" applyFont="1" applyFill="1" applyBorder="1" applyAlignment="1">
      <alignment vertical="center"/>
    </xf>
    <xf numFmtId="0" fontId="15" fillId="0" borderId="16" xfId="0" applyFont="1" applyBorder="1" applyAlignment="1">
      <alignment vertical="center" wrapText="1"/>
    </xf>
    <xf numFmtId="164" fontId="15" fillId="0" borderId="5" xfId="1" applyNumberFormat="1" applyFont="1" applyFill="1" applyBorder="1" applyAlignment="1">
      <alignment vertical="center" wrapText="1"/>
    </xf>
    <xf numFmtId="164" fontId="15" fillId="0" borderId="5" xfId="1" quotePrefix="1" applyNumberFormat="1" applyFont="1" applyFill="1" applyBorder="1" applyAlignment="1">
      <alignment vertical="center"/>
    </xf>
    <xf numFmtId="0" fontId="9" fillId="0" borderId="1" xfId="48" quotePrefix="1" applyFont="1" applyFill="1" applyBorder="1" applyAlignment="1">
      <alignment horizontal="justify" vertical="center" wrapText="1"/>
    </xf>
    <xf numFmtId="0" fontId="15" fillId="0" borderId="3" xfId="0" applyFont="1" applyBorder="1" applyAlignment="1">
      <alignment horizontal="center" vertical="center" wrapText="1"/>
    </xf>
    <xf numFmtId="43" fontId="15" fillId="0" borderId="7" xfId="1" applyFont="1" applyFill="1" applyBorder="1" applyAlignment="1">
      <alignment vertical="center"/>
    </xf>
    <xf numFmtId="43" fontId="15" fillId="0" borderId="3" xfId="1" applyFont="1" applyFill="1" applyBorder="1" applyAlignment="1">
      <alignment vertical="center" wrapText="1"/>
    </xf>
    <xf numFmtId="164" fontId="15" fillId="0" borderId="7" xfId="1" applyNumberFormat="1" applyFont="1" applyFill="1" applyBorder="1" applyAlignment="1">
      <alignment vertical="center" wrapText="1"/>
    </xf>
    <xf numFmtId="164" fontId="15" fillId="0" borderId="7" xfId="1" quotePrefix="1" applyNumberFormat="1" applyFont="1" applyFill="1" applyBorder="1" applyAlignment="1">
      <alignment vertical="center"/>
    </xf>
    <xf numFmtId="0" fontId="15" fillId="0" borderId="7" xfId="0" applyFont="1" applyBorder="1" applyAlignment="1">
      <alignment vertical="center" wrapText="1"/>
    </xf>
    <xf numFmtId="2" fontId="9" fillId="0" borderId="9" xfId="0" applyNumberFormat="1" applyFont="1" applyBorder="1" applyAlignment="1">
      <alignment horizontal="center" vertical="center" wrapText="1"/>
    </xf>
    <xf numFmtId="2" fontId="9" fillId="0" borderId="9" xfId="0" applyNumberFormat="1" applyFont="1" applyBorder="1" applyAlignment="1">
      <alignment vertical="center" wrapText="1"/>
    </xf>
    <xf numFmtId="2" fontId="9" fillId="0" borderId="9" xfId="0" quotePrefix="1" applyNumberFormat="1" applyFont="1" applyBorder="1" applyAlignment="1">
      <alignment horizontal="center" vertical="center" wrapText="1"/>
    </xf>
    <xf numFmtId="2" fontId="9" fillId="0" borderId="4" xfId="0" applyNumberFormat="1" applyFont="1" applyBorder="1" applyAlignment="1">
      <alignment vertical="center" wrapText="1"/>
    </xf>
    <xf numFmtId="2" fontId="9" fillId="0" borderId="4" xfId="0" applyNumberFormat="1" applyFont="1" applyBorder="1" applyAlignment="1">
      <alignment horizontal="center" vertical="center" wrapText="1"/>
    </xf>
    <xf numFmtId="2" fontId="9" fillId="0" borderId="5" xfId="0" applyNumberFormat="1" applyFont="1" applyBorder="1" applyAlignment="1">
      <alignment vertical="center" wrapText="1"/>
    </xf>
    <xf numFmtId="2" fontId="9" fillId="0" borderId="5" xfId="0" quotePrefix="1" applyNumberFormat="1" applyFont="1" applyBorder="1" applyAlignment="1">
      <alignment horizontal="center" vertical="center" wrapText="1"/>
    </xf>
    <xf numFmtId="0" fontId="24" fillId="0" borderId="2" xfId="0" applyFont="1" applyBorder="1" applyAlignment="1">
      <alignment horizontal="center" vertical="center" wrapText="1"/>
    </xf>
    <xf numFmtId="0" fontId="24" fillId="0" borderId="9"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1" fontId="9" fillId="0" borderId="4" xfId="1" applyNumberFormat="1" applyFont="1" applyFill="1" applyBorder="1" applyAlignment="1">
      <alignment horizontal="center" vertical="center" wrapText="1"/>
    </xf>
    <xf numFmtId="1" fontId="9" fillId="0" borderId="4" xfId="46" applyNumberFormat="1" applyFont="1" applyFill="1" applyBorder="1" applyAlignment="1">
      <alignment horizontal="center" vertical="center" wrapText="1"/>
    </xf>
    <xf numFmtId="49" fontId="9" fillId="0" borderId="4" xfId="0" applyNumberFormat="1" applyFont="1" applyBorder="1" applyAlignment="1">
      <alignment vertical="center" wrapText="1"/>
    </xf>
    <xf numFmtId="0" fontId="9" fillId="2" borderId="5" xfId="0" applyFont="1" applyFill="1" applyBorder="1" applyAlignment="1">
      <alignment horizontal="center" vertical="center" wrapText="1"/>
    </xf>
    <xf numFmtId="1" fontId="9" fillId="0" borderId="5" xfId="46" applyNumberFormat="1" applyFont="1" applyFill="1" applyBorder="1" applyAlignment="1">
      <alignment horizontal="center" vertical="center" wrapText="1"/>
    </xf>
    <xf numFmtId="49" fontId="3" fillId="0" borderId="5" xfId="1" quotePrefix="1" applyNumberFormat="1" applyFont="1" applyFill="1" applyBorder="1" applyAlignment="1">
      <alignment vertical="center" wrapText="1"/>
    </xf>
    <xf numFmtId="43" fontId="3" fillId="0" borderId="5" xfId="1" applyFont="1" applyBorder="1" applyAlignment="1">
      <alignment vertical="center"/>
    </xf>
    <xf numFmtId="0" fontId="3" fillId="0" borderId="5" xfId="0" quotePrefix="1" applyFont="1" applyBorder="1" applyAlignment="1">
      <alignment vertical="center" wrapText="1"/>
    </xf>
    <xf numFmtId="43" fontId="3" fillId="0" borderId="6" xfId="1" applyFont="1" applyBorder="1" applyAlignment="1">
      <alignment vertical="center"/>
    </xf>
    <xf numFmtId="1" fontId="9" fillId="0" borderId="6" xfId="46" applyNumberFormat="1" applyFont="1" applyFill="1" applyBorder="1" applyAlignment="1">
      <alignment horizontal="center" vertical="center" wrapText="1"/>
    </xf>
    <xf numFmtId="0" fontId="3" fillId="0" borderId="6" xfId="1" quotePrefix="1" applyNumberFormat="1" applyFont="1" applyFill="1" applyBorder="1" applyAlignment="1">
      <alignment vertical="center" wrapText="1"/>
    </xf>
    <xf numFmtId="0" fontId="3" fillId="0" borderId="16" xfId="0" applyFont="1" applyBorder="1" applyAlignment="1">
      <alignment horizontal="left" vertical="center" wrapText="1"/>
    </xf>
    <xf numFmtId="43" fontId="3" fillId="0" borderId="16" xfId="1" applyFont="1" applyFill="1" applyBorder="1" applyAlignment="1">
      <alignment vertical="center"/>
    </xf>
    <xf numFmtId="0" fontId="3" fillId="0" borderId="16" xfId="1" quotePrefix="1" applyNumberFormat="1" applyFont="1" applyFill="1" applyBorder="1" applyAlignment="1">
      <alignment vertical="center" wrapText="1"/>
    </xf>
    <xf numFmtId="43" fontId="3" fillId="0" borderId="16" xfId="1" quotePrefix="1" applyFont="1" applyFill="1" applyBorder="1" applyAlignment="1">
      <alignment vertical="center" wrapText="1"/>
    </xf>
    <xf numFmtId="43" fontId="3" fillId="0" borderId="7" xfId="1" applyFont="1" applyFill="1" applyBorder="1" applyAlignment="1">
      <alignment vertic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43" fontId="3" fillId="0" borderId="3" xfId="1" quotePrefix="1" applyFont="1" applyFill="1" applyBorder="1" applyAlignment="1">
      <alignment vertical="center" wrapText="1"/>
    </xf>
    <xf numFmtId="39" fontId="9" fillId="0" borderId="5" xfId="5" applyNumberFormat="1" applyFont="1" applyFill="1" applyBorder="1" applyAlignment="1">
      <alignment vertical="center"/>
    </xf>
    <xf numFmtId="43" fontId="3" fillId="0" borderId="3" xfId="1" applyFont="1" applyFill="1" applyBorder="1" applyAlignment="1">
      <alignment vertical="center"/>
    </xf>
    <xf numFmtId="0" fontId="3" fillId="0" borderId="3" xfId="1" quotePrefix="1" applyNumberFormat="1" applyFont="1" applyFill="1" applyBorder="1" applyAlignment="1">
      <alignment vertical="center" wrapText="1"/>
    </xf>
    <xf numFmtId="2" fontId="9" fillId="0" borderId="4" xfId="1" quotePrefix="1" applyNumberFormat="1" applyFont="1" applyFill="1" applyBorder="1" applyAlignment="1">
      <alignment vertical="center" wrapText="1"/>
    </xf>
    <xf numFmtId="2" fontId="9" fillId="0" borderId="5" xfId="1" quotePrefix="1" applyNumberFormat="1" applyFont="1" applyFill="1" applyBorder="1" applyAlignment="1">
      <alignment vertical="center" wrapText="1"/>
    </xf>
  </cellXfs>
  <cellStyles count="72">
    <cellStyle name="Bình thường 3" xfId="24"/>
    <cellStyle name="Comma" xfId="1" builtinId="3"/>
    <cellStyle name="Comma 10" xfId="53"/>
    <cellStyle name="Comma 10 2 2" xfId="54"/>
    <cellStyle name="Comma 10 2 2 2" xfId="5"/>
    <cellStyle name="Comma 10 2 2 2 2" xfId="20"/>
    <cellStyle name="Comma 10 2 2 2 3" xfId="55"/>
    <cellStyle name="Comma 10 2 2 3" xfId="27"/>
    <cellStyle name="Comma 10 2 3 2" xfId="7"/>
    <cellStyle name="Comma 10 2 3 2 2" xfId="56"/>
    <cellStyle name="Comma 10 5" xfId="35"/>
    <cellStyle name="Comma 10 5 2" xfId="10"/>
    <cellStyle name="Comma 10 5 2 2" xfId="57"/>
    <cellStyle name="Comma 14" xfId="14"/>
    <cellStyle name="Comma 14 2 3" xfId="58"/>
    <cellStyle name="Comma 14 3" xfId="46"/>
    <cellStyle name="Comma 15 2 2" xfId="6"/>
    <cellStyle name="Comma 15 2 2 2" xfId="34"/>
    <cellStyle name="Comma 15 2 2 2 2" xfId="60"/>
    <cellStyle name="Comma 15 2 2 3" xfId="59"/>
    <cellStyle name="Comma 15 2 3" xfId="33"/>
    <cellStyle name="Comma 16 4" xfId="61"/>
    <cellStyle name="Comma 2" xfId="4"/>
    <cellStyle name="Comma 2 2" xfId="42"/>
    <cellStyle name="Comma 2 2 2" xfId="13"/>
    <cellStyle name="Comma 2 4" xfId="40"/>
    <cellStyle name="Comma 21" xfId="62"/>
    <cellStyle name="Comma 3" xfId="41"/>
    <cellStyle name="Comma 37" xfId="36"/>
    <cellStyle name="Comma 4 2" xfId="63"/>
    <cellStyle name="Comma 9" xfId="45"/>
    <cellStyle name="Comma 9 2" xfId="47"/>
    <cellStyle name="Currency 2" xfId="21"/>
    <cellStyle name="Normal" xfId="0" builtinId="0"/>
    <cellStyle name="Normal - Style1 2 2 2" xfId="12"/>
    <cellStyle name="Normal - Style1 2 2 2 2" xfId="39"/>
    <cellStyle name="Normal - Style1 3" xfId="18"/>
    <cellStyle name="Normal 10" xfId="23"/>
    <cellStyle name="Normal 10 2" xfId="64"/>
    <cellStyle name="Normal 10 3" xfId="65"/>
    <cellStyle name="Normal 100" xfId="17"/>
    <cellStyle name="Normal 15 2" xfId="28"/>
    <cellStyle name="Normal 17" xfId="22"/>
    <cellStyle name="Normal 17 2" xfId="29"/>
    <cellStyle name="Normal 19" xfId="30"/>
    <cellStyle name="Normal 2" xfId="48"/>
    <cellStyle name="Normal 2 2" xfId="8"/>
    <cellStyle name="Normal 2 2 2" xfId="26"/>
    <cellStyle name="Normal 2 2 5" xfId="2"/>
    <cellStyle name="Normal 2 3" xfId="11"/>
    <cellStyle name="Normal 22" xfId="38"/>
    <cellStyle name="Normal 28" xfId="25"/>
    <cellStyle name="Normal 3" xfId="3"/>
    <cellStyle name="Normal 3 2" xfId="37"/>
    <cellStyle name="Normal 3 4" xfId="43"/>
    <cellStyle name="Normal 37" xfId="66"/>
    <cellStyle name="Normal 4" xfId="9"/>
    <cellStyle name="Normal 41 2 2" xfId="67"/>
    <cellStyle name="Normal 5" xfId="49"/>
    <cellStyle name="Normal 58" xfId="44"/>
    <cellStyle name="Normal 6" xfId="50"/>
    <cellStyle name="Normal 62" xfId="68"/>
    <cellStyle name="Normal 7" xfId="51"/>
    <cellStyle name="Normal 76" xfId="69"/>
    <cellStyle name="Normal 77" xfId="70"/>
    <cellStyle name="Normal 78" xfId="71"/>
    <cellStyle name="Normal 8" xfId="19"/>
    <cellStyle name="Normal 9" xfId="52"/>
    <cellStyle name="Normal_KH2005LKhanh2_DCQH_tinh_20.2.09" xfId="15"/>
    <cellStyle name="Normal_Sheet2" xfId="32"/>
    <cellStyle name="Normal_Solieu_CMy" xfId="16"/>
    <cellStyle name="Normal_THop_Tinh(HaNoi)" xfId="31"/>
  </cellStyles>
  <dxfs count="222">
    <dxf>
      <font>
        <color rgb="FF9C0006"/>
      </font>
      <fill>
        <patternFill>
          <bgColor rgb="FFFFC7CE"/>
        </patternFill>
      </fill>
    </dxf>
    <dxf>
      <font>
        <color rgb="FF9C0006"/>
      </font>
      <fill>
        <patternFill>
          <bgColor rgb="FFFFC7CE"/>
        </patternFill>
      </fill>
    </dxf>
    <dxf>
      <fill>
        <patternFill>
          <bgColor theme="7" tint="0.59996337778862885"/>
        </patternFill>
      </fill>
    </dxf>
    <dxf>
      <font>
        <b/>
        <i val="0"/>
      </font>
      <fill>
        <patternFill>
          <bgColor theme="9"/>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_KHSD&#272;_hangnam\KH2024\0_DG_KQTHNQ_TONG_2022_filetong_Nh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am%202019\Lap%20danh%20m&#7909;c%20THD\Trinh%20chinh%20thuc\DG_KQTHNQ_tong_24.11.18xuan%20lo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hoi_NQ128_2014"/>
      <sheetName val="NQ119_lua"/>
      <sheetName val="2_DCQM"/>
      <sheetName val="3_DAUTHAULUACHONNDT"/>
      <sheetName val="TH_NQ_thuhoi"/>
      <sheetName val="DG_tongTH"/>
      <sheetName val="DGtong TH"/>
      <sheetName val="DG_DAThoi&gt;=3nam"/>
      <sheetName val="1_DM_THTH (Tong)"/>
      <sheetName val="2_Dat lua"/>
      <sheetName val="TH_NQ_HDND_lua"/>
      <sheetName val="NQ18"/>
      <sheetName val="KDC_đanh gia nam 2021"/>
      <sheetName val="DG_DATLUA_3NQ2023"/>
      <sheetName val="Danh gia tong DATLUA"/>
      <sheetName val="Danh gia tong 3 nam_lua_CT"/>
      <sheetName val="Danh gia tong 3 nam_lua)"/>
      <sheetName val="Danh gia tong 3 nam_TH_CT"/>
    </sheetNames>
    <sheetDataSet>
      <sheetData sheetId="0" refreshError="1"/>
      <sheetData sheetId="1" refreshError="1"/>
      <sheetData sheetId="2">
        <row r="98">
          <cell r="I98">
            <v>18</v>
          </cell>
          <cell r="J98">
            <v>243.17000000000002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_THTH (Tong)"/>
      <sheetName val="Dat lua"/>
      <sheetName val="NQ145-Nam 2019"/>
      <sheetName val="NQ21"/>
      <sheetName val="NQ38"/>
      <sheetName val="NQ128+119"/>
      <sheetName val="NQ57"/>
      <sheetName val="NQ91"/>
      <sheetName val="NQ113"/>
      <sheetName val="NQ144"/>
      <sheetName val="NQ166"/>
      <sheetName val="NQ183"/>
      <sheetName val="Nam 2015"/>
      <sheetName val="Nam 2016"/>
      <sheetName val="Nam 2017"/>
      <sheetName val="Nam 2018"/>
      <sheetName val="Dat lua_goc"/>
      <sheetName val="DM_THTH (Tong)_goc"/>
      <sheetName val="Danhgia_CMD"/>
      <sheetName val="KQLlua_2015-2016"/>
      <sheetName val="KQTH_2015_2016"/>
      <sheetName val="KQTH_2015_THoi"/>
      <sheetName val="KQTH_2016_THoi"/>
      <sheetName val="KQTH_2014_THoiNQ128"/>
      <sheetName val="KQLlua_2014"/>
      <sheetName val="KQTH_2017_THoi"/>
      <sheetName val="KQLlua_2017"/>
      <sheetName val="KQLlua_2015"/>
      <sheetName val="KQLlua_2016"/>
      <sheetName val="In_hop_KQ2018"/>
      <sheetName val="In_hop_KQ2015_2016"/>
      <sheetName val="KQLlua_2018"/>
      <sheetName val="KQTH_2018_THoi"/>
      <sheetName val="DM_(chua thuc hien)"/>
      <sheetName val="so luong_chua thuc hien"/>
      <sheetName val="so luong hoan thanh"/>
      <sheetName val="DM_(hoan thanh)"/>
      <sheetName val="so luong_THĐ"/>
      <sheetName val="Bieu 01b_THĐ"/>
      <sheetName val="Bieu 02_2015"/>
      <sheetName val="Bieu 06"/>
      <sheetName val="Bieu 07"/>
      <sheetName val="Bieu 04_CMD_2018"/>
      <sheetName val="DM_(TB thu hoi dat)"/>
      <sheetName val="so luong_TTDD"/>
      <sheetName val="DM_(TT DD)"/>
    </sheetNames>
    <sheetDataSet>
      <sheetData sheetId="0" refreshError="1"/>
      <sheetData sheetId="1" refreshError="1">
        <row r="31">
          <cell r="A31" t="str">
            <v>XHU_CT_17</v>
          </cell>
        </row>
        <row r="56">
          <cell r="A56" t="str">
            <v>XTR_HT_1</v>
          </cell>
        </row>
        <row r="284">
          <cell r="A284" t="str">
            <v>LM_CT_2</v>
          </cell>
        </row>
        <row r="285">
          <cell r="A285" t="str">
            <v>XTR_HUY_1</v>
          </cell>
        </row>
        <row r="286">
          <cell r="A286" t="str">
            <v>XL_CT_4</v>
          </cell>
        </row>
        <row r="287">
          <cell r="A287" t="str">
            <v>XH_CT_3</v>
          </cell>
        </row>
        <row r="288">
          <cell r="A288" t="str">
            <v>XTH_HT_1</v>
          </cell>
        </row>
        <row r="289">
          <cell r="A289" t="str">
            <v>XTH_CT_5</v>
          </cell>
        </row>
        <row r="292">
          <cell r="A292" t="str">
            <v>XL_CT_6</v>
          </cell>
        </row>
        <row r="423">
          <cell r="A423" t="str">
            <v>XL_LUA_HT_2</v>
          </cell>
        </row>
        <row r="424">
          <cell r="A424" t="str">
            <v>XL_LUA_HT_3</v>
          </cell>
        </row>
        <row r="599">
          <cell r="A599" t="str">
            <v>XTR_BS_1</v>
          </cell>
        </row>
        <row r="608">
          <cell r="A608" t="str">
            <v>XT_BS_8</v>
          </cell>
        </row>
        <row r="650">
          <cell r="A650" t="str">
            <v>XL_LUA_HT_5</v>
          </cell>
        </row>
        <row r="756">
          <cell r="A756" t="str">
            <v>XL_CT_12</v>
          </cell>
        </row>
        <row r="757">
          <cell r="A757" t="str">
            <v>XL_BS_4</v>
          </cell>
        </row>
        <row r="758">
          <cell r="A758" t="str">
            <v>XL_2019_1</v>
          </cell>
        </row>
        <row r="759">
          <cell r="A759" t="str">
            <v>XL_2019_3</v>
          </cell>
        </row>
        <row r="760">
          <cell r="A760" t="str">
            <v>XL_LUA_CTH</v>
          </cell>
        </row>
        <row r="761">
          <cell r="A761" t="str">
            <v>XL_XONG</v>
          </cell>
        </row>
        <row r="762">
          <cell r="A762" t="str">
            <v>XT_2019_1</v>
          </cell>
        </row>
        <row r="763">
          <cell r="A763" t="str">
            <v>XL_LUA_HUY_5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542"/>
  <sheetViews>
    <sheetView zoomScale="70" zoomScaleNormal="70" workbookViewId="0">
      <pane xSplit="9" ySplit="5" topLeftCell="J198" activePane="bottomRight" state="frozen"/>
      <selection activeCell="N7" sqref="N7"/>
      <selection pane="topRight" activeCell="N7" sqref="N7"/>
      <selection pane="bottomLeft" activeCell="N7" sqref="N7"/>
      <selection pane="bottomRight" activeCell="N7" sqref="N7"/>
    </sheetView>
  </sheetViews>
  <sheetFormatPr defaultRowHeight="12.75" x14ac:dyDescent="0.25"/>
  <cols>
    <col min="1" max="1" width="10.28515625" style="152" hidden="1" customWidth="1"/>
    <col min="2" max="2" width="12.140625" style="153" hidden="1" customWidth="1"/>
    <col min="3" max="3" width="7.85546875" style="153" customWidth="1"/>
    <col min="4" max="4" width="5.7109375" style="153" hidden="1" customWidth="1"/>
    <col min="5" max="5" width="29" style="224" customWidth="1"/>
    <col min="6" max="6" width="9.7109375" style="153" hidden="1" customWidth="1"/>
    <col min="7" max="7" width="12" style="153" customWidth="1"/>
    <col min="8" max="8" width="13.5703125" style="164" customWidth="1"/>
    <col min="9" max="9" width="9.42578125" style="95" customWidth="1"/>
    <col min="10" max="10" width="9.42578125" style="164" customWidth="1"/>
    <col min="11" max="11" width="7.5703125" style="117" customWidth="1"/>
    <col min="12" max="12" width="12.85546875" style="94" hidden="1" customWidth="1"/>
    <col min="13" max="15" width="9.140625" style="94" hidden="1" customWidth="1"/>
    <col min="16" max="16" width="11.28515625" style="94" hidden="1" customWidth="1"/>
    <col min="17" max="17" width="7.7109375" style="152" hidden="1" customWidth="1"/>
    <col min="18" max="20" width="9.140625" style="152" hidden="1" customWidth="1"/>
    <col min="21" max="21" width="12.28515625" style="152" hidden="1" customWidth="1"/>
    <col min="22" max="26" width="9.140625" style="152" hidden="1" customWidth="1"/>
    <col min="27" max="27" width="7.7109375" style="152" customWidth="1"/>
    <col min="28" max="28" width="8.42578125" style="152" customWidth="1"/>
    <col min="29" max="29" width="12.28515625" style="152" customWidth="1"/>
    <col min="30" max="30" width="8.28515625" style="152" customWidth="1"/>
    <col min="31" max="31" width="12.42578125" style="152" customWidth="1"/>
    <col min="32" max="32" width="7.28515625" style="152" customWidth="1"/>
    <col min="33" max="33" width="7.5703125" style="152" customWidth="1"/>
    <col min="34" max="34" width="16.140625" style="152" customWidth="1"/>
    <col min="35" max="244" width="9.140625" style="152"/>
    <col min="245" max="245" width="8.140625" style="152" bestFit="1" customWidth="1"/>
    <col min="246" max="246" width="0" style="152" hidden="1" customWidth="1"/>
    <col min="247" max="247" width="6.7109375" style="152" customWidth="1"/>
    <col min="248" max="248" width="5.7109375" style="152" customWidth="1"/>
    <col min="249" max="249" width="39.140625" style="152" customWidth="1"/>
    <col min="250" max="250" width="9.7109375" style="152" customWidth="1"/>
    <col min="251" max="251" width="12" style="152" customWidth="1"/>
    <col min="252" max="252" width="13.5703125" style="152" customWidth="1"/>
    <col min="253" max="253" width="13.28515625" style="152" customWidth="1"/>
    <col min="254" max="254" width="8.7109375" style="152" customWidth="1"/>
    <col min="255" max="255" width="0" style="152" hidden="1" customWidth="1"/>
    <col min="256" max="256" width="15.7109375" style="152" customWidth="1"/>
    <col min="257" max="257" width="39.85546875" style="152" customWidth="1"/>
    <col min="258" max="258" width="43.85546875" style="152" customWidth="1"/>
    <col min="259" max="259" width="31.5703125" style="152" customWidth="1"/>
    <col min="260" max="260" width="11.28515625" style="152" customWidth="1"/>
    <col min="261" max="261" width="9.140625" style="152"/>
    <col min="262" max="262" width="12.85546875" style="152" customWidth="1"/>
    <col min="263" max="265" width="9.140625" style="152"/>
    <col min="266" max="266" width="11.28515625" style="152" customWidth="1"/>
    <col min="267" max="267" width="16.85546875" style="152" customWidth="1"/>
    <col min="268" max="268" width="7.7109375" style="152" customWidth="1"/>
    <col min="269" max="269" width="9" style="152" customWidth="1"/>
    <col min="270" max="271" width="0" style="152" hidden="1" customWidth="1"/>
    <col min="272" max="276" width="9.140625" style="152"/>
    <col min="277" max="277" width="12.28515625" style="152" customWidth="1"/>
    <col min="278" max="500" width="9.140625" style="152"/>
    <col min="501" max="501" width="8.140625" style="152" bestFit="1" customWidth="1"/>
    <col min="502" max="502" width="0" style="152" hidden="1" customWidth="1"/>
    <col min="503" max="503" width="6.7109375" style="152" customWidth="1"/>
    <col min="504" max="504" width="5.7109375" style="152" customWidth="1"/>
    <col min="505" max="505" width="39.140625" style="152" customWidth="1"/>
    <col min="506" max="506" width="9.7109375" style="152" customWidth="1"/>
    <col min="507" max="507" width="12" style="152" customWidth="1"/>
    <col min="508" max="508" width="13.5703125" style="152" customWidth="1"/>
    <col min="509" max="509" width="13.28515625" style="152" customWidth="1"/>
    <col min="510" max="510" width="8.7109375" style="152" customWidth="1"/>
    <col min="511" max="511" width="0" style="152" hidden="1" customWidth="1"/>
    <col min="512" max="512" width="15.7109375" style="152" customWidth="1"/>
    <col min="513" max="513" width="39.85546875" style="152" customWidth="1"/>
    <col min="514" max="514" width="43.85546875" style="152" customWidth="1"/>
    <col min="515" max="515" width="31.5703125" style="152" customWidth="1"/>
    <col min="516" max="516" width="11.28515625" style="152" customWidth="1"/>
    <col min="517" max="517" width="9.140625" style="152"/>
    <col min="518" max="518" width="12.85546875" style="152" customWidth="1"/>
    <col min="519" max="521" width="9.140625" style="152"/>
    <col min="522" max="522" width="11.28515625" style="152" customWidth="1"/>
    <col min="523" max="523" width="16.85546875" style="152" customWidth="1"/>
    <col min="524" max="524" width="7.7109375" style="152" customWidth="1"/>
    <col min="525" max="525" width="9" style="152" customWidth="1"/>
    <col min="526" max="527" width="0" style="152" hidden="1" customWidth="1"/>
    <col min="528" max="532" width="9.140625" style="152"/>
    <col min="533" max="533" width="12.28515625" style="152" customWidth="1"/>
    <col min="534" max="756" width="9.140625" style="152"/>
    <col min="757" max="757" width="8.140625" style="152" bestFit="1" customWidth="1"/>
    <col min="758" max="758" width="0" style="152" hidden="1" customWidth="1"/>
    <col min="759" max="759" width="6.7109375" style="152" customWidth="1"/>
    <col min="760" max="760" width="5.7109375" style="152" customWidth="1"/>
    <col min="761" max="761" width="39.140625" style="152" customWidth="1"/>
    <col min="762" max="762" width="9.7109375" style="152" customWidth="1"/>
    <col min="763" max="763" width="12" style="152" customWidth="1"/>
    <col min="764" max="764" width="13.5703125" style="152" customWidth="1"/>
    <col min="765" max="765" width="13.28515625" style="152" customWidth="1"/>
    <col min="766" max="766" width="8.7109375" style="152" customWidth="1"/>
    <col min="767" max="767" width="0" style="152" hidden="1" customWidth="1"/>
    <col min="768" max="768" width="15.7109375" style="152" customWidth="1"/>
    <col min="769" max="769" width="39.85546875" style="152" customWidth="1"/>
    <col min="770" max="770" width="43.85546875" style="152" customWidth="1"/>
    <col min="771" max="771" width="31.5703125" style="152" customWidth="1"/>
    <col min="772" max="772" width="11.28515625" style="152" customWidth="1"/>
    <col min="773" max="773" width="9.140625" style="152"/>
    <col min="774" max="774" width="12.85546875" style="152" customWidth="1"/>
    <col min="775" max="777" width="9.140625" style="152"/>
    <col min="778" max="778" width="11.28515625" style="152" customWidth="1"/>
    <col min="779" max="779" width="16.85546875" style="152" customWidth="1"/>
    <col min="780" max="780" width="7.7109375" style="152" customWidth="1"/>
    <col min="781" max="781" width="9" style="152" customWidth="1"/>
    <col min="782" max="783" width="0" style="152" hidden="1" customWidth="1"/>
    <col min="784" max="788" width="9.140625" style="152"/>
    <col min="789" max="789" width="12.28515625" style="152" customWidth="1"/>
    <col min="790" max="1012" width="9.140625" style="152"/>
    <col min="1013" max="1013" width="8.140625" style="152" bestFit="1" customWidth="1"/>
    <col min="1014" max="1014" width="0" style="152" hidden="1" customWidth="1"/>
    <col min="1015" max="1015" width="6.7109375" style="152" customWidth="1"/>
    <col min="1016" max="1016" width="5.7109375" style="152" customWidth="1"/>
    <col min="1017" max="1017" width="39.140625" style="152" customWidth="1"/>
    <col min="1018" max="1018" width="9.7109375" style="152" customWidth="1"/>
    <col min="1019" max="1019" width="12" style="152" customWidth="1"/>
    <col min="1020" max="1020" width="13.5703125" style="152" customWidth="1"/>
    <col min="1021" max="1021" width="13.28515625" style="152" customWidth="1"/>
    <col min="1022" max="1022" width="8.7109375" style="152" customWidth="1"/>
    <col min="1023" max="1023" width="0" style="152" hidden="1" customWidth="1"/>
    <col min="1024" max="1024" width="15.7109375" style="152" customWidth="1"/>
    <col min="1025" max="1025" width="39.85546875" style="152" customWidth="1"/>
    <col min="1026" max="1026" width="43.85546875" style="152" customWidth="1"/>
    <col min="1027" max="1027" width="31.5703125" style="152" customWidth="1"/>
    <col min="1028" max="1028" width="11.28515625" style="152" customWidth="1"/>
    <col min="1029" max="1029" width="9.140625" style="152"/>
    <col min="1030" max="1030" width="12.85546875" style="152" customWidth="1"/>
    <col min="1031" max="1033" width="9.140625" style="152"/>
    <col min="1034" max="1034" width="11.28515625" style="152" customWidth="1"/>
    <col min="1035" max="1035" width="16.85546875" style="152" customWidth="1"/>
    <col min="1036" max="1036" width="7.7109375" style="152" customWidth="1"/>
    <col min="1037" max="1037" width="9" style="152" customWidth="1"/>
    <col min="1038" max="1039" width="0" style="152" hidden="1" customWidth="1"/>
    <col min="1040" max="1044" width="9.140625" style="152"/>
    <col min="1045" max="1045" width="12.28515625" style="152" customWidth="1"/>
    <col min="1046" max="1268" width="9.140625" style="152"/>
    <col min="1269" max="1269" width="8.140625" style="152" bestFit="1" customWidth="1"/>
    <col min="1270" max="1270" width="0" style="152" hidden="1" customWidth="1"/>
    <col min="1271" max="1271" width="6.7109375" style="152" customWidth="1"/>
    <col min="1272" max="1272" width="5.7109375" style="152" customWidth="1"/>
    <col min="1273" max="1273" width="39.140625" style="152" customWidth="1"/>
    <col min="1274" max="1274" width="9.7109375" style="152" customWidth="1"/>
    <col min="1275" max="1275" width="12" style="152" customWidth="1"/>
    <col min="1276" max="1276" width="13.5703125" style="152" customWidth="1"/>
    <col min="1277" max="1277" width="13.28515625" style="152" customWidth="1"/>
    <col min="1278" max="1278" width="8.7109375" style="152" customWidth="1"/>
    <col min="1279" max="1279" width="0" style="152" hidden="1" customWidth="1"/>
    <col min="1280" max="1280" width="15.7109375" style="152" customWidth="1"/>
    <col min="1281" max="1281" width="39.85546875" style="152" customWidth="1"/>
    <col min="1282" max="1282" width="43.85546875" style="152" customWidth="1"/>
    <col min="1283" max="1283" width="31.5703125" style="152" customWidth="1"/>
    <col min="1284" max="1284" width="11.28515625" style="152" customWidth="1"/>
    <col min="1285" max="1285" width="9.140625" style="152"/>
    <col min="1286" max="1286" width="12.85546875" style="152" customWidth="1"/>
    <col min="1287" max="1289" width="9.140625" style="152"/>
    <col min="1290" max="1290" width="11.28515625" style="152" customWidth="1"/>
    <col min="1291" max="1291" width="16.85546875" style="152" customWidth="1"/>
    <col min="1292" max="1292" width="7.7109375" style="152" customWidth="1"/>
    <col min="1293" max="1293" width="9" style="152" customWidth="1"/>
    <col min="1294" max="1295" width="0" style="152" hidden="1" customWidth="1"/>
    <col min="1296" max="1300" width="9.140625" style="152"/>
    <col min="1301" max="1301" width="12.28515625" style="152" customWidth="1"/>
    <col min="1302" max="1524" width="9.140625" style="152"/>
    <col min="1525" max="1525" width="8.140625" style="152" bestFit="1" customWidth="1"/>
    <col min="1526" max="1526" width="0" style="152" hidden="1" customWidth="1"/>
    <col min="1527" max="1527" width="6.7109375" style="152" customWidth="1"/>
    <col min="1528" max="1528" width="5.7109375" style="152" customWidth="1"/>
    <col min="1529" max="1529" width="39.140625" style="152" customWidth="1"/>
    <col min="1530" max="1530" width="9.7109375" style="152" customWidth="1"/>
    <col min="1531" max="1531" width="12" style="152" customWidth="1"/>
    <col min="1532" max="1532" width="13.5703125" style="152" customWidth="1"/>
    <col min="1533" max="1533" width="13.28515625" style="152" customWidth="1"/>
    <col min="1534" max="1534" width="8.7109375" style="152" customWidth="1"/>
    <col min="1535" max="1535" width="0" style="152" hidden="1" customWidth="1"/>
    <col min="1536" max="1536" width="15.7109375" style="152" customWidth="1"/>
    <col min="1537" max="1537" width="39.85546875" style="152" customWidth="1"/>
    <col min="1538" max="1538" width="43.85546875" style="152" customWidth="1"/>
    <col min="1539" max="1539" width="31.5703125" style="152" customWidth="1"/>
    <col min="1540" max="1540" width="11.28515625" style="152" customWidth="1"/>
    <col min="1541" max="1541" width="9.140625" style="152"/>
    <col min="1542" max="1542" width="12.85546875" style="152" customWidth="1"/>
    <col min="1543" max="1545" width="9.140625" style="152"/>
    <col min="1546" max="1546" width="11.28515625" style="152" customWidth="1"/>
    <col min="1547" max="1547" width="16.85546875" style="152" customWidth="1"/>
    <col min="1548" max="1548" width="7.7109375" style="152" customWidth="1"/>
    <col min="1549" max="1549" width="9" style="152" customWidth="1"/>
    <col min="1550" max="1551" width="0" style="152" hidden="1" customWidth="1"/>
    <col min="1552" max="1556" width="9.140625" style="152"/>
    <col min="1557" max="1557" width="12.28515625" style="152" customWidth="1"/>
    <col min="1558" max="1780" width="9.140625" style="152"/>
    <col min="1781" max="1781" width="8.140625" style="152" bestFit="1" customWidth="1"/>
    <col min="1782" max="1782" width="0" style="152" hidden="1" customWidth="1"/>
    <col min="1783" max="1783" width="6.7109375" style="152" customWidth="1"/>
    <col min="1784" max="1784" width="5.7109375" style="152" customWidth="1"/>
    <col min="1785" max="1785" width="39.140625" style="152" customWidth="1"/>
    <col min="1786" max="1786" width="9.7109375" style="152" customWidth="1"/>
    <col min="1787" max="1787" width="12" style="152" customWidth="1"/>
    <col min="1788" max="1788" width="13.5703125" style="152" customWidth="1"/>
    <col min="1789" max="1789" width="13.28515625" style="152" customWidth="1"/>
    <col min="1790" max="1790" width="8.7109375" style="152" customWidth="1"/>
    <col min="1791" max="1791" width="0" style="152" hidden="1" customWidth="1"/>
    <col min="1792" max="1792" width="15.7109375" style="152" customWidth="1"/>
    <col min="1793" max="1793" width="39.85546875" style="152" customWidth="1"/>
    <col min="1794" max="1794" width="43.85546875" style="152" customWidth="1"/>
    <col min="1795" max="1795" width="31.5703125" style="152" customWidth="1"/>
    <col min="1796" max="1796" width="11.28515625" style="152" customWidth="1"/>
    <col min="1797" max="1797" width="9.140625" style="152"/>
    <col min="1798" max="1798" width="12.85546875" style="152" customWidth="1"/>
    <col min="1799" max="1801" width="9.140625" style="152"/>
    <col min="1802" max="1802" width="11.28515625" style="152" customWidth="1"/>
    <col min="1803" max="1803" width="16.85546875" style="152" customWidth="1"/>
    <col min="1804" max="1804" width="7.7109375" style="152" customWidth="1"/>
    <col min="1805" max="1805" width="9" style="152" customWidth="1"/>
    <col min="1806" max="1807" width="0" style="152" hidden="1" customWidth="1"/>
    <col min="1808" max="1812" width="9.140625" style="152"/>
    <col min="1813" max="1813" width="12.28515625" style="152" customWidth="1"/>
    <col min="1814" max="2036" width="9.140625" style="152"/>
    <col min="2037" max="2037" width="8.140625" style="152" bestFit="1" customWidth="1"/>
    <col min="2038" max="2038" width="0" style="152" hidden="1" customWidth="1"/>
    <col min="2039" max="2039" width="6.7109375" style="152" customWidth="1"/>
    <col min="2040" max="2040" width="5.7109375" style="152" customWidth="1"/>
    <col min="2041" max="2041" width="39.140625" style="152" customWidth="1"/>
    <col min="2042" max="2042" width="9.7109375" style="152" customWidth="1"/>
    <col min="2043" max="2043" width="12" style="152" customWidth="1"/>
    <col min="2044" max="2044" width="13.5703125" style="152" customWidth="1"/>
    <col min="2045" max="2045" width="13.28515625" style="152" customWidth="1"/>
    <col min="2046" max="2046" width="8.7109375" style="152" customWidth="1"/>
    <col min="2047" max="2047" width="0" style="152" hidden="1" customWidth="1"/>
    <col min="2048" max="2048" width="15.7109375" style="152" customWidth="1"/>
    <col min="2049" max="2049" width="39.85546875" style="152" customWidth="1"/>
    <col min="2050" max="2050" width="43.85546875" style="152" customWidth="1"/>
    <col min="2051" max="2051" width="31.5703125" style="152" customWidth="1"/>
    <col min="2052" max="2052" width="11.28515625" style="152" customWidth="1"/>
    <col min="2053" max="2053" width="9.140625" style="152"/>
    <col min="2054" max="2054" width="12.85546875" style="152" customWidth="1"/>
    <col min="2055" max="2057" width="9.140625" style="152"/>
    <col min="2058" max="2058" width="11.28515625" style="152" customWidth="1"/>
    <col min="2059" max="2059" width="16.85546875" style="152" customWidth="1"/>
    <col min="2060" max="2060" width="7.7109375" style="152" customWidth="1"/>
    <col min="2061" max="2061" width="9" style="152" customWidth="1"/>
    <col min="2062" max="2063" width="0" style="152" hidden="1" customWidth="1"/>
    <col min="2064" max="2068" width="9.140625" style="152"/>
    <col min="2069" max="2069" width="12.28515625" style="152" customWidth="1"/>
    <col min="2070" max="2292" width="9.140625" style="152"/>
    <col min="2293" max="2293" width="8.140625" style="152" bestFit="1" customWidth="1"/>
    <col min="2294" max="2294" width="0" style="152" hidden="1" customWidth="1"/>
    <col min="2295" max="2295" width="6.7109375" style="152" customWidth="1"/>
    <col min="2296" max="2296" width="5.7109375" style="152" customWidth="1"/>
    <col min="2297" max="2297" width="39.140625" style="152" customWidth="1"/>
    <col min="2298" max="2298" width="9.7109375" style="152" customWidth="1"/>
    <col min="2299" max="2299" width="12" style="152" customWidth="1"/>
    <col min="2300" max="2300" width="13.5703125" style="152" customWidth="1"/>
    <col min="2301" max="2301" width="13.28515625" style="152" customWidth="1"/>
    <col min="2302" max="2302" width="8.7109375" style="152" customWidth="1"/>
    <col min="2303" max="2303" width="0" style="152" hidden="1" customWidth="1"/>
    <col min="2304" max="2304" width="15.7109375" style="152" customWidth="1"/>
    <col min="2305" max="2305" width="39.85546875" style="152" customWidth="1"/>
    <col min="2306" max="2306" width="43.85546875" style="152" customWidth="1"/>
    <col min="2307" max="2307" width="31.5703125" style="152" customWidth="1"/>
    <col min="2308" max="2308" width="11.28515625" style="152" customWidth="1"/>
    <col min="2309" max="2309" width="9.140625" style="152"/>
    <col min="2310" max="2310" width="12.85546875" style="152" customWidth="1"/>
    <col min="2311" max="2313" width="9.140625" style="152"/>
    <col min="2314" max="2314" width="11.28515625" style="152" customWidth="1"/>
    <col min="2315" max="2315" width="16.85546875" style="152" customWidth="1"/>
    <col min="2316" max="2316" width="7.7109375" style="152" customWidth="1"/>
    <col min="2317" max="2317" width="9" style="152" customWidth="1"/>
    <col min="2318" max="2319" width="0" style="152" hidden="1" customWidth="1"/>
    <col min="2320" max="2324" width="9.140625" style="152"/>
    <col min="2325" max="2325" width="12.28515625" style="152" customWidth="1"/>
    <col min="2326" max="2548" width="9.140625" style="152"/>
    <col min="2549" max="2549" width="8.140625" style="152" bestFit="1" customWidth="1"/>
    <col min="2550" max="2550" width="0" style="152" hidden="1" customWidth="1"/>
    <col min="2551" max="2551" width="6.7109375" style="152" customWidth="1"/>
    <col min="2552" max="2552" width="5.7109375" style="152" customWidth="1"/>
    <col min="2553" max="2553" width="39.140625" style="152" customWidth="1"/>
    <col min="2554" max="2554" width="9.7109375" style="152" customWidth="1"/>
    <col min="2555" max="2555" width="12" style="152" customWidth="1"/>
    <col min="2556" max="2556" width="13.5703125" style="152" customWidth="1"/>
    <col min="2557" max="2557" width="13.28515625" style="152" customWidth="1"/>
    <col min="2558" max="2558" width="8.7109375" style="152" customWidth="1"/>
    <col min="2559" max="2559" width="0" style="152" hidden="1" customWidth="1"/>
    <col min="2560" max="2560" width="15.7109375" style="152" customWidth="1"/>
    <col min="2561" max="2561" width="39.85546875" style="152" customWidth="1"/>
    <col min="2562" max="2562" width="43.85546875" style="152" customWidth="1"/>
    <col min="2563" max="2563" width="31.5703125" style="152" customWidth="1"/>
    <col min="2564" max="2564" width="11.28515625" style="152" customWidth="1"/>
    <col min="2565" max="2565" width="9.140625" style="152"/>
    <col min="2566" max="2566" width="12.85546875" style="152" customWidth="1"/>
    <col min="2567" max="2569" width="9.140625" style="152"/>
    <col min="2570" max="2570" width="11.28515625" style="152" customWidth="1"/>
    <col min="2571" max="2571" width="16.85546875" style="152" customWidth="1"/>
    <col min="2572" max="2572" width="7.7109375" style="152" customWidth="1"/>
    <col min="2573" max="2573" width="9" style="152" customWidth="1"/>
    <col min="2574" max="2575" width="0" style="152" hidden="1" customWidth="1"/>
    <col min="2576" max="2580" width="9.140625" style="152"/>
    <col min="2581" max="2581" width="12.28515625" style="152" customWidth="1"/>
    <col min="2582" max="2804" width="9.140625" style="152"/>
    <col min="2805" max="2805" width="8.140625" style="152" bestFit="1" customWidth="1"/>
    <col min="2806" max="2806" width="0" style="152" hidden="1" customWidth="1"/>
    <col min="2807" max="2807" width="6.7109375" style="152" customWidth="1"/>
    <col min="2808" max="2808" width="5.7109375" style="152" customWidth="1"/>
    <col min="2809" max="2809" width="39.140625" style="152" customWidth="1"/>
    <col min="2810" max="2810" width="9.7109375" style="152" customWidth="1"/>
    <col min="2811" max="2811" width="12" style="152" customWidth="1"/>
    <col min="2812" max="2812" width="13.5703125" style="152" customWidth="1"/>
    <col min="2813" max="2813" width="13.28515625" style="152" customWidth="1"/>
    <col min="2814" max="2814" width="8.7109375" style="152" customWidth="1"/>
    <col min="2815" max="2815" width="0" style="152" hidden="1" customWidth="1"/>
    <col min="2816" max="2816" width="15.7109375" style="152" customWidth="1"/>
    <col min="2817" max="2817" width="39.85546875" style="152" customWidth="1"/>
    <col min="2818" max="2818" width="43.85546875" style="152" customWidth="1"/>
    <col min="2819" max="2819" width="31.5703125" style="152" customWidth="1"/>
    <col min="2820" max="2820" width="11.28515625" style="152" customWidth="1"/>
    <col min="2821" max="2821" width="9.140625" style="152"/>
    <col min="2822" max="2822" width="12.85546875" style="152" customWidth="1"/>
    <col min="2823" max="2825" width="9.140625" style="152"/>
    <col min="2826" max="2826" width="11.28515625" style="152" customWidth="1"/>
    <col min="2827" max="2827" width="16.85546875" style="152" customWidth="1"/>
    <col min="2828" max="2828" width="7.7109375" style="152" customWidth="1"/>
    <col min="2829" max="2829" width="9" style="152" customWidth="1"/>
    <col min="2830" max="2831" width="0" style="152" hidden="1" customWidth="1"/>
    <col min="2832" max="2836" width="9.140625" style="152"/>
    <col min="2837" max="2837" width="12.28515625" style="152" customWidth="1"/>
    <col min="2838" max="3060" width="9.140625" style="152"/>
    <col min="3061" max="3061" width="8.140625" style="152" bestFit="1" customWidth="1"/>
    <col min="3062" max="3062" width="0" style="152" hidden="1" customWidth="1"/>
    <col min="3063" max="3063" width="6.7109375" style="152" customWidth="1"/>
    <col min="3064" max="3064" width="5.7109375" style="152" customWidth="1"/>
    <col min="3065" max="3065" width="39.140625" style="152" customWidth="1"/>
    <col min="3066" max="3066" width="9.7109375" style="152" customWidth="1"/>
    <col min="3067" max="3067" width="12" style="152" customWidth="1"/>
    <col min="3068" max="3068" width="13.5703125" style="152" customWidth="1"/>
    <col min="3069" max="3069" width="13.28515625" style="152" customWidth="1"/>
    <col min="3070" max="3070" width="8.7109375" style="152" customWidth="1"/>
    <col min="3071" max="3071" width="0" style="152" hidden="1" customWidth="1"/>
    <col min="3072" max="3072" width="15.7109375" style="152" customWidth="1"/>
    <col min="3073" max="3073" width="39.85546875" style="152" customWidth="1"/>
    <col min="3074" max="3074" width="43.85546875" style="152" customWidth="1"/>
    <col min="3075" max="3075" width="31.5703125" style="152" customWidth="1"/>
    <col min="3076" max="3076" width="11.28515625" style="152" customWidth="1"/>
    <col min="3077" max="3077" width="9.140625" style="152"/>
    <col min="3078" max="3078" width="12.85546875" style="152" customWidth="1"/>
    <col min="3079" max="3081" width="9.140625" style="152"/>
    <col min="3082" max="3082" width="11.28515625" style="152" customWidth="1"/>
    <col min="3083" max="3083" width="16.85546875" style="152" customWidth="1"/>
    <col min="3084" max="3084" width="7.7109375" style="152" customWidth="1"/>
    <col min="3085" max="3085" width="9" style="152" customWidth="1"/>
    <col min="3086" max="3087" width="0" style="152" hidden="1" customWidth="1"/>
    <col min="3088" max="3092" width="9.140625" style="152"/>
    <col min="3093" max="3093" width="12.28515625" style="152" customWidth="1"/>
    <col min="3094" max="3316" width="9.140625" style="152"/>
    <col min="3317" max="3317" width="8.140625" style="152" bestFit="1" customWidth="1"/>
    <col min="3318" max="3318" width="0" style="152" hidden="1" customWidth="1"/>
    <col min="3319" max="3319" width="6.7109375" style="152" customWidth="1"/>
    <col min="3320" max="3320" width="5.7109375" style="152" customWidth="1"/>
    <col min="3321" max="3321" width="39.140625" style="152" customWidth="1"/>
    <col min="3322" max="3322" width="9.7109375" style="152" customWidth="1"/>
    <col min="3323" max="3323" width="12" style="152" customWidth="1"/>
    <col min="3324" max="3324" width="13.5703125" style="152" customWidth="1"/>
    <col min="3325" max="3325" width="13.28515625" style="152" customWidth="1"/>
    <col min="3326" max="3326" width="8.7109375" style="152" customWidth="1"/>
    <col min="3327" max="3327" width="0" style="152" hidden="1" customWidth="1"/>
    <col min="3328" max="3328" width="15.7109375" style="152" customWidth="1"/>
    <col min="3329" max="3329" width="39.85546875" style="152" customWidth="1"/>
    <col min="3330" max="3330" width="43.85546875" style="152" customWidth="1"/>
    <col min="3331" max="3331" width="31.5703125" style="152" customWidth="1"/>
    <col min="3332" max="3332" width="11.28515625" style="152" customWidth="1"/>
    <col min="3333" max="3333" width="9.140625" style="152"/>
    <col min="3334" max="3334" width="12.85546875" style="152" customWidth="1"/>
    <col min="3335" max="3337" width="9.140625" style="152"/>
    <col min="3338" max="3338" width="11.28515625" style="152" customWidth="1"/>
    <col min="3339" max="3339" width="16.85546875" style="152" customWidth="1"/>
    <col min="3340" max="3340" width="7.7109375" style="152" customWidth="1"/>
    <col min="3341" max="3341" width="9" style="152" customWidth="1"/>
    <col min="3342" max="3343" width="0" style="152" hidden="1" customWidth="1"/>
    <col min="3344" max="3348" width="9.140625" style="152"/>
    <col min="3349" max="3349" width="12.28515625" style="152" customWidth="1"/>
    <col min="3350" max="3572" width="9.140625" style="152"/>
    <col min="3573" max="3573" width="8.140625" style="152" bestFit="1" customWidth="1"/>
    <col min="3574" max="3574" width="0" style="152" hidden="1" customWidth="1"/>
    <col min="3575" max="3575" width="6.7109375" style="152" customWidth="1"/>
    <col min="3576" max="3576" width="5.7109375" style="152" customWidth="1"/>
    <col min="3577" max="3577" width="39.140625" style="152" customWidth="1"/>
    <col min="3578" max="3578" width="9.7109375" style="152" customWidth="1"/>
    <col min="3579" max="3579" width="12" style="152" customWidth="1"/>
    <col min="3580" max="3580" width="13.5703125" style="152" customWidth="1"/>
    <col min="3581" max="3581" width="13.28515625" style="152" customWidth="1"/>
    <col min="3582" max="3582" width="8.7109375" style="152" customWidth="1"/>
    <col min="3583" max="3583" width="0" style="152" hidden="1" customWidth="1"/>
    <col min="3584" max="3584" width="15.7109375" style="152" customWidth="1"/>
    <col min="3585" max="3585" width="39.85546875" style="152" customWidth="1"/>
    <col min="3586" max="3586" width="43.85546875" style="152" customWidth="1"/>
    <col min="3587" max="3587" width="31.5703125" style="152" customWidth="1"/>
    <col min="3588" max="3588" width="11.28515625" style="152" customWidth="1"/>
    <col min="3589" max="3589" width="9.140625" style="152"/>
    <col min="3590" max="3590" width="12.85546875" style="152" customWidth="1"/>
    <col min="3591" max="3593" width="9.140625" style="152"/>
    <col min="3594" max="3594" width="11.28515625" style="152" customWidth="1"/>
    <col min="3595" max="3595" width="16.85546875" style="152" customWidth="1"/>
    <col min="3596" max="3596" width="7.7109375" style="152" customWidth="1"/>
    <col min="3597" max="3597" width="9" style="152" customWidth="1"/>
    <col min="3598" max="3599" width="0" style="152" hidden="1" customWidth="1"/>
    <col min="3600" max="3604" width="9.140625" style="152"/>
    <col min="3605" max="3605" width="12.28515625" style="152" customWidth="1"/>
    <col min="3606" max="3828" width="9.140625" style="152"/>
    <col min="3829" max="3829" width="8.140625" style="152" bestFit="1" customWidth="1"/>
    <col min="3830" max="3830" width="0" style="152" hidden="1" customWidth="1"/>
    <col min="3831" max="3831" width="6.7109375" style="152" customWidth="1"/>
    <col min="3832" max="3832" width="5.7109375" style="152" customWidth="1"/>
    <col min="3833" max="3833" width="39.140625" style="152" customWidth="1"/>
    <col min="3834" max="3834" width="9.7109375" style="152" customWidth="1"/>
    <col min="3835" max="3835" width="12" style="152" customWidth="1"/>
    <col min="3836" max="3836" width="13.5703125" style="152" customWidth="1"/>
    <col min="3837" max="3837" width="13.28515625" style="152" customWidth="1"/>
    <col min="3838" max="3838" width="8.7109375" style="152" customWidth="1"/>
    <col min="3839" max="3839" width="0" style="152" hidden="1" customWidth="1"/>
    <col min="3840" max="3840" width="15.7109375" style="152" customWidth="1"/>
    <col min="3841" max="3841" width="39.85546875" style="152" customWidth="1"/>
    <col min="3842" max="3842" width="43.85546875" style="152" customWidth="1"/>
    <col min="3843" max="3843" width="31.5703125" style="152" customWidth="1"/>
    <col min="3844" max="3844" width="11.28515625" style="152" customWidth="1"/>
    <col min="3845" max="3845" width="9.140625" style="152"/>
    <col min="3846" max="3846" width="12.85546875" style="152" customWidth="1"/>
    <col min="3847" max="3849" width="9.140625" style="152"/>
    <col min="3850" max="3850" width="11.28515625" style="152" customWidth="1"/>
    <col min="3851" max="3851" width="16.85546875" style="152" customWidth="1"/>
    <col min="3852" max="3852" width="7.7109375" style="152" customWidth="1"/>
    <col min="3853" max="3853" width="9" style="152" customWidth="1"/>
    <col min="3854" max="3855" width="0" style="152" hidden="1" customWidth="1"/>
    <col min="3856" max="3860" width="9.140625" style="152"/>
    <col min="3861" max="3861" width="12.28515625" style="152" customWidth="1"/>
    <col min="3862" max="4084" width="9.140625" style="152"/>
    <col min="4085" max="4085" width="8.140625" style="152" bestFit="1" customWidth="1"/>
    <col min="4086" max="4086" width="0" style="152" hidden="1" customWidth="1"/>
    <col min="4087" max="4087" width="6.7109375" style="152" customWidth="1"/>
    <col min="4088" max="4088" width="5.7109375" style="152" customWidth="1"/>
    <col min="4089" max="4089" width="39.140625" style="152" customWidth="1"/>
    <col min="4090" max="4090" width="9.7109375" style="152" customWidth="1"/>
    <col min="4091" max="4091" width="12" style="152" customWidth="1"/>
    <col min="4092" max="4092" width="13.5703125" style="152" customWidth="1"/>
    <col min="4093" max="4093" width="13.28515625" style="152" customWidth="1"/>
    <col min="4094" max="4094" width="8.7109375" style="152" customWidth="1"/>
    <col min="4095" max="4095" width="0" style="152" hidden="1" customWidth="1"/>
    <col min="4096" max="4096" width="15.7109375" style="152" customWidth="1"/>
    <col min="4097" max="4097" width="39.85546875" style="152" customWidth="1"/>
    <col min="4098" max="4098" width="43.85546875" style="152" customWidth="1"/>
    <col min="4099" max="4099" width="31.5703125" style="152" customWidth="1"/>
    <col min="4100" max="4100" width="11.28515625" style="152" customWidth="1"/>
    <col min="4101" max="4101" width="9.140625" style="152"/>
    <col min="4102" max="4102" width="12.85546875" style="152" customWidth="1"/>
    <col min="4103" max="4105" width="9.140625" style="152"/>
    <col min="4106" max="4106" width="11.28515625" style="152" customWidth="1"/>
    <col min="4107" max="4107" width="16.85546875" style="152" customWidth="1"/>
    <col min="4108" max="4108" width="7.7109375" style="152" customWidth="1"/>
    <col min="4109" max="4109" width="9" style="152" customWidth="1"/>
    <col min="4110" max="4111" width="0" style="152" hidden="1" customWidth="1"/>
    <col min="4112" max="4116" width="9.140625" style="152"/>
    <col min="4117" max="4117" width="12.28515625" style="152" customWidth="1"/>
    <col min="4118" max="4340" width="9.140625" style="152"/>
    <col min="4341" max="4341" width="8.140625" style="152" bestFit="1" customWidth="1"/>
    <col min="4342" max="4342" width="0" style="152" hidden="1" customWidth="1"/>
    <col min="4343" max="4343" width="6.7109375" style="152" customWidth="1"/>
    <col min="4344" max="4344" width="5.7109375" style="152" customWidth="1"/>
    <col min="4345" max="4345" width="39.140625" style="152" customWidth="1"/>
    <col min="4346" max="4346" width="9.7109375" style="152" customWidth="1"/>
    <col min="4347" max="4347" width="12" style="152" customWidth="1"/>
    <col min="4348" max="4348" width="13.5703125" style="152" customWidth="1"/>
    <col min="4349" max="4349" width="13.28515625" style="152" customWidth="1"/>
    <col min="4350" max="4350" width="8.7109375" style="152" customWidth="1"/>
    <col min="4351" max="4351" width="0" style="152" hidden="1" customWidth="1"/>
    <col min="4352" max="4352" width="15.7109375" style="152" customWidth="1"/>
    <col min="4353" max="4353" width="39.85546875" style="152" customWidth="1"/>
    <col min="4354" max="4354" width="43.85546875" style="152" customWidth="1"/>
    <col min="4355" max="4355" width="31.5703125" style="152" customWidth="1"/>
    <col min="4356" max="4356" width="11.28515625" style="152" customWidth="1"/>
    <col min="4357" max="4357" width="9.140625" style="152"/>
    <col min="4358" max="4358" width="12.85546875" style="152" customWidth="1"/>
    <col min="4359" max="4361" width="9.140625" style="152"/>
    <col min="4362" max="4362" width="11.28515625" style="152" customWidth="1"/>
    <col min="4363" max="4363" width="16.85546875" style="152" customWidth="1"/>
    <col min="4364" max="4364" width="7.7109375" style="152" customWidth="1"/>
    <col min="4365" max="4365" width="9" style="152" customWidth="1"/>
    <col min="4366" max="4367" width="0" style="152" hidden="1" customWidth="1"/>
    <col min="4368" max="4372" width="9.140625" style="152"/>
    <col min="4373" max="4373" width="12.28515625" style="152" customWidth="1"/>
    <col min="4374" max="4596" width="9.140625" style="152"/>
    <col min="4597" max="4597" width="8.140625" style="152" bestFit="1" customWidth="1"/>
    <col min="4598" max="4598" width="0" style="152" hidden="1" customWidth="1"/>
    <col min="4599" max="4599" width="6.7109375" style="152" customWidth="1"/>
    <col min="4600" max="4600" width="5.7109375" style="152" customWidth="1"/>
    <col min="4601" max="4601" width="39.140625" style="152" customWidth="1"/>
    <col min="4602" max="4602" width="9.7109375" style="152" customWidth="1"/>
    <col min="4603" max="4603" width="12" style="152" customWidth="1"/>
    <col min="4604" max="4604" width="13.5703125" style="152" customWidth="1"/>
    <col min="4605" max="4605" width="13.28515625" style="152" customWidth="1"/>
    <col min="4606" max="4606" width="8.7109375" style="152" customWidth="1"/>
    <col min="4607" max="4607" width="0" style="152" hidden="1" customWidth="1"/>
    <col min="4608" max="4608" width="15.7109375" style="152" customWidth="1"/>
    <col min="4609" max="4609" width="39.85546875" style="152" customWidth="1"/>
    <col min="4610" max="4610" width="43.85546875" style="152" customWidth="1"/>
    <col min="4611" max="4611" width="31.5703125" style="152" customWidth="1"/>
    <col min="4612" max="4612" width="11.28515625" style="152" customWidth="1"/>
    <col min="4613" max="4613" width="9.140625" style="152"/>
    <col min="4614" max="4614" width="12.85546875" style="152" customWidth="1"/>
    <col min="4615" max="4617" width="9.140625" style="152"/>
    <col min="4618" max="4618" width="11.28515625" style="152" customWidth="1"/>
    <col min="4619" max="4619" width="16.85546875" style="152" customWidth="1"/>
    <col min="4620" max="4620" width="7.7109375" style="152" customWidth="1"/>
    <col min="4621" max="4621" width="9" style="152" customWidth="1"/>
    <col min="4622" max="4623" width="0" style="152" hidden="1" customWidth="1"/>
    <col min="4624" max="4628" width="9.140625" style="152"/>
    <col min="4629" max="4629" width="12.28515625" style="152" customWidth="1"/>
    <col min="4630" max="4852" width="9.140625" style="152"/>
    <col min="4853" max="4853" width="8.140625" style="152" bestFit="1" customWidth="1"/>
    <col min="4854" max="4854" width="0" style="152" hidden="1" customWidth="1"/>
    <col min="4855" max="4855" width="6.7109375" style="152" customWidth="1"/>
    <col min="4856" max="4856" width="5.7109375" style="152" customWidth="1"/>
    <col min="4857" max="4857" width="39.140625" style="152" customWidth="1"/>
    <col min="4858" max="4858" width="9.7109375" style="152" customWidth="1"/>
    <col min="4859" max="4859" width="12" style="152" customWidth="1"/>
    <col min="4860" max="4860" width="13.5703125" style="152" customWidth="1"/>
    <col min="4861" max="4861" width="13.28515625" style="152" customWidth="1"/>
    <col min="4862" max="4862" width="8.7109375" style="152" customWidth="1"/>
    <col min="4863" max="4863" width="0" style="152" hidden="1" customWidth="1"/>
    <col min="4864" max="4864" width="15.7109375" style="152" customWidth="1"/>
    <col min="4865" max="4865" width="39.85546875" style="152" customWidth="1"/>
    <col min="4866" max="4866" width="43.85546875" style="152" customWidth="1"/>
    <col min="4867" max="4867" width="31.5703125" style="152" customWidth="1"/>
    <col min="4868" max="4868" width="11.28515625" style="152" customWidth="1"/>
    <col min="4869" max="4869" width="9.140625" style="152"/>
    <col min="4870" max="4870" width="12.85546875" style="152" customWidth="1"/>
    <col min="4871" max="4873" width="9.140625" style="152"/>
    <col min="4874" max="4874" width="11.28515625" style="152" customWidth="1"/>
    <col min="4875" max="4875" width="16.85546875" style="152" customWidth="1"/>
    <col min="4876" max="4876" width="7.7109375" style="152" customWidth="1"/>
    <col min="4877" max="4877" width="9" style="152" customWidth="1"/>
    <col min="4878" max="4879" width="0" style="152" hidden="1" customWidth="1"/>
    <col min="4880" max="4884" width="9.140625" style="152"/>
    <col min="4885" max="4885" width="12.28515625" style="152" customWidth="1"/>
    <col min="4886" max="5108" width="9.140625" style="152"/>
    <col min="5109" max="5109" width="8.140625" style="152" bestFit="1" customWidth="1"/>
    <col min="5110" max="5110" width="0" style="152" hidden="1" customWidth="1"/>
    <col min="5111" max="5111" width="6.7109375" style="152" customWidth="1"/>
    <col min="5112" max="5112" width="5.7109375" style="152" customWidth="1"/>
    <col min="5113" max="5113" width="39.140625" style="152" customWidth="1"/>
    <col min="5114" max="5114" width="9.7109375" style="152" customWidth="1"/>
    <col min="5115" max="5115" width="12" style="152" customWidth="1"/>
    <col min="5116" max="5116" width="13.5703125" style="152" customWidth="1"/>
    <col min="5117" max="5117" width="13.28515625" style="152" customWidth="1"/>
    <col min="5118" max="5118" width="8.7109375" style="152" customWidth="1"/>
    <col min="5119" max="5119" width="0" style="152" hidden="1" customWidth="1"/>
    <col min="5120" max="5120" width="15.7109375" style="152" customWidth="1"/>
    <col min="5121" max="5121" width="39.85546875" style="152" customWidth="1"/>
    <col min="5122" max="5122" width="43.85546875" style="152" customWidth="1"/>
    <col min="5123" max="5123" width="31.5703125" style="152" customWidth="1"/>
    <col min="5124" max="5124" width="11.28515625" style="152" customWidth="1"/>
    <col min="5125" max="5125" width="9.140625" style="152"/>
    <col min="5126" max="5126" width="12.85546875" style="152" customWidth="1"/>
    <col min="5127" max="5129" width="9.140625" style="152"/>
    <col min="5130" max="5130" width="11.28515625" style="152" customWidth="1"/>
    <col min="5131" max="5131" width="16.85546875" style="152" customWidth="1"/>
    <col min="5132" max="5132" width="7.7109375" style="152" customWidth="1"/>
    <col min="5133" max="5133" width="9" style="152" customWidth="1"/>
    <col min="5134" max="5135" width="0" style="152" hidden="1" customWidth="1"/>
    <col min="5136" max="5140" width="9.140625" style="152"/>
    <col min="5141" max="5141" width="12.28515625" style="152" customWidth="1"/>
    <col min="5142" max="5364" width="9.140625" style="152"/>
    <col min="5365" max="5365" width="8.140625" style="152" bestFit="1" customWidth="1"/>
    <col min="5366" max="5366" width="0" style="152" hidden="1" customWidth="1"/>
    <col min="5367" max="5367" width="6.7109375" style="152" customWidth="1"/>
    <col min="5368" max="5368" width="5.7109375" style="152" customWidth="1"/>
    <col min="5369" max="5369" width="39.140625" style="152" customWidth="1"/>
    <col min="5370" max="5370" width="9.7109375" style="152" customWidth="1"/>
    <col min="5371" max="5371" width="12" style="152" customWidth="1"/>
    <col min="5372" max="5372" width="13.5703125" style="152" customWidth="1"/>
    <col min="5373" max="5373" width="13.28515625" style="152" customWidth="1"/>
    <col min="5374" max="5374" width="8.7109375" style="152" customWidth="1"/>
    <col min="5375" max="5375" width="0" style="152" hidden="1" customWidth="1"/>
    <col min="5376" max="5376" width="15.7109375" style="152" customWidth="1"/>
    <col min="5377" max="5377" width="39.85546875" style="152" customWidth="1"/>
    <col min="5378" max="5378" width="43.85546875" style="152" customWidth="1"/>
    <col min="5379" max="5379" width="31.5703125" style="152" customWidth="1"/>
    <col min="5380" max="5380" width="11.28515625" style="152" customWidth="1"/>
    <col min="5381" max="5381" width="9.140625" style="152"/>
    <col min="5382" max="5382" width="12.85546875" style="152" customWidth="1"/>
    <col min="5383" max="5385" width="9.140625" style="152"/>
    <col min="5386" max="5386" width="11.28515625" style="152" customWidth="1"/>
    <col min="5387" max="5387" width="16.85546875" style="152" customWidth="1"/>
    <col min="5388" max="5388" width="7.7109375" style="152" customWidth="1"/>
    <col min="5389" max="5389" width="9" style="152" customWidth="1"/>
    <col min="5390" max="5391" width="0" style="152" hidden="1" customWidth="1"/>
    <col min="5392" max="5396" width="9.140625" style="152"/>
    <col min="5397" max="5397" width="12.28515625" style="152" customWidth="1"/>
    <col min="5398" max="5620" width="9.140625" style="152"/>
    <col min="5621" max="5621" width="8.140625" style="152" bestFit="1" customWidth="1"/>
    <col min="5622" max="5622" width="0" style="152" hidden="1" customWidth="1"/>
    <col min="5623" max="5623" width="6.7109375" style="152" customWidth="1"/>
    <col min="5624" max="5624" width="5.7109375" style="152" customWidth="1"/>
    <col min="5625" max="5625" width="39.140625" style="152" customWidth="1"/>
    <col min="5626" max="5626" width="9.7109375" style="152" customWidth="1"/>
    <col min="5627" max="5627" width="12" style="152" customWidth="1"/>
    <col min="5628" max="5628" width="13.5703125" style="152" customWidth="1"/>
    <col min="5629" max="5629" width="13.28515625" style="152" customWidth="1"/>
    <col min="5630" max="5630" width="8.7109375" style="152" customWidth="1"/>
    <col min="5631" max="5631" width="0" style="152" hidden="1" customWidth="1"/>
    <col min="5632" max="5632" width="15.7109375" style="152" customWidth="1"/>
    <col min="5633" max="5633" width="39.85546875" style="152" customWidth="1"/>
    <col min="5634" max="5634" width="43.85546875" style="152" customWidth="1"/>
    <col min="5635" max="5635" width="31.5703125" style="152" customWidth="1"/>
    <col min="5636" max="5636" width="11.28515625" style="152" customWidth="1"/>
    <col min="5637" max="5637" width="9.140625" style="152"/>
    <col min="5638" max="5638" width="12.85546875" style="152" customWidth="1"/>
    <col min="5639" max="5641" width="9.140625" style="152"/>
    <col min="5642" max="5642" width="11.28515625" style="152" customWidth="1"/>
    <col min="5643" max="5643" width="16.85546875" style="152" customWidth="1"/>
    <col min="5644" max="5644" width="7.7109375" style="152" customWidth="1"/>
    <col min="5645" max="5645" width="9" style="152" customWidth="1"/>
    <col min="5646" max="5647" width="0" style="152" hidden="1" customWidth="1"/>
    <col min="5648" max="5652" width="9.140625" style="152"/>
    <col min="5653" max="5653" width="12.28515625" style="152" customWidth="1"/>
    <col min="5654" max="5876" width="9.140625" style="152"/>
    <col min="5877" max="5877" width="8.140625" style="152" bestFit="1" customWidth="1"/>
    <col min="5878" max="5878" width="0" style="152" hidden="1" customWidth="1"/>
    <col min="5879" max="5879" width="6.7109375" style="152" customWidth="1"/>
    <col min="5880" max="5880" width="5.7109375" style="152" customWidth="1"/>
    <col min="5881" max="5881" width="39.140625" style="152" customWidth="1"/>
    <col min="5882" max="5882" width="9.7109375" style="152" customWidth="1"/>
    <col min="5883" max="5883" width="12" style="152" customWidth="1"/>
    <col min="5884" max="5884" width="13.5703125" style="152" customWidth="1"/>
    <col min="5885" max="5885" width="13.28515625" style="152" customWidth="1"/>
    <col min="5886" max="5886" width="8.7109375" style="152" customWidth="1"/>
    <col min="5887" max="5887" width="0" style="152" hidden="1" customWidth="1"/>
    <col min="5888" max="5888" width="15.7109375" style="152" customWidth="1"/>
    <col min="5889" max="5889" width="39.85546875" style="152" customWidth="1"/>
    <col min="5890" max="5890" width="43.85546875" style="152" customWidth="1"/>
    <col min="5891" max="5891" width="31.5703125" style="152" customWidth="1"/>
    <col min="5892" max="5892" width="11.28515625" style="152" customWidth="1"/>
    <col min="5893" max="5893" width="9.140625" style="152"/>
    <col min="5894" max="5894" width="12.85546875" style="152" customWidth="1"/>
    <col min="5895" max="5897" width="9.140625" style="152"/>
    <col min="5898" max="5898" width="11.28515625" style="152" customWidth="1"/>
    <col min="5899" max="5899" width="16.85546875" style="152" customWidth="1"/>
    <col min="5900" max="5900" width="7.7109375" style="152" customWidth="1"/>
    <col min="5901" max="5901" width="9" style="152" customWidth="1"/>
    <col min="5902" max="5903" width="0" style="152" hidden="1" customWidth="1"/>
    <col min="5904" max="5908" width="9.140625" style="152"/>
    <col min="5909" max="5909" width="12.28515625" style="152" customWidth="1"/>
    <col min="5910" max="6132" width="9.140625" style="152"/>
    <col min="6133" max="6133" width="8.140625" style="152" bestFit="1" customWidth="1"/>
    <col min="6134" max="6134" width="0" style="152" hidden="1" customWidth="1"/>
    <col min="6135" max="6135" width="6.7109375" style="152" customWidth="1"/>
    <col min="6136" max="6136" width="5.7109375" style="152" customWidth="1"/>
    <col min="6137" max="6137" width="39.140625" style="152" customWidth="1"/>
    <col min="6138" max="6138" width="9.7109375" style="152" customWidth="1"/>
    <col min="6139" max="6139" width="12" style="152" customWidth="1"/>
    <col min="6140" max="6140" width="13.5703125" style="152" customWidth="1"/>
    <col min="6141" max="6141" width="13.28515625" style="152" customWidth="1"/>
    <col min="6142" max="6142" width="8.7109375" style="152" customWidth="1"/>
    <col min="6143" max="6143" width="0" style="152" hidden="1" customWidth="1"/>
    <col min="6144" max="6144" width="15.7109375" style="152" customWidth="1"/>
    <col min="6145" max="6145" width="39.85546875" style="152" customWidth="1"/>
    <col min="6146" max="6146" width="43.85546875" style="152" customWidth="1"/>
    <col min="6147" max="6147" width="31.5703125" style="152" customWidth="1"/>
    <col min="6148" max="6148" width="11.28515625" style="152" customWidth="1"/>
    <col min="6149" max="6149" width="9.140625" style="152"/>
    <col min="6150" max="6150" width="12.85546875" style="152" customWidth="1"/>
    <col min="6151" max="6153" width="9.140625" style="152"/>
    <col min="6154" max="6154" width="11.28515625" style="152" customWidth="1"/>
    <col min="6155" max="6155" width="16.85546875" style="152" customWidth="1"/>
    <col min="6156" max="6156" width="7.7109375" style="152" customWidth="1"/>
    <col min="6157" max="6157" width="9" style="152" customWidth="1"/>
    <col min="6158" max="6159" width="0" style="152" hidden="1" customWidth="1"/>
    <col min="6160" max="6164" width="9.140625" style="152"/>
    <col min="6165" max="6165" width="12.28515625" style="152" customWidth="1"/>
    <col min="6166" max="6388" width="9.140625" style="152"/>
    <col min="6389" max="6389" width="8.140625" style="152" bestFit="1" customWidth="1"/>
    <col min="6390" max="6390" width="0" style="152" hidden="1" customWidth="1"/>
    <col min="6391" max="6391" width="6.7109375" style="152" customWidth="1"/>
    <col min="6392" max="6392" width="5.7109375" style="152" customWidth="1"/>
    <col min="6393" max="6393" width="39.140625" style="152" customWidth="1"/>
    <col min="6394" max="6394" width="9.7109375" style="152" customWidth="1"/>
    <col min="6395" max="6395" width="12" style="152" customWidth="1"/>
    <col min="6396" max="6396" width="13.5703125" style="152" customWidth="1"/>
    <col min="6397" max="6397" width="13.28515625" style="152" customWidth="1"/>
    <col min="6398" max="6398" width="8.7109375" style="152" customWidth="1"/>
    <col min="6399" max="6399" width="0" style="152" hidden="1" customWidth="1"/>
    <col min="6400" max="6400" width="15.7109375" style="152" customWidth="1"/>
    <col min="6401" max="6401" width="39.85546875" style="152" customWidth="1"/>
    <col min="6402" max="6402" width="43.85546875" style="152" customWidth="1"/>
    <col min="6403" max="6403" width="31.5703125" style="152" customWidth="1"/>
    <col min="6404" max="6404" width="11.28515625" style="152" customWidth="1"/>
    <col min="6405" max="6405" width="9.140625" style="152"/>
    <col min="6406" max="6406" width="12.85546875" style="152" customWidth="1"/>
    <col min="6407" max="6409" width="9.140625" style="152"/>
    <col min="6410" max="6410" width="11.28515625" style="152" customWidth="1"/>
    <col min="6411" max="6411" width="16.85546875" style="152" customWidth="1"/>
    <col min="6412" max="6412" width="7.7109375" style="152" customWidth="1"/>
    <col min="6413" max="6413" width="9" style="152" customWidth="1"/>
    <col min="6414" max="6415" width="0" style="152" hidden="1" customWidth="1"/>
    <col min="6416" max="6420" width="9.140625" style="152"/>
    <col min="6421" max="6421" width="12.28515625" style="152" customWidth="1"/>
    <col min="6422" max="6644" width="9.140625" style="152"/>
    <col min="6645" max="6645" width="8.140625" style="152" bestFit="1" customWidth="1"/>
    <col min="6646" max="6646" width="0" style="152" hidden="1" customWidth="1"/>
    <col min="6647" max="6647" width="6.7109375" style="152" customWidth="1"/>
    <col min="6648" max="6648" width="5.7109375" style="152" customWidth="1"/>
    <col min="6649" max="6649" width="39.140625" style="152" customWidth="1"/>
    <col min="6650" max="6650" width="9.7109375" style="152" customWidth="1"/>
    <col min="6651" max="6651" width="12" style="152" customWidth="1"/>
    <col min="6652" max="6652" width="13.5703125" style="152" customWidth="1"/>
    <col min="6653" max="6653" width="13.28515625" style="152" customWidth="1"/>
    <col min="6654" max="6654" width="8.7109375" style="152" customWidth="1"/>
    <col min="6655" max="6655" width="0" style="152" hidden="1" customWidth="1"/>
    <col min="6656" max="6656" width="15.7109375" style="152" customWidth="1"/>
    <col min="6657" max="6657" width="39.85546875" style="152" customWidth="1"/>
    <col min="6658" max="6658" width="43.85546875" style="152" customWidth="1"/>
    <col min="6659" max="6659" width="31.5703125" style="152" customWidth="1"/>
    <col min="6660" max="6660" width="11.28515625" style="152" customWidth="1"/>
    <col min="6661" max="6661" width="9.140625" style="152"/>
    <col min="6662" max="6662" width="12.85546875" style="152" customWidth="1"/>
    <col min="6663" max="6665" width="9.140625" style="152"/>
    <col min="6666" max="6666" width="11.28515625" style="152" customWidth="1"/>
    <col min="6667" max="6667" width="16.85546875" style="152" customWidth="1"/>
    <col min="6668" max="6668" width="7.7109375" style="152" customWidth="1"/>
    <col min="6669" max="6669" width="9" style="152" customWidth="1"/>
    <col min="6670" max="6671" width="0" style="152" hidden="1" customWidth="1"/>
    <col min="6672" max="6676" width="9.140625" style="152"/>
    <col min="6677" max="6677" width="12.28515625" style="152" customWidth="1"/>
    <col min="6678" max="6900" width="9.140625" style="152"/>
    <col min="6901" max="6901" width="8.140625" style="152" bestFit="1" customWidth="1"/>
    <col min="6902" max="6902" width="0" style="152" hidden="1" customWidth="1"/>
    <col min="6903" max="6903" width="6.7109375" style="152" customWidth="1"/>
    <col min="6904" max="6904" width="5.7109375" style="152" customWidth="1"/>
    <col min="6905" max="6905" width="39.140625" style="152" customWidth="1"/>
    <col min="6906" max="6906" width="9.7109375" style="152" customWidth="1"/>
    <col min="6907" max="6907" width="12" style="152" customWidth="1"/>
    <col min="6908" max="6908" width="13.5703125" style="152" customWidth="1"/>
    <col min="6909" max="6909" width="13.28515625" style="152" customWidth="1"/>
    <col min="6910" max="6910" width="8.7109375" style="152" customWidth="1"/>
    <col min="6911" max="6911" width="0" style="152" hidden="1" customWidth="1"/>
    <col min="6912" max="6912" width="15.7109375" style="152" customWidth="1"/>
    <col min="6913" max="6913" width="39.85546875" style="152" customWidth="1"/>
    <col min="6914" max="6914" width="43.85546875" style="152" customWidth="1"/>
    <col min="6915" max="6915" width="31.5703125" style="152" customWidth="1"/>
    <col min="6916" max="6916" width="11.28515625" style="152" customWidth="1"/>
    <col min="6917" max="6917" width="9.140625" style="152"/>
    <col min="6918" max="6918" width="12.85546875" style="152" customWidth="1"/>
    <col min="6919" max="6921" width="9.140625" style="152"/>
    <col min="6922" max="6922" width="11.28515625" style="152" customWidth="1"/>
    <col min="6923" max="6923" width="16.85546875" style="152" customWidth="1"/>
    <col min="6924" max="6924" width="7.7109375" style="152" customWidth="1"/>
    <col min="6925" max="6925" width="9" style="152" customWidth="1"/>
    <col min="6926" max="6927" width="0" style="152" hidden="1" customWidth="1"/>
    <col min="6928" max="6932" width="9.140625" style="152"/>
    <col min="6933" max="6933" width="12.28515625" style="152" customWidth="1"/>
    <col min="6934" max="7156" width="9.140625" style="152"/>
    <col min="7157" max="7157" width="8.140625" style="152" bestFit="1" customWidth="1"/>
    <col min="7158" max="7158" width="0" style="152" hidden="1" customWidth="1"/>
    <col min="7159" max="7159" width="6.7109375" style="152" customWidth="1"/>
    <col min="7160" max="7160" width="5.7109375" style="152" customWidth="1"/>
    <col min="7161" max="7161" width="39.140625" style="152" customWidth="1"/>
    <col min="7162" max="7162" width="9.7109375" style="152" customWidth="1"/>
    <col min="7163" max="7163" width="12" style="152" customWidth="1"/>
    <col min="7164" max="7164" width="13.5703125" style="152" customWidth="1"/>
    <col min="7165" max="7165" width="13.28515625" style="152" customWidth="1"/>
    <col min="7166" max="7166" width="8.7109375" style="152" customWidth="1"/>
    <col min="7167" max="7167" width="0" style="152" hidden="1" customWidth="1"/>
    <col min="7168" max="7168" width="15.7109375" style="152" customWidth="1"/>
    <col min="7169" max="7169" width="39.85546875" style="152" customWidth="1"/>
    <col min="7170" max="7170" width="43.85546875" style="152" customWidth="1"/>
    <col min="7171" max="7171" width="31.5703125" style="152" customWidth="1"/>
    <col min="7172" max="7172" width="11.28515625" style="152" customWidth="1"/>
    <col min="7173" max="7173" width="9.140625" style="152"/>
    <col min="7174" max="7174" width="12.85546875" style="152" customWidth="1"/>
    <col min="7175" max="7177" width="9.140625" style="152"/>
    <col min="7178" max="7178" width="11.28515625" style="152" customWidth="1"/>
    <col min="7179" max="7179" width="16.85546875" style="152" customWidth="1"/>
    <col min="7180" max="7180" width="7.7109375" style="152" customWidth="1"/>
    <col min="7181" max="7181" width="9" style="152" customWidth="1"/>
    <col min="7182" max="7183" width="0" style="152" hidden="1" customWidth="1"/>
    <col min="7184" max="7188" width="9.140625" style="152"/>
    <col min="7189" max="7189" width="12.28515625" style="152" customWidth="1"/>
    <col min="7190" max="7412" width="9.140625" style="152"/>
    <col min="7413" max="7413" width="8.140625" style="152" bestFit="1" customWidth="1"/>
    <col min="7414" max="7414" width="0" style="152" hidden="1" customWidth="1"/>
    <col min="7415" max="7415" width="6.7109375" style="152" customWidth="1"/>
    <col min="7416" max="7416" width="5.7109375" style="152" customWidth="1"/>
    <col min="7417" max="7417" width="39.140625" style="152" customWidth="1"/>
    <col min="7418" max="7418" width="9.7109375" style="152" customWidth="1"/>
    <col min="7419" max="7419" width="12" style="152" customWidth="1"/>
    <col min="7420" max="7420" width="13.5703125" style="152" customWidth="1"/>
    <col min="7421" max="7421" width="13.28515625" style="152" customWidth="1"/>
    <col min="7422" max="7422" width="8.7109375" style="152" customWidth="1"/>
    <col min="7423" max="7423" width="0" style="152" hidden="1" customWidth="1"/>
    <col min="7424" max="7424" width="15.7109375" style="152" customWidth="1"/>
    <col min="7425" max="7425" width="39.85546875" style="152" customWidth="1"/>
    <col min="7426" max="7426" width="43.85546875" style="152" customWidth="1"/>
    <col min="7427" max="7427" width="31.5703125" style="152" customWidth="1"/>
    <col min="7428" max="7428" width="11.28515625" style="152" customWidth="1"/>
    <col min="7429" max="7429" width="9.140625" style="152"/>
    <col min="7430" max="7430" width="12.85546875" style="152" customWidth="1"/>
    <col min="7431" max="7433" width="9.140625" style="152"/>
    <col min="7434" max="7434" width="11.28515625" style="152" customWidth="1"/>
    <col min="7435" max="7435" width="16.85546875" style="152" customWidth="1"/>
    <col min="7436" max="7436" width="7.7109375" style="152" customWidth="1"/>
    <col min="7437" max="7437" width="9" style="152" customWidth="1"/>
    <col min="7438" max="7439" width="0" style="152" hidden="1" customWidth="1"/>
    <col min="7440" max="7444" width="9.140625" style="152"/>
    <col min="7445" max="7445" width="12.28515625" style="152" customWidth="1"/>
    <col min="7446" max="7668" width="9.140625" style="152"/>
    <col min="7669" max="7669" width="8.140625" style="152" bestFit="1" customWidth="1"/>
    <col min="7670" max="7670" width="0" style="152" hidden="1" customWidth="1"/>
    <col min="7671" max="7671" width="6.7109375" style="152" customWidth="1"/>
    <col min="7672" max="7672" width="5.7109375" style="152" customWidth="1"/>
    <col min="7673" max="7673" width="39.140625" style="152" customWidth="1"/>
    <col min="7674" max="7674" width="9.7109375" style="152" customWidth="1"/>
    <col min="7675" max="7675" width="12" style="152" customWidth="1"/>
    <col min="7676" max="7676" width="13.5703125" style="152" customWidth="1"/>
    <col min="7677" max="7677" width="13.28515625" style="152" customWidth="1"/>
    <col min="7678" max="7678" width="8.7109375" style="152" customWidth="1"/>
    <col min="7679" max="7679" width="0" style="152" hidden="1" customWidth="1"/>
    <col min="7680" max="7680" width="15.7109375" style="152" customWidth="1"/>
    <col min="7681" max="7681" width="39.85546875" style="152" customWidth="1"/>
    <col min="7682" max="7682" width="43.85546875" style="152" customWidth="1"/>
    <col min="7683" max="7683" width="31.5703125" style="152" customWidth="1"/>
    <col min="7684" max="7684" width="11.28515625" style="152" customWidth="1"/>
    <col min="7685" max="7685" width="9.140625" style="152"/>
    <col min="7686" max="7686" width="12.85546875" style="152" customWidth="1"/>
    <col min="7687" max="7689" width="9.140625" style="152"/>
    <col min="7690" max="7690" width="11.28515625" style="152" customWidth="1"/>
    <col min="7691" max="7691" width="16.85546875" style="152" customWidth="1"/>
    <col min="7692" max="7692" width="7.7109375" style="152" customWidth="1"/>
    <col min="7693" max="7693" width="9" style="152" customWidth="1"/>
    <col min="7694" max="7695" width="0" style="152" hidden="1" customWidth="1"/>
    <col min="7696" max="7700" width="9.140625" style="152"/>
    <col min="7701" max="7701" width="12.28515625" style="152" customWidth="1"/>
    <col min="7702" max="7924" width="9.140625" style="152"/>
    <col min="7925" max="7925" width="8.140625" style="152" bestFit="1" customWidth="1"/>
    <col min="7926" max="7926" width="0" style="152" hidden="1" customWidth="1"/>
    <col min="7927" max="7927" width="6.7109375" style="152" customWidth="1"/>
    <col min="7928" max="7928" width="5.7109375" style="152" customWidth="1"/>
    <col min="7929" max="7929" width="39.140625" style="152" customWidth="1"/>
    <col min="7930" max="7930" width="9.7109375" style="152" customWidth="1"/>
    <col min="7931" max="7931" width="12" style="152" customWidth="1"/>
    <col min="7932" max="7932" width="13.5703125" style="152" customWidth="1"/>
    <col min="7933" max="7933" width="13.28515625" style="152" customWidth="1"/>
    <col min="7934" max="7934" width="8.7109375" style="152" customWidth="1"/>
    <col min="7935" max="7935" width="0" style="152" hidden="1" customWidth="1"/>
    <col min="7936" max="7936" width="15.7109375" style="152" customWidth="1"/>
    <col min="7937" max="7937" width="39.85546875" style="152" customWidth="1"/>
    <col min="7938" max="7938" width="43.85546875" style="152" customWidth="1"/>
    <col min="7939" max="7939" width="31.5703125" style="152" customWidth="1"/>
    <col min="7940" max="7940" width="11.28515625" style="152" customWidth="1"/>
    <col min="7941" max="7941" width="9.140625" style="152"/>
    <col min="7942" max="7942" width="12.85546875" style="152" customWidth="1"/>
    <col min="7943" max="7945" width="9.140625" style="152"/>
    <col min="7946" max="7946" width="11.28515625" style="152" customWidth="1"/>
    <col min="7947" max="7947" width="16.85546875" style="152" customWidth="1"/>
    <col min="7948" max="7948" width="7.7109375" style="152" customWidth="1"/>
    <col min="7949" max="7949" width="9" style="152" customWidth="1"/>
    <col min="7950" max="7951" width="0" style="152" hidden="1" customWidth="1"/>
    <col min="7952" max="7956" width="9.140625" style="152"/>
    <col min="7957" max="7957" width="12.28515625" style="152" customWidth="1"/>
    <col min="7958" max="8180" width="9.140625" style="152"/>
    <col min="8181" max="8181" width="8.140625" style="152" bestFit="1" customWidth="1"/>
    <col min="8182" max="8182" width="0" style="152" hidden="1" customWidth="1"/>
    <col min="8183" max="8183" width="6.7109375" style="152" customWidth="1"/>
    <col min="8184" max="8184" width="5.7109375" style="152" customWidth="1"/>
    <col min="8185" max="8185" width="39.140625" style="152" customWidth="1"/>
    <col min="8186" max="8186" width="9.7109375" style="152" customWidth="1"/>
    <col min="8187" max="8187" width="12" style="152" customWidth="1"/>
    <col min="8188" max="8188" width="13.5703125" style="152" customWidth="1"/>
    <col min="8189" max="8189" width="13.28515625" style="152" customWidth="1"/>
    <col min="8190" max="8190" width="8.7109375" style="152" customWidth="1"/>
    <col min="8191" max="8191" width="0" style="152" hidden="1" customWidth="1"/>
    <col min="8192" max="8192" width="15.7109375" style="152" customWidth="1"/>
    <col min="8193" max="8193" width="39.85546875" style="152" customWidth="1"/>
    <col min="8194" max="8194" width="43.85546875" style="152" customWidth="1"/>
    <col min="8195" max="8195" width="31.5703125" style="152" customWidth="1"/>
    <col min="8196" max="8196" width="11.28515625" style="152" customWidth="1"/>
    <col min="8197" max="8197" width="9.140625" style="152"/>
    <col min="8198" max="8198" width="12.85546875" style="152" customWidth="1"/>
    <col min="8199" max="8201" width="9.140625" style="152"/>
    <col min="8202" max="8202" width="11.28515625" style="152" customWidth="1"/>
    <col min="8203" max="8203" width="16.85546875" style="152" customWidth="1"/>
    <col min="8204" max="8204" width="7.7109375" style="152" customWidth="1"/>
    <col min="8205" max="8205" width="9" style="152" customWidth="1"/>
    <col min="8206" max="8207" width="0" style="152" hidden="1" customWidth="1"/>
    <col min="8208" max="8212" width="9.140625" style="152"/>
    <col min="8213" max="8213" width="12.28515625" style="152" customWidth="1"/>
    <col min="8214" max="8436" width="9.140625" style="152"/>
    <col min="8437" max="8437" width="8.140625" style="152" bestFit="1" customWidth="1"/>
    <col min="8438" max="8438" width="0" style="152" hidden="1" customWidth="1"/>
    <col min="8439" max="8439" width="6.7109375" style="152" customWidth="1"/>
    <col min="8440" max="8440" width="5.7109375" style="152" customWidth="1"/>
    <col min="8441" max="8441" width="39.140625" style="152" customWidth="1"/>
    <col min="8442" max="8442" width="9.7109375" style="152" customWidth="1"/>
    <col min="8443" max="8443" width="12" style="152" customWidth="1"/>
    <col min="8444" max="8444" width="13.5703125" style="152" customWidth="1"/>
    <col min="8445" max="8445" width="13.28515625" style="152" customWidth="1"/>
    <col min="8446" max="8446" width="8.7109375" style="152" customWidth="1"/>
    <col min="8447" max="8447" width="0" style="152" hidden="1" customWidth="1"/>
    <col min="8448" max="8448" width="15.7109375" style="152" customWidth="1"/>
    <col min="8449" max="8449" width="39.85546875" style="152" customWidth="1"/>
    <col min="8450" max="8450" width="43.85546875" style="152" customWidth="1"/>
    <col min="8451" max="8451" width="31.5703125" style="152" customWidth="1"/>
    <col min="8452" max="8452" width="11.28515625" style="152" customWidth="1"/>
    <col min="8453" max="8453" width="9.140625" style="152"/>
    <col min="8454" max="8454" width="12.85546875" style="152" customWidth="1"/>
    <col min="8455" max="8457" width="9.140625" style="152"/>
    <col min="8458" max="8458" width="11.28515625" style="152" customWidth="1"/>
    <col min="8459" max="8459" width="16.85546875" style="152" customWidth="1"/>
    <col min="8460" max="8460" width="7.7109375" style="152" customWidth="1"/>
    <col min="8461" max="8461" width="9" style="152" customWidth="1"/>
    <col min="8462" max="8463" width="0" style="152" hidden="1" customWidth="1"/>
    <col min="8464" max="8468" width="9.140625" style="152"/>
    <col min="8469" max="8469" width="12.28515625" style="152" customWidth="1"/>
    <col min="8470" max="8692" width="9.140625" style="152"/>
    <col min="8693" max="8693" width="8.140625" style="152" bestFit="1" customWidth="1"/>
    <col min="8694" max="8694" width="0" style="152" hidden="1" customWidth="1"/>
    <col min="8695" max="8695" width="6.7109375" style="152" customWidth="1"/>
    <col min="8696" max="8696" width="5.7109375" style="152" customWidth="1"/>
    <col min="8697" max="8697" width="39.140625" style="152" customWidth="1"/>
    <col min="8698" max="8698" width="9.7109375" style="152" customWidth="1"/>
    <col min="8699" max="8699" width="12" style="152" customWidth="1"/>
    <col min="8700" max="8700" width="13.5703125" style="152" customWidth="1"/>
    <col min="8701" max="8701" width="13.28515625" style="152" customWidth="1"/>
    <col min="8702" max="8702" width="8.7109375" style="152" customWidth="1"/>
    <col min="8703" max="8703" width="0" style="152" hidden="1" customWidth="1"/>
    <col min="8704" max="8704" width="15.7109375" style="152" customWidth="1"/>
    <col min="8705" max="8705" width="39.85546875" style="152" customWidth="1"/>
    <col min="8706" max="8706" width="43.85546875" style="152" customWidth="1"/>
    <col min="8707" max="8707" width="31.5703125" style="152" customWidth="1"/>
    <col min="8708" max="8708" width="11.28515625" style="152" customWidth="1"/>
    <col min="8709" max="8709" width="9.140625" style="152"/>
    <col min="8710" max="8710" width="12.85546875" style="152" customWidth="1"/>
    <col min="8711" max="8713" width="9.140625" style="152"/>
    <col min="8714" max="8714" width="11.28515625" style="152" customWidth="1"/>
    <col min="8715" max="8715" width="16.85546875" style="152" customWidth="1"/>
    <col min="8716" max="8716" width="7.7109375" style="152" customWidth="1"/>
    <col min="8717" max="8717" width="9" style="152" customWidth="1"/>
    <col min="8718" max="8719" width="0" style="152" hidden="1" customWidth="1"/>
    <col min="8720" max="8724" width="9.140625" style="152"/>
    <col min="8725" max="8725" width="12.28515625" style="152" customWidth="1"/>
    <col min="8726" max="8948" width="9.140625" style="152"/>
    <col min="8949" max="8949" width="8.140625" style="152" bestFit="1" customWidth="1"/>
    <col min="8950" max="8950" width="0" style="152" hidden="1" customWidth="1"/>
    <col min="8951" max="8951" width="6.7109375" style="152" customWidth="1"/>
    <col min="8952" max="8952" width="5.7109375" style="152" customWidth="1"/>
    <col min="8953" max="8953" width="39.140625" style="152" customWidth="1"/>
    <col min="8954" max="8954" width="9.7109375" style="152" customWidth="1"/>
    <col min="8955" max="8955" width="12" style="152" customWidth="1"/>
    <col min="8956" max="8956" width="13.5703125" style="152" customWidth="1"/>
    <col min="8957" max="8957" width="13.28515625" style="152" customWidth="1"/>
    <col min="8958" max="8958" width="8.7109375" style="152" customWidth="1"/>
    <col min="8959" max="8959" width="0" style="152" hidden="1" customWidth="1"/>
    <col min="8960" max="8960" width="15.7109375" style="152" customWidth="1"/>
    <col min="8961" max="8961" width="39.85546875" style="152" customWidth="1"/>
    <col min="8962" max="8962" width="43.85546875" style="152" customWidth="1"/>
    <col min="8963" max="8963" width="31.5703125" style="152" customWidth="1"/>
    <col min="8964" max="8964" width="11.28515625" style="152" customWidth="1"/>
    <col min="8965" max="8965" width="9.140625" style="152"/>
    <col min="8966" max="8966" width="12.85546875" style="152" customWidth="1"/>
    <col min="8967" max="8969" width="9.140625" style="152"/>
    <col min="8970" max="8970" width="11.28515625" style="152" customWidth="1"/>
    <col min="8971" max="8971" width="16.85546875" style="152" customWidth="1"/>
    <col min="8972" max="8972" width="7.7109375" style="152" customWidth="1"/>
    <col min="8973" max="8973" width="9" style="152" customWidth="1"/>
    <col min="8974" max="8975" width="0" style="152" hidden="1" customWidth="1"/>
    <col min="8976" max="8980" width="9.140625" style="152"/>
    <col min="8981" max="8981" width="12.28515625" style="152" customWidth="1"/>
    <col min="8982" max="9204" width="9.140625" style="152"/>
    <col min="9205" max="9205" width="8.140625" style="152" bestFit="1" customWidth="1"/>
    <col min="9206" max="9206" width="0" style="152" hidden="1" customWidth="1"/>
    <col min="9207" max="9207" width="6.7109375" style="152" customWidth="1"/>
    <col min="9208" max="9208" width="5.7109375" style="152" customWidth="1"/>
    <col min="9209" max="9209" width="39.140625" style="152" customWidth="1"/>
    <col min="9210" max="9210" width="9.7109375" style="152" customWidth="1"/>
    <col min="9211" max="9211" width="12" style="152" customWidth="1"/>
    <col min="9212" max="9212" width="13.5703125" style="152" customWidth="1"/>
    <col min="9213" max="9213" width="13.28515625" style="152" customWidth="1"/>
    <col min="9214" max="9214" width="8.7109375" style="152" customWidth="1"/>
    <col min="9215" max="9215" width="0" style="152" hidden="1" customWidth="1"/>
    <col min="9216" max="9216" width="15.7109375" style="152" customWidth="1"/>
    <col min="9217" max="9217" width="39.85546875" style="152" customWidth="1"/>
    <col min="9218" max="9218" width="43.85546875" style="152" customWidth="1"/>
    <col min="9219" max="9219" width="31.5703125" style="152" customWidth="1"/>
    <col min="9220" max="9220" width="11.28515625" style="152" customWidth="1"/>
    <col min="9221" max="9221" width="9.140625" style="152"/>
    <col min="9222" max="9222" width="12.85546875" style="152" customWidth="1"/>
    <col min="9223" max="9225" width="9.140625" style="152"/>
    <col min="9226" max="9226" width="11.28515625" style="152" customWidth="1"/>
    <col min="9227" max="9227" width="16.85546875" style="152" customWidth="1"/>
    <col min="9228" max="9228" width="7.7109375" style="152" customWidth="1"/>
    <col min="9229" max="9229" width="9" style="152" customWidth="1"/>
    <col min="9230" max="9231" width="0" style="152" hidden="1" customWidth="1"/>
    <col min="9232" max="9236" width="9.140625" style="152"/>
    <col min="9237" max="9237" width="12.28515625" style="152" customWidth="1"/>
    <col min="9238" max="9460" width="9.140625" style="152"/>
    <col min="9461" max="9461" width="8.140625" style="152" bestFit="1" customWidth="1"/>
    <col min="9462" max="9462" width="0" style="152" hidden="1" customWidth="1"/>
    <col min="9463" max="9463" width="6.7109375" style="152" customWidth="1"/>
    <col min="9464" max="9464" width="5.7109375" style="152" customWidth="1"/>
    <col min="9465" max="9465" width="39.140625" style="152" customWidth="1"/>
    <col min="9466" max="9466" width="9.7109375" style="152" customWidth="1"/>
    <col min="9467" max="9467" width="12" style="152" customWidth="1"/>
    <col min="9468" max="9468" width="13.5703125" style="152" customWidth="1"/>
    <col min="9469" max="9469" width="13.28515625" style="152" customWidth="1"/>
    <col min="9470" max="9470" width="8.7109375" style="152" customWidth="1"/>
    <col min="9471" max="9471" width="0" style="152" hidden="1" customWidth="1"/>
    <col min="9472" max="9472" width="15.7109375" style="152" customWidth="1"/>
    <col min="9473" max="9473" width="39.85546875" style="152" customWidth="1"/>
    <col min="9474" max="9474" width="43.85546875" style="152" customWidth="1"/>
    <col min="9475" max="9475" width="31.5703125" style="152" customWidth="1"/>
    <col min="9476" max="9476" width="11.28515625" style="152" customWidth="1"/>
    <col min="9477" max="9477" width="9.140625" style="152"/>
    <col min="9478" max="9478" width="12.85546875" style="152" customWidth="1"/>
    <col min="9479" max="9481" width="9.140625" style="152"/>
    <col min="9482" max="9482" width="11.28515625" style="152" customWidth="1"/>
    <col min="9483" max="9483" width="16.85546875" style="152" customWidth="1"/>
    <col min="9484" max="9484" width="7.7109375" style="152" customWidth="1"/>
    <col min="9485" max="9485" width="9" style="152" customWidth="1"/>
    <col min="9486" max="9487" width="0" style="152" hidden="1" customWidth="1"/>
    <col min="9488" max="9492" width="9.140625" style="152"/>
    <col min="9493" max="9493" width="12.28515625" style="152" customWidth="1"/>
    <col min="9494" max="9716" width="9.140625" style="152"/>
    <col min="9717" max="9717" width="8.140625" style="152" bestFit="1" customWidth="1"/>
    <col min="9718" max="9718" width="0" style="152" hidden="1" customWidth="1"/>
    <col min="9719" max="9719" width="6.7109375" style="152" customWidth="1"/>
    <col min="9720" max="9720" width="5.7109375" style="152" customWidth="1"/>
    <col min="9721" max="9721" width="39.140625" style="152" customWidth="1"/>
    <col min="9722" max="9722" width="9.7109375" style="152" customWidth="1"/>
    <col min="9723" max="9723" width="12" style="152" customWidth="1"/>
    <col min="9724" max="9724" width="13.5703125" style="152" customWidth="1"/>
    <col min="9725" max="9725" width="13.28515625" style="152" customWidth="1"/>
    <col min="9726" max="9726" width="8.7109375" style="152" customWidth="1"/>
    <col min="9727" max="9727" width="0" style="152" hidden="1" customWidth="1"/>
    <col min="9728" max="9728" width="15.7109375" style="152" customWidth="1"/>
    <col min="9729" max="9729" width="39.85546875" style="152" customWidth="1"/>
    <col min="9730" max="9730" width="43.85546875" style="152" customWidth="1"/>
    <col min="9731" max="9731" width="31.5703125" style="152" customWidth="1"/>
    <col min="9732" max="9732" width="11.28515625" style="152" customWidth="1"/>
    <col min="9733" max="9733" width="9.140625" style="152"/>
    <col min="9734" max="9734" width="12.85546875" style="152" customWidth="1"/>
    <col min="9735" max="9737" width="9.140625" style="152"/>
    <col min="9738" max="9738" width="11.28515625" style="152" customWidth="1"/>
    <col min="9739" max="9739" width="16.85546875" style="152" customWidth="1"/>
    <col min="9740" max="9740" width="7.7109375" style="152" customWidth="1"/>
    <col min="9741" max="9741" width="9" style="152" customWidth="1"/>
    <col min="9742" max="9743" width="0" style="152" hidden="1" customWidth="1"/>
    <col min="9744" max="9748" width="9.140625" style="152"/>
    <col min="9749" max="9749" width="12.28515625" style="152" customWidth="1"/>
    <col min="9750" max="9972" width="9.140625" style="152"/>
    <col min="9973" max="9973" width="8.140625" style="152" bestFit="1" customWidth="1"/>
    <col min="9974" max="9974" width="0" style="152" hidden="1" customWidth="1"/>
    <col min="9975" max="9975" width="6.7109375" style="152" customWidth="1"/>
    <col min="9976" max="9976" width="5.7109375" style="152" customWidth="1"/>
    <col min="9977" max="9977" width="39.140625" style="152" customWidth="1"/>
    <col min="9978" max="9978" width="9.7109375" style="152" customWidth="1"/>
    <col min="9979" max="9979" width="12" style="152" customWidth="1"/>
    <col min="9980" max="9980" width="13.5703125" style="152" customWidth="1"/>
    <col min="9981" max="9981" width="13.28515625" style="152" customWidth="1"/>
    <col min="9982" max="9982" width="8.7109375" style="152" customWidth="1"/>
    <col min="9983" max="9983" width="0" style="152" hidden="1" customWidth="1"/>
    <col min="9984" max="9984" width="15.7109375" style="152" customWidth="1"/>
    <col min="9985" max="9985" width="39.85546875" style="152" customWidth="1"/>
    <col min="9986" max="9986" width="43.85546875" style="152" customWidth="1"/>
    <col min="9987" max="9987" width="31.5703125" style="152" customWidth="1"/>
    <col min="9988" max="9988" width="11.28515625" style="152" customWidth="1"/>
    <col min="9989" max="9989" width="9.140625" style="152"/>
    <col min="9990" max="9990" width="12.85546875" style="152" customWidth="1"/>
    <col min="9991" max="9993" width="9.140625" style="152"/>
    <col min="9994" max="9994" width="11.28515625" style="152" customWidth="1"/>
    <col min="9995" max="9995" width="16.85546875" style="152" customWidth="1"/>
    <col min="9996" max="9996" width="7.7109375" style="152" customWidth="1"/>
    <col min="9997" max="9997" width="9" style="152" customWidth="1"/>
    <col min="9998" max="9999" width="0" style="152" hidden="1" customWidth="1"/>
    <col min="10000" max="10004" width="9.140625" style="152"/>
    <col min="10005" max="10005" width="12.28515625" style="152" customWidth="1"/>
    <col min="10006" max="10228" width="9.140625" style="152"/>
    <col min="10229" max="10229" width="8.140625" style="152" bestFit="1" customWidth="1"/>
    <col min="10230" max="10230" width="0" style="152" hidden="1" customWidth="1"/>
    <col min="10231" max="10231" width="6.7109375" style="152" customWidth="1"/>
    <col min="10232" max="10232" width="5.7109375" style="152" customWidth="1"/>
    <col min="10233" max="10233" width="39.140625" style="152" customWidth="1"/>
    <col min="10234" max="10234" width="9.7109375" style="152" customWidth="1"/>
    <col min="10235" max="10235" width="12" style="152" customWidth="1"/>
    <col min="10236" max="10236" width="13.5703125" style="152" customWidth="1"/>
    <col min="10237" max="10237" width="13.28515625" style="152" customWidth="1"/>
    <col min="10238" max="10238" width="8.7109375" style="152" customWidth="1"/>
    <col min="10239" max="10239" width="0" style="152" hidden="1" customWidth="1"/>
    <col min="10240" max="10240" width="15.7109375" style="152" customWidth="1"/>
    <col min="10241" max="10241" width="39.85546875" style="152" customWidth="1"/>
    <col min="10242" max="10242" width="43.85546875" style="152" customWidth="1"/>
    <col min="10243" max="10243" width="31.5703125" style="152" customWidth="1"/>
    <col min="10244" max="10244" width="11.28515625" style="152" customWidth="1"/>
    <col min="10245" max="10245" width="9.140625" style="152"/>
    <col min="10246" max="10246" width="12.85546875" style="152" customWidth="1"/>
    <col min="10247" max="10249" width="9.140625" style="152"/>
    <col min="10250" max="10250" width="11.28515625" style="152" customWidth="1"/>
    <col min="10251" max="10251" width="16.85546875" style="152" customWidth="1"/>
    <col min="10252" max="10252" width="7.7109375" style="152" customWidth="1"/>
    <col min="10253" max="10253" width="9" style="152" customWidth="1"/>
    <col min="10254" max="10255" width="0" style="152" hidden="1" customWidth="1"/>
    <col min="10256" max="10260" width="9.140625" style="152"/>
    <col min="10261" max="10261" width="12.28515625" style="152" customWidth="1"/>
    <col min="10262" max="10484" width="9.140625" style="152"/>
    <col min="10485" max="10485" width="8.140625" style="152" bestFit="1" customWidth="1"/>
    <col min="10486" max="10486" width="0" style="152" hidden="1" customWidth="1"/>
    <col min="10487" max="10487" width="6.7109375" style="152" customWidth="1"/>
    <col min="10488" max="10488" width="5.7109375" style="152" customWidth="1"/>
    <col min="10489" max="10489" width="39.140625" style="152" customWidth="1"/>
    <col min="10490" max="10490" width="9.7109375" style="152" customWidth="1"/>
    <col min="10491" max="10491" width="12" style="152" customWidth="1"/>
    <col min="10492" max="10492" width="13.5703125" style="152" customWidth="1"/>
    <col min="10493" max="10493" width="13.28515625" style="152" customWidth="1"/>
    <col min="10494" max="10494" width="8.7109375" style="152" customWidth="1"/>
    <col min="10495" max="10495" width="0" style="152" hidden="1" customWidth="1"/>
    <col min="10496" max="10496" width="15.7109375" style="152" customWidth="1"/>
    <col min="10497" max="10497" width="39.85546875" style="152" customWidth="1"/>
    <col min="10498" max="10498" width="43.85546875" style="152" customWidth="1"/>
    <col min="10499" max="10499" width="31.5703125" style="152" customWidth="1"/>
    <col min="10500" max="10500" width="11.28515625" style="152" customWidth="1"/>
    <col min="10501" max="10501" width="9.140625" style="152"/>
    <col min="10502" max="10502" width="12.85546875" style="152" customWidth="1"/>
    <col min="10503" max="10505" width="9.140625" style="152"/>
    <col min="10506" max="10506" width="11.28515625" style="152" customWidth="1"/>
    <col min="10507" max="10507" width="16.85546875" style="152" customWidth="1"/>
    <col min="10508" max="10508" width="7.7109375" style="152" customWidth="1"/>
    <col min="10509" max="10509" width="9" style="152" customWidth="1"/>
    <col min="10510" max="10511" width="0" style="152" hidden="1" customWidth="1"/>
    <col min="10512" max="10516" width="9.140625" style="152"/>
    <col min="10517" max="10517" width="12.28515625" style="152" customWidth="1"/>
    <col min="10518" max="10740" width="9.140625" style="152"/>
    <col min="10741" max="10741" width="8.140625" style="152" bestFit="1" customWidth="1"/>
    <col min="10742" max="10742" width="0" style="152" hidden="1" customWidth="1"/>
    <col min="10743" max="10743" width="6.7109375" style="152" customWidth="1"/>
    <col min="10744" max="10744" width="5.7109375" style="152" customWidth="1"/>
    <col min="10745" max="10745" width="39.140625" style="152" customWidth="1"/>
    <col min="10746" max="10746" width="9.7109375" style="152" customWidth="1"/>
    <col min="10747" max="10747" width="12" style="152" customWidth="1"/>
    <col min="10748" max="10748" width="13.5703125" style="152" customWidth="1"/>
    <col min="10749" max="10749" width="13.28515625" style="152" customWidth="1"/>
    <col min="10750" max="10750" width="8.7109375" style="152" customWidth="1"/>
    <col min="10751" max="10751" width="0" style="152" hidden="1" customWidth="1"/>
    <col min="10752" max="10752" width="15.7109375" style="152" customWidth="1"/>
    <col min="10753" max="10753" width="39.85546875" style="152" customWidth="1"/>
    <col min="10754" max="10754" width="43.85546875" style="152" customWidth="1"/>
    <col min="10755" max="10755" width="31.5703125" style="152" customWidth="1"/>
    <col min="10756" max="10756" width="11.28515625" style="152" customWidth="1"/>
    <col min="10757" max="10757" width="9.140625" style="152"/>
    <col min="10758" max="10758" width="12.85546875" style="152" customWidth="1"/>
    <col min="10759" max="10761" width="9.140625" style="152"/>
    <col min="10762" max="10762" width="11.28515625" style="152" customWidth="1"/>
    <col min="10763" max="10763" width="16.85546875" style="152" customWidth="1"/>
    <col min="10764" max="10764" width="7.7109375" style="152" customWidth="1"/>
    <col min="10765" max="10765" width="9" style="152" customWidth="1"/>
    <col min="10766" max="10767" width="0" style="152" hidden="1" customWidth="1"/>
    <col min="10768" max="10772" width="9.140625" style="152"/>
    <col min="10773" max="10773" width="12.28515625" style="152" customWidth="1"/>
    <col min="10774" max="10996" width="9.140625" style="152"/>
    <col min="10997" max="10997" width="8.140625" style="152" bestFit="1" customWidth="1"/>
    <col min="10998" max="10998" width="0" style="152" hidden="1" customWidth="1"/>
    <col min="10999" max="10999" width="6.7109375" style="152" customWidth="1"/>
    <col min="11000" max="11000" width="5.7109375" style="152" customWidth="1"/>
    <col min="11001" max="11001" width="39.140625" style="152" customWidth="1"/>
    <col min="11002" max="11002" width="9.7109375" style="152" customWidth="1"/>
    <col min="11003" max="11003" width="12" style="152" customWidth="1"/>
    <col min="11004" max="11004" width="13.5703125" style="152" customWidth="1"/>
    <col min="11005" max="11005" width="13.28515625" style="152" customWidth="1"/>
    <col min="11006" max="11006" width="8.7109375" style="152" customWidth="1"/>
    <col min="11007" max="11007" width="0" style="152" hidden="1" customWidth="1"/>
    <col min="11008" max="11008" width="15.7109375" style="152" customWidth="1"/>
    <col min="11009" max="11009" width="39.85546875" style="152" customWidth="1"/>
    <col min="11010" max="11010" width="43.85546875" style="152" customWidth="1"/>
    <col min="11011" max="11011" width="31.5703125" style="152" customWidth="1"/>
    <col min="11012" max="11012" width="11.28515625" style="152" customWidth="1"/>
    <col min="11013" max="11013" width="9.140625" style="152"/>
    <col min="11014" max="11014" width="12.85546875" style="152" customWidth="1"/>
    <col min="11015" max="11017" width="9.140625" style="152"/>
    <col min="11018" max="11018" width="11.28515625" style="152" customWidth="1"/>
    <col min="11019" max="11019" width="16.85546875" style="152" customWidth="1"/>
    <col min="11020" max="11020" width="7.7109375" style="152" customWidth="1"/>
    <col min="11021" max="11021" width="9" style="152" customWidth="1"/>
    <col min="11022" max="11023" width="0" style="152" hidden="1" customWidth="1"/>
    <col min="11024" max="11028" width="9.140625" style="152"/>
    <col min="11029" max="11029" width="12.28515625" style="152" customWidth="1"/>
    <col min="11030" max="11252" width="9.140625" style="152"/>
    <col min="11253" max="11253" width="8.140625" style="152" bestFit="1" customWidth="1"/>
    <col min="11254" max="11254" width="0" style="152" hidden="1" customWidth="1"/>
    <col min="11255" max="11255" width="6.7109375" style="152" customWidth="1"/>
    <col min="11256" max="11256" width="5.7109375" style="152" customWidth="1"/>
    <col min="11257" max="11257" width="39.140625" style="152" customWidth="1"/>
    <col min="11258" max="11258" width="9.7109375" style="152" customWidth="1"/>
    <col min="11259" max="11259" width="12" style="152" customWidth="1"/>
    <col min="11260" max="11260" width="13.5703125" style="152" customWidth="1"/>
    <col min="11261" max="11261" width="13.28515625" style="152" customWidth="1"/>
    <col min="11262" max="11262" width="8.7109375" style="152" customWidth="1"/>
    <col min="11263" max="11263" width="0" style="152" hidden="1" customWidth="1"/>
    <col min="11264" max="11264" width="15.7109375" style="152" customWidth="1"/>
    <col min="11265" max="11265" width="39.85546875" style="152" customWidth="1"/>
    <col min="11266" max="11266" width="43.85546875" style="152" customWidth="1"/>
    <col min="11267" max="11267" width="31.5703125" style="152" customWidth="1"/>
    <col min="11268" max="11268" width="11.28515625" style="152" customWidth="1"/>
    <col min="11269" max="11269" width="9.140625" style="152"/>
    <col min="11270" max="11270" width="12.85546875" style="152" customWidth="1"/>
    <col min="11271" max="11273" width="9.140625" style="152"/>
    <col min="11274" max="11274" width="11.28515625" style="152" customWidth="1"/>
    <col min="11275" max="11275" width="16.85546875" style="152" customWidth="1"/>
    <col min="11276" max="11276" width="7.7109375" style="152" customWidth="1"/>
    <col min="11277" max="11277" width="9" style="152" customWidth="1"/>
    <col min="11278" max="11279" width="0" style="152" hidden="1" customWidth="1"/>
    <col min="11280" max="11284" width="9.140625" style="152"/>
    <col min="11285" max="11285" width="12.28515625" style="152" customWidth="1"/>
    <col min="11286" max="11508" width="9.140625" style="152"/>
    <col min="11509" max="11509" width="8.140625" style="152" bestFit="1" customWidth="1"/>
    <col min="11510" max="11510" width="0" style="152" hidden="1" customWidth="1"/>
    <col min="11511" max="11511" width="6.7109375" style="152" customWidth="1"/>
    <col min="11512" max="11512" width="5.7109375" style="152" customWidth="1"/>
    <col min="11513" max="11513" width="39.140625" style="152" customWidth="1"/>
    <col min="11514" max="11514" width="9.7109375" style="152" customWidth="1"/>
    <col min="11515" max="11515" width="12" style="152" customWidth="1"/>
    <col min="11516" max="11516" width="13.5703125" style="152" customWidth="1"/>
    <col min="11517" max="11517" width="13.28515625" style="152" customWidth="1"/>
    <col min="11518" max="11518" width="8.7109375" style="152" customWidth="1"/>
    <col min="11519" max="11519" width="0" style="152" hidden="1" customWidth="1"/>
    <col min="11520" max="11520" width="15.7109375" style="152" customWidth="1"/>
    <col min="11521" max="11521" width="39.85546875" style="152" customWidth="1"/>
    <col min="11522" max="11522" width="43.85546875" style="152" customWidth="1"/>
    <col min="11523" max="11523" width="31.5703125" style="152" customWidth="1"/>
    <col min="11524" max="11524" width="11.28515625" style="152" customWidth="1"/>
    <col min="11525" max="11525" width="9.140625" style="152"/>
    <col min="11526" max="11526" width="12.85546875" style="152" customWidth="1"/>
    <col min="11527" max="11529" width="9.140625" style="152"/>
    <col min="11530" max="11530" width="11.28515625" style="152" customWidth="1"/>
    <col min="11531" max="11531" width="16.85546875" style="152" customWidth="1"/>
    <col min="11532" max="11532" width="7.7109375" style="152" customWidth="1"/>
    <col min="11533" max="11533" width="9" style="152" customWidth="1"/>
    <col min="11534" max="11535" width="0" style="152" hidden="1" customWidth="1"/>
    <col min="11536" max="11540" width="9.140625" style="152"/>
    <col min="11541" max="11541" width="12.28515625" style="152" customWidth="1"/>
    <col min="11542" max="11764" width="9.140625" style="152"/>
    <col min="11765" max="11765" width="8.140625" style="152" bestFit="1" customWidth="1"/>
    <col min="11766" max="11766" width="0" style="152" hidden="1" customWidth="1"/>
    <col min="11767" max="11767" width="6.7109375" style="152" customWidth="1"/>
    <col min="11768" max="11768" width="5.7109375" style="152" customWidth="1"/>
    <col min="11769" max="11769" width="39.140625" style="152" customWidth="1"/>
    <col min="11770" max="11770" width="9.7109375" style="152" customWidth="1"/>
    <col min="11771" max="11771" width="12" style="152" customWidth="1"/>
    <col min="11772" max="11772" width="13.5703125" style="152" customWidth="1"/>
    <col min="11773" max="11773" width="13.28515625" style="152" customWidth="1"/>
    <col min="11774" max="11774" width="8.7109375" style="152" customWidth="1"/>
    <col min="11775" max="11775" width="0" style="152" hidden="1" customWidth="1"/>
    <col min="11776" max="11776" width="15.7109375" style="152" customWidth="1"/>
    <col min="11777" max="11777" width="39.85546875" style="152" customWidth="1"/>
    <col min="11778" max="11778" width="43.85546875" style="152" customWidth="1"/>
    <col min="11779" max="11779" width="31.5703125" style="152" customWidth="1"/>
    <col min="11780" max="11780" width="11.28515625" style="152" customWidth="1"/>
    <col min="11781" max="11781" width="9.140625" style="152"/>
    <col min="11782" max="11782" width="12.85546875" style="152" customWidth="1"/>
    <col min="11783" max="11785" width="9.140625" style="152"/>
    <col min="11786" max="11786" width="11.28515625" style="152" customWidth="1"/>
    <col min="11787" max="11787" width="16.85546875" style="152" customWidth="1"/>
    <col min="11788" max="11788" width="7.7109375" style="152" customWidth="1"/>
    <col min="11789" max="11789" width="9" style="152" customWidth="1"/>
    <col min="11790" max="11791" width="0" style="152" hidden="1" customWidth="1"/>
    <col min="11792" max="11796" width="9.140625" style="152"/>
    <col min="11797" max="11797" width="12.28515625" style="152" customWidth="1"/>
    <col min="11798" max="12020" width="9.140625" style="152"/>
    <col min="12021" max="12021" width="8.140625" style="152" bestFit="1" customWidth="1"/>
    <col min="12022" max="12022" width="0" style="152" hidden="1" customWidth="1"/>
    <col min="12023" max="12023" width="6.7109375" style="152" customWidth="1"/>
    <col min="12024" max="12024" width="5.7109375" style="152" customWidth="1"/>
    <col min="12025" max="12025" width="39.140625" style="152" customWidth="1"/>
    <col min="12026" max="12026" width="9.7109375" style="152" customWidth="1"/>
    <col min="12027" max="12027" width="12" style="152" customWidth="1"/>
    <col min="12028" max="12028" width="13.5703125" style="152" customWidth="1"/>
    <col min="12029" max="12029" width="13.28515625" style="152" customWidth="1"/>
    <col min="12030" max="12030" width="8.7109375" style="152" customWidth="1"/>
    <col min="12031" max="12031" width="0" style="152" hidden="1" customWidth="1"/>
    <col min="12032" max="12032" width="15.7109375" style="152" customWidth="1"/>
    <col min="12033" max="12033" width="39.85546875" style="152" customWidth="1"/>
    <col min="12034" max="12034" width="43.85546875" style="152" customWidth="1"/>
    <col min="12035" max="12035" width="31.5703125" style="152" customWidth="1"/>
    <col min="12036" max="12036" width="11.28515625" style="152" customWidth="1"/>
    <col min="12037" max="12037" width="9.140625" style="152"/>
    <col min="12038" max="12038" width="12.85546875" style="152" customWidth="1"/>
    <col min="12039" max="12041" width="9.140625" style="152"/>
    <col min="12042" max="12042" width="11.28515625" style="152" customWidth="1"/>
    <col min="12043" max="12043" width="16.85546875" style="152" customWidth="1"/>
    <col min="12044" max="12044" width="7.7109375" style="152" customWidth="1"/>
    <col min="12045" max="12045" width="9" style="152" customWidth="1"/>
    <col min="12046" max="12047" width="0" style="152" hidden="1" customWidth="1"/>
    <col min="12048" max="12052" width="9.140625" style="152"/>
    <col min="12053" max="12053" width="12.28515625" style="152" customWidth="1"/>
    <col min="12054" max="12276" width="9.140625" style="152"/>
    <col min="12277" max="12277" width="8.140625" style="152" bestFit="1" customWidth="1"/>
    <col min="12278" max="12278" width="0" style="152" hidden="1" customWidth="1"/>
    <col min="12279" max="12279" width="6.7109375" style="152" customWidth="1"/>
    <col min="12280" max="12280" width="5.7109375" style="152" customWidth="1"/>
    <col min="12281" max="12281" width="39.140625" style="152" customWidth="1"/>
    <col min="12282" max="12282" width="9.7109375" style="152" customWidth="1"/>
    <col min="12283" max="12283" width="12" style="152" customWidth="1"/>
    <col min="12284" max="12284" width="13.5703125" style="152" customWidth="1"/>
    <col min="12285" max="12285" width="13.28515625" style="152" customWidth="1"/>
    <col min="12286" max="12286" width="8.7109375" style="152" customWidth="1"/>
    <col min="12287" max="12287" width="0" style="152" hidden="1" customWidth="1"/>
    <col min="12288" max="12288" width="15.7109375" style="152" customWidth="1"/>
    <col min="12289" max="12289" width="39.85546875" style="152" customWidth="1"/>
    <col min="12290" max="12290" width="43.85546875" style="152" customWidth="1"/>
    <col min="12291" max="12291" width="31.5703125" style="152" customWidth="1"/>
    <col min="12292" max="12292" width="11.28515625" style="152" customWidth="1"/>
    <col min="12293" max="12293" width="9.140625" style="152"/>
    <col min="12294" max="12294" width="12.85546875" style="152" customWidth="1"/>
    <col min="12295" max="12297" width="9.140625" style="152"/>
    <col min="12298" max="12298" width="11.28515625" style="152" customWidth="1"/>
    <col min="12299" max="12299" width="16.85546875" style="152" customWidth="1"/>
    <col min="12300" max="12300" width="7.7109375" style="152" customWidth="1"/>
    <col min="12301" max="12301" width="9" style="152" customWidth="1"/>
    <col min="12302" max="12303" width="0" style="152" hidden="1" customWidth="1"/>
    <col min="12304" max="12308" width="9.140625" style="152"/>
    <col min="12309" max="12309" width="12.28515625" style="152" customWidth="1"/>
    <col min="12310" max="12532" width="9.140625" style="152"/>
    <col min="12533" max="12533" width="8.140625" style="152" bestFit="1" customWidth="1"/>
    <col min="12534" max="12534" width="0" style="152" hidden="1" customWidth="1"/>
    <col min="12535" max="12535" width="6.7109375" style="152" customWidth="1"/>
    <col min="12536" max="12536" width="5.7109375" style="152" customWidth="1"/>
    <col min="12537" max="12537" width="39.140625" style="152" customWidth="1"/>
    <col min="12538" max="12538" width="9.7109375" style="152" customWidth="1"/>
    <col min="12539" max="12539" width="12" style="152" customWidth="1"/>
    <col min="12540" max="12540" width="13.5703125" style="152" customWidth="1"/>
    <col min="12541" max="12541" width="13.28515625" style="152" customWidth="1"/>
    <col min="12542" max="12542" width="8.7109375" style="152" customWidth="1"/>
    <col min="12543" max="12543" width="0" style="152" hidden="1" customWidth="1"/>
    <col min="12544" max="12544" width="15.7109375" style="152" customWidth="1"/>
    <col min="12545" max="12545" width="39.85546875" style="152" customWidth="1"/>
    <col min="12546" max="12546" width="43.85546875" style="152" customWidth="1"/>
    <col min="12547" max="12547" width="31.5703125" style="152" customWidth="1"/>
    <col min="12548" max="12548" width="11.28515625" style="152" customWidth="1"/>
    <col min="12549" max="12549" width="9.140625" style="152"/>
    <col min="12550" max="12550" width="12.85546875" style="152" customWidth="1"/>
    <col min="12551" max="12553" width="9.140625" style="152"/>
    <col min="12554" max="12554" width="11.28515625" style="152" customWidth="1"/>
    <col min="12555" max="12555" width="16.85546875" style="152" customWidth="1"/>
    <col min="12556" max="12556" width="7.7109375" style="152" customWidth="1"/>
    <col min="12557" max="12557" width="9" style="152" customWidth="1"/>
    <col min="12558" max="12559" width="0" style="152" hidden="1" customWidth="1"/>
    <col min="12560" max="12564" width="9.140625" style="152"/>
    <col min="12565" max="12565" width="12.28515625" style="152" customWidth="1"/>
    <col min="12566" max="12788" width="9.140625" style="152"/>
    <col min="12789" max="12789" width="8.140625" style="152" bestFit="1" customWidth="1"/>
    <col min="12790" max="12790" width="0" style="152" hidden="1" customWidth="1"/>
    <col min="12791" max="12791" width="6.7109375" style="152" customWidth="1"/>
    <col min="12792" max="12792" width="5.7109375" style="152" customWidth="1"/>
    <col min="12793" max="12793" width="39.140625" style="152" customWidth="1"/>
    <col min="12794" max="12794" width="9.7109375" style="152" customWidth="1"/>
    <col min="12795" max="12795" width="12" style="152" customWidth="1"/>
    <col min="12796" max="12796" width="13.5703125" style="152" customWidth="1"/>
    <col min="12797" max="12797" width="13.28515625" style="152" customWidth="1"/>
    <col min="12798" max="12798" width="8.7109375" style="152" customWidth="1"/>
    <col min="12799" max="12799" width="0" style="152" hidden="1" customWidth="1"/>
    <col min="12800" max="12800" width="15.7109375" style="152" customWidth="1"/>
    <col min="12801" max="12801" width="39.85546875" style="152" customWidth="1"/>
    <col min="12802" max="12802" width="43.85546875" style="152" customWidth="1"/>
    <col min="12803" max="12803" width="31.5703125" style="152" customWidth="1"/>
    <col min="12804" max="12804" width="11.28515625" style="152" customWidth="1"/>
    <col min="12805" max="12805" width="9.140625" style="152"/>
    <col min="12806" max="12806" width="12.85546875" style="152" customWidth="1"/>
    <col min="12807" max="12809" width="9.140625" style="152"/>
    <col min="12810" max="12810" width="11.28515625" style="152" customWidth="1"/>
    <col min="12811" max="12811" width="16.85546875" style="152" customWidth="1"/>
    <col min="12812" max="12812" width="7.7109375" style="152" customWidth="1"/>
    <col min="12813" max="12813" width="9" style="152" customWidth="1"/>
    <col min="12814" max="12815" width="0" style="152" hidden="1" customWidth="1"/>
    <col min="12816" max="12820" width="9.140625" style="152"/>
    <col min="12821" max="12821" width="12.28515625" style="152" customWidth="1"/>
    <col min="12822" max="13044" width="9.140625" style="152"/>
    <col min="13045" max="13045" width="8.140625" style="152" bestFit="1" customWidth="1"/>
    <col min="13046" max="13046" width="0" style="152" hidden="1" customWidth="1"/>
    <col min="13047" max="13047" width="6.7109375" style="152" customWidth="1"/>
    <col min="13048" max="13048" width="5.7109375" style="152" customWidth="1"/>
    <col min="13049" max="13049" width="39.140625" style="152" customWidth="1"/>
    <col min="13050" max="13050" width="9.7109375" style="152" customWidth="1"/>
    <col min="13051" max="13051" width="12" style="152" customWidth="1"/>
    <col min="13052" max="13052" width="13.5703125" style="152" customWidth="1"/>
    <col min="13053" max="13053" width="13.28515625" style="152" customWidth="1"/>
    <col min="13054" max="13054" width="8.7109375" style="152" customWidth="1"/>
    <col min="13055" max="13055" width="0" style="152" hidden="1" customWidth="1"/>
    <col min="13056" max="13056" width="15.7109375" style="152" customWidth="1"/>
    <col min="13057" max="13057" width="39.85546875" style="152" customWidth="1"/>
    <col min="13058" max="13058" width="43.85546875" style="152" customWidth="1"/>
    <col min="13059" max="13059" width="31.5703125" style="152" customWidth="1"/>
    <col min="13060" max="13060" width="11.28515625" style="152" customWidth="1"/>
    <col min="13061" max="13061" width="9.140625" style="152"/>
    <col min="13062" max="13062" width="12.85546875" style="152" customWidth="1"/>
    <col min="13063" max="13065" width="9.140625" style="152"/>
    <col min="13066" max="13066" width="11.28515625" style="152" customWidth="1"/>
    <col min="13067" max="13067" width="16.85546875" style="152" customWidth="1"/>
    <col min="13068" max="13068" width="7.7109375" style="152" customWidth="1"/>
    <col min="13069" max="13069" width="9" style="152" customWidth="1"/>
    <col min="13070" max="13071" width="0" style="152" hidden="1" customWidth="1"/>
    <col min="13072" max="13076" width="9.140625" style="152"/>
    <col min="13077" max="13077" width="12.28515625" style="152" customWidth="1"/>
    <col min="13078" max="13300" width="9.140625" style="152"/>
    <col min="13301" max="13301" width="8.140625" style="152" bestFit="1" customWidth="1"/>
    <col min="13302" max="13302" width="0" style="152" hidden="1" customWidth="1"/>
    <col min="13303" max="13303" width="6.7109375" style="152" customWidth="1"/>
    <col min="13304" max="13304" width="5.7109375" style="152" customWidth="1"/>
    <col min="13305" max="13305" width="39.140625" style="152" customWidth="1"/>
    <col min="13306" max="13306" width="9.7109375" style="152" customWidth="1"/>
    <col min="13307" max="13307" width="12" style="152" customWidth="1"/>
    <col min="13308" max="13308" width="13.5703125" style="152" customWidth="1"/>
    <col min="13309" max="13309" width="13.28515625" style="152" customWidth="1"/>
    <col min="13310" max="13310" width="8.7109375" style="152" customWidth="1"/>
    <col min="13311" max="13311" width="0" style="152" hidden="1" customWidth="1"/>
    <col min="13312" max="13312" width="15.7109375" style="152" customWidth="1"/>
    <col min="13313" max="13313" width="39.85546875" style="152" customWidth="1"/>
    <col min="13314" max="13314" width="43.85546875" style="152" customWidth="1"/>
    <col min="13315" max="13315" width="31.5703125" style="152" customWidth="1"/>
    <col min="13316" max="13316" width="11.28515625" style="152" customWidth="1"/>
    <col min="13317" max="13317" width="9.140625" style="152"/>
    <col min="13318" max="13318" width="12.85546875" style="152" customWidth="1"/>
    <col min="13319" max="13321" width="9.140625" style="152"/>
    <col min="13322" max="13322" width="11.28515625" style="152" customWidth="1"/>
    <col min="13323" max="13323" width="16.85546875" style="152" customWidth="1"/>
    <col min="13324" max="13324" width="7.7109375" style="152" customWidth="1"/>
    <col min="13325" max="13325" width="9" style="152" customWidth="1"/>
    <col min="13326" max="13327" width="0" style="152" hidden="1" customWidth="1"/>
    <col min="13328" max="13332" width="9.140625" style="152"/>
    <col min="13333" max="13333" width="12.28515625" style="152" customWidth="1"/>
    <col min="13334" max="13556" width="9.140625" style="152"/>
    <col min="13557" max="13557" width="8.140625" style="152" bestFit="1" customWidth="1"/>
    <col min="13558" max="13558" width="0" style="152" hidden="1" customWidth="1"/>
    <col min="13559" max="13559" width="6.7109375" style="152" customWidth="1"/>
    <col min="13560" max="13560" width="5.7109375" style="152" customWidth="1"/>
    <col min="13561" max="13561" width="39.140625" style="152" customWidth="1"/>
    <col min="13562" max="13562" width="9.7109375" style="152" customWidth="1"/>
    <col min="13563" max="13563" width="12" style="152" customWidth="1"/>
    <col min="13564" max="13564" width="13.5703125" style="152" customWidth="1"/>
    <col min="13565" max="13565" width="13.28515625" style="152" customWidth="1"/>
    <col min="13566" max="13566" width="8.7109375" style="152" customWidth="1"/>
    <col min="13567" max="13567" width="0" style="152" hidden="1" customWidth="1"/>
    <col min="13568" max="13568" width="15.7109375" style="152" customWidth="1"/>
    <col min="13569" max="13569" width="39.85546875" style="152" customWidth="1"/>
    <col min="13570" max="13570" width="43.85546875" style="152" customWidth="1"/>
    <col min="13571" max="13571" width="31.5703125" style="152" customWidth="1"/>
    <col min="13572" max="13572" width="11.28515625" style="152" customWidth="1"/>
    <col min="13573" max="13573" width="9.140625" style="152"/>
    <col min="13574" max="13574" width="12.85546875" style="152" customWidth="1"/>
    <col min="13575" max="13577" width="9.140625" style="152"/>
    <col min="13578" max="13578" width="11.28515625" style="152" customWidth="1"/>
    <col min="13579" max="13579" width="16.85546875" style="152" customWidth="1"/>
    <col min="13580" max="13580" width="7.7109375" style="152" customWidth="1"/>
    <col min="13581" max="13581" width="9" style="152" customWidth="1"/>
    <col min="13582" max="13583" width="0" style="152" hidden="1" customWidth="1"/>
    <col min="13584" max="13588" width="9.140625" style="152"/>
    <col min="13589" max="13589" width="12.28515625" style="152" customWidth="1"/>
    <col min="13590" max="13812" width="9.140625" style="152"/>
    <col min="13813" max="13813" width="8.140625" style="152" bestFit="1" customWidth="1"/>
    <col min="13814" max="13814" width="0" style="152" hidden="1" customWidth="1"/>
    <col min="13815" max="13815" width="6.7109375" style="152" customWidth="1"/>
    <col min="13816" max="13816" width="5.7109375" style="152" customWidth="1"/>
    <col min="13817" max="13817" width="39.140625" style="152" customWidth="1"/>
    <col min="13818" max="13818" width="9.7109375" style="152" customWidth="1"/>
    <col min="13819" max="13819" width="12" style="152" customWidth="1"/>
    <col min="13820" max="13820" width="13.5703125" style="152" customWidth="1"/>
    <col min="13821" max="13821" width="13.28515625" style="152" customWidth="1"/>
    <col min="13822" max="13822" width="8.7109375" style="152" customWidth="1"/>
    <col min="13823" max="13823" width="0" style="152" hidden="1" customWidth="1"/>
    <col min="13824" max="13824" width="15.7109375" style="152" customWidth="1"/>
    <col min="13825" max="13825" width="39.85546875" style="152" customWidth="1"/>
    <col min="13826" max="13826" width="43.85546875" style="152" customWidth="1"/>
    <col min="13827" max="13827" width="31.5703125" style="152" customWidth="1"/>
    <col min="13828" max="13828" width="11.28515625" style="152" customWidth="1"/>
    <col min="13829" max="13829" width="9.140625" style="152"/>
    <col min="13830" max="13830" width="12.85546875" style="152" customWidth="1"/>
    <col min="13831" max="13833" width="9.140625" style="152"/>
    <col min="13834" max="13834" width="11.28515625" style="152" customWidth="1"/>
    <col min="13835" max="13835" width="16.85546875" style="152" customWidth="1"/>
    <col min="13836" max="13836" width="7.7109375" style="152" customWidth="1"/>
    <col min="13837" max="13837" width="9" style="152" customWidth="1"/>
    <col min="13838" max="13839" width="0" style="152" hidden="1" customWidth="1"/>
    <col min="13840" max="13844" width="9.140625" style="152"/>
    <col min="13845" max="13845" width="12.28515625" style="152" customWidth="1"/>
    <col min="13846" max="14068" width="9.140625" style="152"/>
    <col min="14069" max="14069" width="8.140625" style="152" bestFit="1" customWidth="1"/>
    <col min="14070" max="14070" width="0" style="152" hidden="1" customWidth="1"/>
    <col min="14071" max="14071" width="6.7109375" style="152" customWidth="1"/>
    <col min="14072" max="14072" width="5.7109375" style="152" customWidth="1"/>
    <col min="14073" max="14073" width="39.140625" style="152" customWidth="1"/>
    <col min="14074" max="14074" width="9.7109375" style="152" customWidth="1"/>
    <col min="14075" max="14075" width="12" style="152" customWidth="1"/>
    <col min="14076" max="14076" width="13.5703125" style="152" customWidth="1"/>
    <col min="14077" max="14077" width="13.28515625" style="152" customWidth="1"/>
    <col min="14078" max="14078" width="8.7109375" style="152" customWidth="1"/>
    <col min="14079" max="14079" width="0" style="152" hidden="1" customWidth="1"/>
    <col min="14080" max="14080" width="15.7109375" style="152" customWidth="1"/>
    <col min="14081" max="14081" width="39.85546875" style="152" customWidth="1"/>
    <col min="14082" max="14082" width="43.85546875" style="152" customWidth="1"/>
    <col min="14083" max="14083" width="31.5703125" style="152" customWidth="1"/>
    <col min="14084" max="14084" width="11.28515625" style="152" customWidth="1"/>
    <col min="14085" max="14085" width="9.140625" style="152"/>
    <col min="14086" max="14086" width="12.85546875" style="152" customWidth="1"/>
    <col min="14087" max="14089" width="9.140625" style="152"/>
    <col min="14090" max="14090" width="11.28515625" style="152" customWidth="1"/>
    <col min="14091" max="14091" width="16.85546875" style="152" customWidth="1"/>
    <col min="14092" max="14092" width="7.7109375" style="152" customWidth="1"/>
    <col min="14093" max="14093" width="9" style="152" customWidth="1"/>
    <col min="14094" max="14095" width="0" style="152" hidden="1" customWidth="1"/>
    <col min="14096" max="14100" width="9.140625" style="152"/>
    <col min="14101" max="14101" width="12.28515625" style="152" customWidth="1"/>
    <col min="14102" max="14324" width="9.140625" style="152"/>
    <col min="14325" max="14325" width="8.140625" style="152" bestFit="1" customWidth="1"/>
    <col min="14326" max="14326" width="0" style="152" hidden="1" customWidth="1"/>
    <col min="14327" max="14327" width="6.7109375" style="152" customWidth="1"/>
    <col min="14328" max="14328" width="5.7109375" style="152" customWidth="1"/>
    <col min="14329" max="14329" width="39.140625" style="152" customWidth="1"/>
    <col min="14330" max="14330" width="9.7109375" style="152" customWidth="1"/>
    <col min="14331" max="14331" width="12" style="152" customWidth="1"/>
    <col min="14332" max="14332" width="13.5703125" style="152" customWidth="1"/>
    <col min="14333" max="14333" width="13.28515625" style="152" customWidth="1"/>
    <col min="14334" max="14334" width="8.7109375" style="152" customWidth="1"/>
    <col min="14335" max="14335" width="0" style="152" hidden="1" customWidth="1"/>
    <col min="14336" max="14336" width="15.7109375" style="152" customWidth="1"/>
    <col min="14337" max="14337" width="39.85546875" style="152" customWidth="1"/>
    <col min="14338" max="14338" width="43.85546875" style="152" customWidth="1"/>
    <col min="14339" max="14339" width="31.5703125" style="152" customWidth="1"/>
    <col min="14340" max="14340" width="11.28515625" style="152" customWidth="1"/>
    <col min="14341" max="14341" width="9.140625" style="152"/>
    <col min="14342" max="14342" width="12.85546875" style="152" customWidth="1"/>
    <col min="14343" max="14345" width="9.140625" style="152"/>
    <col min="14346" max="14346" width="11.28515625" style="152" customWidth="1"/>
    <col min="14347" max="14347" width="16.85546875" style="152" customWidth="1"/>
    <col min="14348" max="14348" width="7.7109375" style="152" customWidth="1"/>
    <col min="14349" max="14349" width="9" style="152" customWidth="1"/>
    <col min="14350" max="14351" width="0" style="152" hidden="1" customWidth="1"/>
    <col min="14352" max="14356" width="9.140625" style="152"/>
    <col min="14357" max="14357" width="12.28515625" style="152" customWidth="1"/>
    <col min="14358" max="14580" width="9.140625" style="152"/>
    <col min="14581" max="14581" width="8.140625" style="152" bestFit="1" customWidth="1"/>
    <col min="14582" max="14582" width="0" style="152" hidden="1" customWidth="1"/>
    <col min="14583" max="14583" width="6.7109375" style="152" customWidth="1"/>
    <col min="14584" max="14584" width="5.7109375" style="152" customWidth="1"/>
    <col min="14585" max="14585" width="39.140625" style="152" customWidth="1"/>
    <col min="14586" max="14586" width="9.7109375" style="152" customWidth="1"/>
    <col min="14587" max="14587" width="12" style="152" customWidth="1"/>
    <col min="14588" max="14588" width="13.5703125" style="152" customWidth="1"/>
    <col min="14589" max="14589" width="13.28515625" style="152" customWidth="1"/>
    <col min="14590" max="14590" width="8.7109375" style="152" customWidth="1"/>
    <col min="14591" max="14591" width="0" style="152" hidden="1" customWidth="1"/>
    <col min="14592" max="14592" width="15.7109375" style="152" customWidth="1"/>
    <col min="14593" max="14593" width="39.85546875" style="152" customWidth="1"/>
    <col min="14594" max="14594" width="43.85546875" style="152" customWidth="1"/>
    <col min="14595" max="14595" width="31.5703125" style="152" customWidth="1"/>
    <col min="14596" max="14596" width="11.28515625" style="152" customWidth="1"/>
    <col min="14597" max="14597" width="9.140625" style="152"/>
    <col min="14598" max="14598" width="12.85546875" style="152" customWidth="1"/>
    <col min="14599" max="14601" width="9.140625" style="152"/>
    <col min="14602" max="14602" width="11.28515625" style="152" customWidth="1"/>
    <col min="14603" max="14603" width="16.85546875" style="152" customWidth="1"/>
    <col min="14604" max="14604" width="7.7109375" style="152" customWidth="1"/>
    <col min="14605" max="14605" width="9" style="152" customWidth="1"/>
    <col min="14606" max="14607" width="0" style="152" hidden="1" customWidth="1"/>
    <col min="14608" max="14612" width="9.140625" style="152"/>
    <col min="14613" max="14613" width="12.28515625" style="152" customWidth="1"/>
    <col min="14614" max="14836" width="9.140625" style="152"/>
    <col min="14837" max="14837" width="8.140625" style="152" bestFit="1" customWidth="1"/>
    <col min="14838" max="14838" width="0" style="152" hidden="1" customWidth="1"/>
    <col min="14839" max="14839" width="6.7109375" style="152" customWidth="1"/>
    <col min="14840" max="14840" width="5.7109375" style="152" customWidth="1"/>
    <col min="14841" max="14841" width="39.140625" style="152" customWidth="1"/>
    <col min="14842" max="14842" width="9.7109375" style="152" customWidth="1"/>
    <col min="14843" max="14843" width="12" style="152" customWidth="1"/>
    <col min="14844" max="14844" width="13.5703125" style="152" customWidth="1"/>
    <col min="14845" max="14845" width="13.28515625" style="152" customWidth="1"/>
    <col min="14846" max="14846" width="8.7109375" style="152" customWidth="1"/>
    <col min="14847" max="14847" width="0" style="152" hidden="1" customWidth="1"/>
    <col min="14848" max="14848" width="15.7109375" style="152" customWidth="1"/>
    <col min="14849" max="14849" width="39.85546875" style="152" customWidth="1"/>
    <col min="14850" max="14850" width="43.85546875" style="152" customWidth="1"/>
    <col min="14851" max="14851" width="31.5703125" style="152" customWidth="1"/>
    <col min="14852" max="14852" width="11.28515625" style="152" customWidth="1"/>
    <col min="14853" max="14853" width="9.140625" style="152"/>
    <col min="14854" max="14854" width="12.85546875" style="152" customWidth="1"/>
    <col min="14855" max="14857" width="9.140625" style="152"/>
    <col min="14858" max="14858" width="11.28515625" style="152" customWidth="1"/>
    <col min="14859" max="14859" width="16.85546875" style="152" customWidth="1"/>
    <col min="14860" max="14860" width="7.7109375" style="152" customWidth="1"/>
    <col min="14861" max="14861" width="9" style="152" customWidth="1"/>
    <col min="14862" max="14863" width="0" style="152" hidden="1" customWidth="1"/>
    <col min="14864" max="14868" width="9.140625" style="152"/>
    <col min="14869" max="14869" width="12.28515625" style="152" customWidth="1"/>
    <col min="14870" max="15092" width="9.140625" style="152"/>
    <col min="15093" max="15093" width="8.140625" style="152" bestFit="1" customWidth="1"/>
    <col min="15094" max="15094" width="0" style="152" hidden="1" customWidth="1"/>
    <col min="15095" max="15095" width="6.7109375" style="152" customWidth="1"/>
    <col min="15096" max="15096" width="5.7109375" style="152" customWidth="1"/>
    <col min="15097" max="15097" width="39.140625" style="152" customWidth="1"/>
    <col min="15098" max="15098" width="9.7109375" style="152" customWidth="1"/>
    <col min="15099" max="15099" width="12" style="152" customWidth="1"/>
    <col min="15100" max="15100" width="13.5703125" style="152" customWidth="1"/>
    <col min="15101" max="15101" width="13.28515625" style="152" customWidth="1"/>
    <col min="15102" max="15102" width="8.7109375" style="152" customWidth="1"/>
    <col min="15103" max="15103" width="0" style="152" hidden="1" customWidth="1"/>
    <col min="15104" max="15104" width="15.7109375" style="152" customWidth="1"/>
    <col min="15105" max="15105" width="39.85546875" style="152" customWidth="1"/>
    <col min="15106" max="15106" width="43.85546875" style="152" customWidth="1"/>
    <col min="15107" max="15107" width="31.5703125" style="152" customWidth="1"/>
    <col min="15108" max="15108" width="11.28515625" style="152" customWidth="1"/>
    <col min="15109" max="15109" width="9.140625" style="152"/>
    <col min="15110" max="15110" width="12.85546875" style="152" customWidth="1"/>
    <col min="15111" max="15113" width="9.140625" style="152"/>
    <col min="15114" max="15114" width="11.28515625" style="152" customWidth="1"/>
    <col min="15115" max="15115" width="16.85546875" style="152" customWidth="1"/>
    <col min="15116" max="15116" width="7.7109375" style="152" customWidth="1"/>
    <col min="15117" max="15117" width="9" style="152" customWidth="1"/>
    <col min="15118" max="15119" width="0" style="152" hidden="1" customWidth="1"/>
    <col min="15120" max="15124" width="9.140625" style="152"/>
    <col min="15125" max="15125" width="12.28515625" style="152" customWidth="1"/>
    <col min="15126" max="15348" width="9.140625" style="152"/>
    <col min="15349" max="15349" width="8.140625" style="152" bestFit="1" customWidth="1"/>
    <col min="15350" max="15350" width="0" style="152" hidden="1" customWidth="1"/>
    <col min="15351" max="15351" width="6.7109375" style="152" customWidth="1"/>
    <col min="15352" max="15352" width="5.7109375" style="152" customWidth="1"/>
    <col min="15353" max="15353" width="39.140625" style="152" customWidth="1"/>
    <col min="15354" max="15354" width="9.7109375" style="152" customWidth="1"/>
    <col min="15355" max="15355" width="12" style="152" customWidth="1"/>
    <col min="15356" max="15356" width="13.5703125" style="152" customWidth="1"/>
    <col min="15357" max="15357" width="13.28515625" style="152" customWidth="1"/>
    <col min="15358" max="15358" width="8.7109375" style="152" customWidth="1"/>
    <col min="15359" max="15359" width="0" style="152" hidden="1" customWidth="1"/>
    <col min="15360" max="15360" width="15.7109375" style="152" customWidth="1"/>
    <col min="15361" max="15361" width="39.85546875" style="152" customWidth="1"/>
    <col min="15362" max="15362" width="43.85546875" style="152" customWidth="1"/>
    <col min="15363" max="15363" width="31.5703125" style="152" customWidth="1"/>
    <col min="15364" max="15364" width="11.28515625" style="152" customWidth="1"/>
    <col min="15365" max="15365" width="9.140625" style="152"/>
    <col min="15366" max="15366" width="12.85546875" style="152" customWidth="1"/>
    <col min="15367" max="15369" width="9.140625" style="152"/>
    <col min="15370" max="15370" width="11.28515625" style="152" customWidth="1"/>
    <col min="15371" max="15371" width="16.85546875" style="152" customWidth="1"/>
    <col min="15372" max="15372" width="7.7109375" style="152" customWidth="1"/>
    <col min="15373" max="15373" width="9" style="152" customWidth="1"/>
    <col min="15374" max="15375" width="0" style="152" hidden="1" customWidth="1"/>
    <col min="15376" max="15380" width="9.140625" style="152"/>
    <col min="15381" max="15381" width="12.28515625" style="152" customWidth="1"/>
    <col min="15382" max="15604" width="9.140625" style="152"/>
    <col min="15605" max="15605" width="8.140625" style="152" bestFit="1" customWidth="1"/>
    <col min="15606" max="15606" width="0" style="152" hidden="1" customWidth="1"/>
    <col min="15607" max="15607" width="6.7109375" style="152" customWidth="1"/>
    <col min="15608" max="15608" width="5.7109375" style="152" customWidth="1"/>
    <col min="15609" max="15609" width="39.140625" style="152" customWidth="1"/>
    <col min="15610" max="15610" width="9.7109375" style="152" customWidth="1"/>
    <col min="15611" max="15611" width="12" style="152" customWidth="1"/>
    <col min="15612" max="15612" width="13.5703125" style="152" customWidth="1"/>
    <col min="15613" max="15613" width="13.28515625" style="152" customWidth="1"/>
    <col min="15614" max="15614" width="8.7109375" style="152" customWidth="1"/>
    <col min="15615" max="15615" width="0" style="152" hidden="1" customWidth="1"/>
    <col min="15616" max="15616" width="15.7109375" style="152" customWidth="1"/>
    <col min="15617" max="15617" width="39.85546875" style="152" customWidth="1"/>
    <col min="15618" max="15618" width="43.85546875" style="152" customWidth="1"/>
    <col min="15619" max="15619" width="31.5703125" style="152" customWidth="1"/>
    <col min="15620" max="15620" width="11.28515625" style="152" customWidth="1"/>
    <col min="15621" max="15621" width="9.140625" style="152"/>
    <col min="15622" max="15622" width="12.85546875" style="152" customWidth="1"/>
    <col min="15623" max="15625" width="9.140625" style="152"/>
    <col min="15626" max="15626" width="11.28515625" style="152" customWidth="1"/>
    <col min="15627" max="15627" width="16.85546875" style="152" customWidth="1"/>
    <col min="15628" max="15628" width="7.7109375" style="152" customWidth="1"/>
    <col min="15629" max="15629" width="9" style="152" customWidth="1"/>
    <col min="15630" max="15631" width="0" style="152" hidden="1" customWidth="1"/>
    <col min="15632" max="15636" width="9.140625" style="152"/>
    <col min="15637" max="15637" width="12.28515625" style="152" customWidth="1"/>
    <col min="15638" max="15860" width="9.140625" style="152"/>
    <col min="15861" max="15861" width="8.140625" style="152" bestFit="1" customWidth="1"/>
    <col min="15862" max="15862" width="0" style="152" hidden="1" customWidth="1"/>
    <col min="15863" max="15863" width="6.7109375" style="152" customWidth="1"/>
    <col min="15864" max="15864" width="5.7109375" style="152" customWidth="1"/>
    <col min="15865" max="15865" width="39.140625" style="152" customWidth="1"/>
    <col min="15866" max="15866" width="9.7109375" style="152" customWidth="1"/>
    <col min="15867" max="15867" width="12" style="152" customWidth="1"/>
    <col min="15868" max="15868" width="13.5703125" style="152" customWidth="1"/>
    <col min="15869" max="15869" width="13.28515625" style="152" customWidth="1"/>
    <col min="15870" max="15870" width="8.7109375" style="152" customWidth="1"/>
    <col min="15871" max="15871" width="0" style="152" hidden="1" customWidth="1"/>
    <col min="15872" max="15872" width="15.7109375" style="152" customWidth="1"/>
    <col min="15873" max="15873" width="39.85546875" style="152" customWidth="1"/>
    <col min="15874" max="15874" width="43.85546875" style="152" customWidth="1"/>
    <col min="15875" max="15875" width="31.5703125" style="152" customWidth="1"/>
    <col min="15876" max="15876" width="11.28515625" style="152" customWidth="1"/>
    <col min="15877" max="15877" width="9.140625" style="152"/>
    <col min="15878" max="15878" width="12.85546875" style="152" customWidth="1"/>
    <col min="15879" max="15881" width="9.140625" style="152"/>
    <col min="15882" max="15882" width="11.28515625" style="152" customWidth="1"/>
    <col min="15883" max="15883" width="16.85546875" style="152" customWidth="1"/>
    <col min="15884" max="15884" width="7.7109375" style="152" customWidth="1"/>
    <col min="15885" max="15885" width="9" style="152" customWidth="1"/>
    <col min="15886" max="15887" width="0" style="152" hidden="1" customWidth="1"/>
    <col min="15888" max="15892" width="9.140625" style="152"/>
    <col min="15893" max="15893" width="12.28515625" style="152" customWidth="1"/>
    <col min="15894" max="16116" width="9.140625" style="152"/>
    <col min="16117" max="16117" width="8.140625" style="152" bestFit="1" customWidth="1"/>
    <col min="16118" max="16118" width="0" style="152" hidden="1" customWidth="1"/>
    <col min="16119" max="16119" width="6.7109375" style="152" customWidth="1"/>
    <col min="16120" max="16120" width="5.7109375" style="152" customWidth="1"/>
    <col min="16121" max="16121" width="39.140625" style="152" customWidth="1"/>
    <col min="16122" max="16122" width="9.7109375" style="152" customWidth="1"/>
    <col min="16123" max="16123" width="12" style="152" customWidth="1"/>
    <col min="16124" max="16124" width="13.5703125" style="152" customWidth="1"/>
    <col min="16125" max="16125" width="13.28515625" style="152" customWidth="1"/>
    <col min="16126" max="16126" width="8.7109375" style="152" customWidth="1"/>
    <col min="16127" max="16127" width="0" style="152" hidden="1" customWidth="1"/>
    <col min="16128" max="16128" width="15.7109375" style="152" customWidth="1"/>
    <col min="16129" max="16129" width="39.85546875" style="152" customWidth="1"/>
    <col min="16130" max="16130" width="43.85546875" style="152" customWidth="1"/>
    <col min="16131" max="16131" width="31.5703125" style="152" customWidth="1"/>
    <col min="16132" max="16132" width="11.28515625" style="152" customWidth="1"/>
    <col min="16133" max="16133" width="9.140625" style="152"/>
    <col min="16134" max="16134" width="12.85546875" style="152" customWidth="1"/>
    <col min="16135" max="16137" width="9.140625" style="152"/>
    <col min="16138" max="16138" width="11.28515625" style="152" customWidth="1"/>
    <col min="16139" max="16139" width="16.85546875" style="152" customWidth="1"/>
    <col min="16140" max="16140" width="7.7109375" style="152" customWidth="1"/>
    <col min="16141" max="16141" width="9" style="152" customWidth="1"/>
    <col min="16142" max="16143" width="0" style="152" hidden="1" customWidth="1"/>
    <col min="16144" max="16148" width="9.140625" style="152"/>
    <col min="16149" max="16149" width="12.28515625" style="152" customWidth="1"/>
    <col min="16150" max="16384" width="9.140625" style="152"/>
  </cols>
  <sheetData>
    <row r="1" spans="1:34" ht="24.75" customHeight="1" x14ac:dyDescent="0.25">
      <c r="C1" s="628" t="s">
        <v>4710</v>
      </c>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row>
    <row r="2" spans="1:34" hidden="1" x14ac:dyDescent="0.25">
      <c r="A2" s="154"/>
      <c r="B2" s="155">
        <v>1</v>
      </c>
      <c r="C2" s="155">
        <v>3</v>
      </c>
      <c r="D2" s="155">
        <v>4</v>
      </c>
      <c r="E2" s="155">
        <v>5</v>
      </c>
      <c r="F2" s="155">
        <v>6</v>
      </c>
      <c r="G2" s="155">
        <v>7</v>
      </c>
      <c r="H2" s="159">
        <v>8</v>
      </c>
      <c r="I2" s="155">
        <v>9</v>
      </c>
      <c r="J2" s="155">
        <v>15</v>
      </c>
      <c r="K2" s="156">
        <v>16</v>
      </c>
      <c r="L2" s="155"/>
      <c r="M2" s="155">
        <v>17</v>
      </c>
      <c r="N2" s="155"/>
      <c r="O2" s="155"/>
      <c r="P2" s="155"/>
      <c r="Q2" s="154"/>
      <c r="R2" s="96"/>
      <c r="S2" s="96"/>
      <c r="T2" s="157"/>
      <c r="U2" s="158"/>
      <c r="V2" s="97"/>
    </row>
    <row r="3" spans="1:34" s="153" customFormat="1" ht="16.5" customHeight="1" x14ac:dyDescent="0.25">
      <c r="A3" s="635" t="s">
        <v>6</v>
      </c>
      <c r="B3" s="636" t="s">
        <v>7</v>
      </c>
      <c r="C3" s="635" t="s">
        <v>8</v>
      </c>
      <c r="D3" s="635" t="s">
        <v>9</v>
      </c>
      <c r="E3" s="636" t="s">
        <v>10</v>
      </c>
      <c r="F3" s="636" t="s">
        <v>11</v>
      </c>
      <c r="G3" s="636" t="s">
        <v>12</v>
      </c>
      <c r="H3" s="636" t="s">
        <v>13</v>
      </c>
      <c r="I3" s="643" t="s">
        <v>4628</v>
      </c>
      <c r="J3" s="636" t="s">
        <v>4627</v>
      </c>
      <c r="K3" s="640" t="s">
        <v>3</v>
      </c>
      <c r="L3" s="640" t="s">
        <v>15</v>
      </c>
      <c r="M3" s="636" t="s">
        <v>16</v>
      </c>
      <c r="N3" s="639" t="s">
        <v>17</v>
      </c>
      <c r="O3" s="159"/>
      <c r="P3" s="637" t="s">
        <v>18</v>
      </c>
      <c r="Q3" s="632" t="s">
        <v>19</v>
      </c>
      <c r="R3" s="629" t="s">
        <v>0</v>
      </c>
      <c r="S3" s="630"/>
      <c r="T3" s="630"/>
      <c r="U3" s="630"/>
      <c r="V3" s="631"/>
      <c r="AA3" s="635" t="s">
        <v>4626</v>
      </c>
      <c r="AB3" s="635"/>
      <c r="AC3" s="635"/>
      <c r="AD3" s="635"/>
      <c r="AE3" s="635"/>
      <c r="AF3" s="635"/>
      <c r="AG3" s="635"/>
      <c r="AH3" s="625" t="s">
        <v>4625</v>
      </c>
    </row>
    <row r="4" spans="1:34" s="153" customFormat="1" ht="21" customHeight="1" x14ac:dyDescent="0.25">
      <c r="A4" s="625"/>
      <c r="B4" s="639"/>
      <c r="C4" s="625"/>
      <c r="D4" s="625"/>
      <c r="E4" s="639"/>
      <c r="F4" s="639"/>
      <c r="G4" s="639"/>
      <c r="H4" s="639"/>
      <c r="I4" s="644"/>
      <c r="J4" s="639"/>
      <c r="K4" s="641"/>
      <c r="L4" s="641"/>
      <c r="M4" s="639"/>
      <c r="N4" s="642"/>
      <c r="O4" s="160"/>
      <c r="P4" s="638"/>
      <c r="Q4" s="633"/>
      <c r="R4" s="98"/>
      <c r="S4" s="98"/>
      <c r="T4" s="162"/>
      <c r="U4" s="163"/>
      <c r="V4" s="99"/>
      <c r="AA4" s="636" t="s">
        <v>4707</v>
      </c>
      <c r="AB4" s="636" t="s">
        <v>4706</v>
      </c>
      <c r="AC4" s="636" t="s">
        <v>4708</v>
      </c>
      <c r="AD4" s="636" t="s">
        <v>4632</v>
      </c>
      <c r="AE4" s="636" t="s">
        <v>4709</v>
      </c>
      <c r="AF4" s="636" t="s">
        <v>4629</v>
      </c>
      <c r="AG4" s="636" t="s">
        <v>1249</v>
      </c>
      <c r="AH4" s="626"/>
    </row>
    <row r="5" spans="1:34" s="153" customFormat="1" ht="56.25" customHeight="1" x14ac:dyDescent="0.25">
      <c r="A5" s="625"/>
      <c r="B5" s="639"/>
      <c r="C5" s="625"/>
      <c r="D5" s="625"/>
      <c r="E5" s="639"/>
      <c r="F5" s="639"/>
      <c r="G5" s="639"/>
      <c r="H5" s="639"/>
      <c r="I5" s="644"/>
      <c r="J5" s="639"/>
      <c r="K5" s="641"/>
      <c r="L5" s="641"/>
      <c r="M5" s="639"/>
      <c r="N5" s="642"/>
      <c r="O5" s="242" t="s">
        <v>20</v>
      </c>
      <c r="P5" s="638"/>
      <c r="Q5" s="634"/>
      <c r="R5" s="96" t="s">
        <v>1</v>
      </c>
      <c r="S5" s="96" t="s">
        <v>2</v>
      </c>
      <c r="T5" s="157" t="s">
        <v>3</v>
      </c>
      <c r="U5" s="158" t="s">
        <v>4</v>
      </c>
      <c r="V5" s="97" t="s">
        <v>5</v>
      </c>
      <c r="W5" s="164" t="s">
        <v>21</v>
      </c>
      <c r="X5" s="153" t="s">
        <v>22</v>
      </c>
      <c r="AA5" s="636"/>
      <c r="AB5" s="636"/>
      <c r="AC5" s="636"/>
      <c r="AD5" s="636"/>
      <c r="AE5" s="636"/>
      <c r="AF5" s="636"/>
      <c r="AG5" s="636"/>
      <c r="AH5" s="627"/>
    </row>
    <row r="6" spans="1:34" s="14" customFormat="1" ht="18" customHeight="1" x14ac:dyDescent="0.25">
      <c r="A6" s="91"/>
      <c r="B6" s="243"/>
      <c r="C6" s="244" t="s">
        <v>4634</v>
      </c>
      <c r="D6" s="165"/>
      <c r="E6" s="244" t="s">
        <v>4635</v>
      </c>
      <c r="F6" s="166"/>
      <c r="G6" s="244" t="s">
        <v>4636</v>
      </c>
      <c r="H6" s="244" t="s">
        <v>4637</v>
      </c>
      <c r="I6" s="244" t="s">
        <v>4638</v>
      </c>
      <c r="J6" s="244" t="s">
        <v>4639</v>
      </c>
      <c r="K6" s="244" t="s">
        <v>4640</v>
      </c>
      <c r="L6" s="167"/>
      <c r="M6" s="167"/>
      <c r="N6" s="167"/>
      <c r="O6" s="167"/>
      <c r="P6" s="167"/>
      <c r="Q6" s="168"/>
      <c r="R6" s="168"/>
      <c r="S6" s="168"/>
      <c r="T6" s="168"/>
      <c r="U6" s="168"/>
      <c r="V6" s="168"/>
      <c r="W6" s="168"/>
      <c r="AA6" s="244" t="s">
        <v>4696</v>
      </c>
      <c r="AB6" s="244" t="s">
        <v>4697</v>
      </c>
      <c r="AC6" s="244" t="s">
        <v>4698</v>
      </c>
      <c r="AD6" s="244" t="s">
        <v>4699</v>
      </c>
      <c r="AE6" s="244" t="s">
        <v>4700</v>
      </c>
      <c r="AF6" s="244" t="s">
        <v>4701</v>
      </c>
      <c r="AG6" s="244" t="s">
        <v>4702</v>
      </c>
      <c r="AH6" s="244" t="s">
        <v>4703</v>
      </c>
    </row>
    <row r="7" spans="1:34" s="14" customFormat="1" ht="38.25" x14ac:dyDescent="0.25">
      <c r="A7" s="4" t="s">
        <v>23</v>
      </c>
      <c r="B7" s="5" t="s">
        <v>24</v>
      </c>
      <c r="C7" s="245">
        <f>IF(LEN($D7)=0,"",SUBTOTAL(3,$D$6:$D7))</f>
        <v>1</v>
      </c>
      <c r="D7" s="85" t="s">
        <v>25</v>
      </c>
      <c r="E7" s="86" t="s">
        <v>26</v>
      </c>
      <c r="F7" s="169" t="s">
        <v>27</v>
      </c>
      <c r="G7" s="169" t="s">
        <v>28</v>
      </c>
      <c r="H7" s="87" t="s">
        <v>29</v>
      </c>
      <c r="I7" s="88">
        <v>0.18</v>
      </c>
      <c r="J7" s="89">
        <v>21</v>
      </c>
      <c r="K7" s="229">
        <v>2016</v>
      </c>
      <c r="L7" s="90" t="s">
        <v>30</v>
      </c>
      <c r="M7" s="90"/>
      <c r="N7" s="90" t="s">
        <v>31</v>
      </c>
      <c r="O7" s="90" t="s">
        <v>32</v>
      </c>
      <c r="P7" s="90" t="s">
        <v>33</v>
      </c>
      <c r="Q7" s="91" t="s">
        <v>34</v>
      </c>
      <c r="R7" s="170">
        <v>0.18</v>
      </c>
      <c r="S7" s="170">
        <v>0.18</v>
      </c>
      <c r="T7" s="171">
        <v>2016</v>
      </c>
      <c r="U7" s="172" t="s">
        <v>35</v>
      </c>
      <c r="V7" s="173" t="s">
        <v>36</v>
      </c>
      <c r="W7" s="91"/>
      <c r="X7" s="91">
        <f>S7-I7</f>
        <v>0</v>
      </c>
      <c r="Y7" s="91"/>
      <c r="Z7" s="91"/>
      <c r="AA7" s="91"/>
      <c r="AB7" s="91"/>
      <c r="AC7" s="91"/>
      <c r="AD7" s="91"/>
      <c r="AE7" s="91"/>
      <c r="AF7" s="91"/>
      <c r="AG7" s="91"/>
      <c r="AH7" s="91"/>
    </row>
    <row r="8" spans="1:34" s="14" customFormat="1" ht="38.25" x14ac:dyDescent="0.25">
      <c r="A8" s="4" t="s">
        <v>37</v>
      </c>
      <c r="B8" s="5" t="s">
        <v>38</v>
      </c>
      <c r="C8" s="246">
        <f>IF(LEN($D8)=0,"",SUBTOTAL(3,$D$6:$D8))</f>
        <v>2</v>
      </c>
      <c r="D8" s="6" t="s">
        <v>25</v>
      </c>
      <c r="E8" s="7" t="s">
        <v>39</v>
      </c>
      <c r="F8" s="174" t="s">
        <v>27</v>
      </c>
      <c r="G8" s="174" t="s">
        <v>28</v>
      </c>
      <c r="H8" s="8" t="s">
        <v>40</v>
      </c>
      <c r="I8" s="9">
        <v>11.38</v>
      </c>
      <c r="J8" s="11">
        <v>21</v>
      </c>
      <c r="K8" s="230">
        <v>2016</v>
      </c>
      <c r="L8" s="12" t="s">
        <v>30</v>
      </c>
      <c r="M8" s="12"/>
      <c r="N8" s="12" t="s">
        <v>31</v>
      </c>
      <c r="O8" s="12" t="s">
        <v>32</v>
      </c>
      <c r="P8" s="12" t="s">
        <v>33</v>
      </c>
      <c r="Q8" s="4" t="s">
        <v>34</v>
      </c>
      <c r="R8" s="101">
        <v>11.379999999999999</v>
      </c>
      <c r="S8" s="101">
        <v>11.379999999999999</v>
      </c>
      <c r="T8" s="100" t="s">
        <v>41</v>
      </c>
      <c r="U8" s="175" t="s">
        <v>35</v>
      </c>
      <c r="V8" s="100" t="s">
        <v>36</v>
      </c>
      <c r="W8" s="4"/>
      <c r="X8" s="4">
        <f>S8-I8</f>
        <v>0</v>
      </c>
      <c r="Y8" s="4"/>
      <c r="Z8" s="4"/>
      <c r="AA8" s="4"/>
      <c r="AB8" s="4"/>
      <c r="AC8" s="4"/>
      <c r="AD8" s="4"/>
      <c r="AE8" s="4"/>
      <c r="AF8" s="4"/>
      <c r="AG8" s="4"/>
      <c r="AH8" s="4"/>
    </row>
    <row r="9" spans="1:34" s="14" customFormat="1" ht="38.25" x14ac:dyDescent="0.25">
      <c r="A9" s="4" t="s">
        <v>42</v>
      </c>
      <c r="B9" s="5" t="s">
        <v>43</v>
      </c>
      <c r="C9" s="246">
        <f>IF(LEN($D9)=0,"",SUBTOTAL(3,$D$6:$D9))</f>
        <v>3</v>
      </c>
      <c r="D9" s="6" t="s">
        <v>25</v>
      </c>
      <c r="E9" s="7" t="s">
        <v>44</v>
      </c>
      <c r="F9" s="174" t="s">
        <v>45</v>
      </c>
      <c r="G9" s="174" t="s">
        <v>28</v>
      </c>
      <c r="H9" s="8" t="s">
        <v>46</v>
      </c>
      <c r="I9" s="4">
        <v>3.1800000000000002E-2</v>
      </c>
      <c r="J9" s="11">
        <v>21</v>
      </c>
      <c r="K9" s="230">
        <v>2016</v>
      </c>
      <c r="L9" s="12" t="s">
        <v>30</v>
      </c>
      <c r="M9" s="12"/>
      <c r="N9" s="12"/>
      <c r="O9" s="12" t="s">
        <v>32</v>
      </c>
      <c r="P9" s="12" t="s">
        <v>33</v>
      </c>
      <c r="Q9" s="4" t="s">
        <v>34</v>
      </c>
      <c r="R9" s="101">
        <v>3.1800000000000002E-2</v>
      </c>
      <c r="S9" s="101">
        <v>3.1800000000000002E-2</v>
      </c>
      <c r="T9" s="100" t="s">
        <v>41</v>
      </c>
      <c r="U9" s="175" t="s">
        <v>35</v>
      </c>
      <c r="V9" s="100" t="s">
        <v>36</v>
      </c>
      <c r="W9" s="4"/>
      <c r="X9" s="4">
        <f>S9-I9</f>
        <v>0</v>
      </c>
      <c r="Y9" s="4"/>
      <c r="Z9" s="4"/>
      <c r="AA9" s="4"/>
      <c r="AB9" s="4"/>
      <c r="AC9" s="4"/>
      <c r="AD9" s="4"/>
      <c r="AE9" s="4"/>
      <c r="AF9" s="4"/>
      <c r="AG9" s="4"/>
      <c r="AH9" s="4"/>
    </row>
    <row r="10" spans="1:34" s="14" customFormat="1" ht="38.25" x14ac:dyDescent="0.25">
      <c r="A10" s="4" t="s">
        <v>48</v>
      </c>
      <c r="B10" s="5" t="s">
        <v>49</v>
      </c>
      <c r="C10" s="246">
        <f>IF(LEN($D10)=0,"",SUBTOTAL(3,$D$6:$D10))</f>
        <v>4</v>
      </c>
      <c r="D10" s="6" t="s">
        <v>25</v>
      </c>
      <c r="E10" s="176" t="s">
        <v>50</v>
      </c>
      <c r="F10" s="174" t="s">
        <v>27</v>
      </c>
      <c r="G10" s="174" t="s">
        <v>51</v>
      </c>
      <c r="H10" s="177" t="s">
        <v>52</v>
      </c>
      <c r="I10" s="17">
        <v>5.61</v>
      </c>
      <c r="J10" s="174">
        <v>21</v>
      </c>
      <c r="K10" s="230">
        <v>2016</v>
      </c>
      <c r="L10" s="12" t="s">
        <v>30</v>
      </c>
      <c r="M10" s="12"/>
      <c r="N10" s="12"/>
      <c r="O10" s="12" t="s">
        <v>32</v>
      </c>
      <c r="P10" s="12" t="s">
        <v>33</v>
      </c>
      <c r="Q10" s="4" t="s">
        <v>34</v>
      </c>
      <c r="R10" s="4">
        <v>6</v>
      </c>
      <c r="S10" s="4">
        <v>5.61</v>
      </c>
      <c r="T10" s="178" t="s">
        <v>41</v>
      </c>
      <c r="U10" s="13" t="s">
        <v>35</v>
      </c>
      <c r="V10" s="4" t="s">
        <v>36</v>
      </c>
      <c r="W10" s="4"/>
      <c r="X10" s="4" t="s">
        <v>53</v>
      </c>
      <c r="Y10" s="4"/>
      <c r="Z10" s="4"/>
      <c r="AA10" s="4"/>
      <c r="AB10" s="4"/>
      <c r="AC10" s="4"/>
      <c r="AD10" s="4"/>
      <c r="AE10" s="4"/>
      <c r="AF10" s="4"/>
      <c r="AG10" s="4"/>
      <c r="AH10" s="4"/>
    </row>
    <row r="11" spans="1:34" s="14" customFormat="1" ht="38.25" x14ac:dyDescent="0.25">
      <c r="A11" s="4" t="s">
        <v>54</v>
      </c>
      <c r="B11" s="5" t="s">
        <v>55</v>
      </c>
      <c r="C11" s="246">
        <f>IF(LEN($D11)=0,"",SUBTOTAL(3,$D$6:$D11))</f>
        <v>5</v>
      </c>
      <c r="D11" s="6" t="s">
        <v>56</v>
      </c>
      <c r="E11" s="7" t="s">
        <v>57</v>
      </c>
      <c r="F11" s="174" t="s">
        <v>58</v>
      </c>
      <c r="G11" s="174" t="s">
        <v>28</v>
      </c>
      <c r="H11" s="8" t="s">
        <v>59</v>
      </c>
      <c r="I11" s="4">
        <f>43.014+4.48</f>
        <v>47.494</v>
      </c>
      <c r="J11" s="11">
        <v>21</v>
      </c>
      <c r="K11" s="230">
        <v>2016</v>
      </c>
      <c r="L11" s="12" t="s">
        <v>30</v>
      </c>
      <c r="M11" s="12"/>
      <c r="N11" s="12" t="s">
        <v>31</v>
      </c>
      <c r="O11" s="12" t="s">
        <v>32</v>
      </c>
      <c r="P11" s="12" t="s">
        <v>33</v>
      </c>
      <c r="Q11" s="4" t="s">
        <v>34</v>
      </c>
      <c r="R11" s="101">
        <v>47.49</v>
      </c>
      <c r="S11" s="101">
        <v>47.494</v>
      </c>
      <c r="T11" s="100" t="s">
        <v>41</v>
      </c>
      <c r="U11" s="175" t="s">
        <v>35</v>
      </c>
      <c r="V11" s="100" t="s">
        <v>36</v>
      </c>
      <c r="W11" s="4"/>
      <c r="X11" s="4">
        <f t="shared" ref="X11:X42" si="0">S11-I11</f>
        <v>0</v>
      </c>
      <c r="Y11" s="4"/>
      <c r="Z11" s="4"/>
      <c r="AA11" s="4"/>
      <c r="AB11" s="4"/>
      <c r="AC11" s="4"/>
      <c r="AD11" s="4"/>
      <c r="AE11" s="4"/>
      <c r="AF11" s="4"/>
      <c r="AG11" s="4"/>
      <c r="AH11" s="4"/>
    </row>
    <row r="12" spans="1:34" ht="38.25" x14ac:dyDescent="0.25">
      <c r="A12" s="4" t="s">
        <v>60</v>
      </c>
      <c r="B12" s="5" t="s">
        <v>61</v>
      </c>
      <c r="C12" s="246">
        <f>IF(LEN($D12)=0,"",SUBTOTAL(3,$D$6:$D12))</f>
        <v>6</v>
      </c>
      <c r="D12" s="6" t="s">
        <v>62</v>
      </c>
      <c r="E12" s="13" t="s">
        <v>63</v>
      </c>
      <c r="F12" s="8" t="s">
        <v>64</v>
      </c>
      <c r="G12" s="18" t="s">
        <v>65</v>
      </c>
      <c r="H12" s="177" t="s">
        <v>66</v>
      </c>
      <c r="I12" s="10">
        <v>1</v>
      </c>
      <c r="J12" s="177">
        <v>38</v>
      </c>
      <c r="K12" s="230">
        <v>2017</v>
      </c>
      <c r="L12" s="12" t="s">
        <v>67</v>
      </c>
      <c r="M12" s="12"/>
      <c r="N12" s="12" t="s">
        <v>68</v>
      </c>
      <c r="O12" s="12" t="s">
        <v>32</v>
      </c>
      <c r="P12" s="12" t="s">
        <v>33</v>
      </c>
      <c r="Q12" s="4" t="s">
        <v>34</v>
      </c>
      <c r="R12" s="101">
        <v>1</v>
      </c>
      <c r="S12" s="29">
        <v>1</v>
      </c>
      <c r="T12" s="179">
        <v>2017</v>
      </c>
      <c r="U12" s="175" t="s">
        <v>69</v>
      </c>
      <c r="V12" s="100" t="s">
        <v>70</v>
      </c>
      <c r="W12" s="180"/>
      <c r="X12" s="4">
        <f t="shared" si="0"/>
        <v>0</v>
      </c>
      <c r="Y12" s="180"/>
      <c r="Z12" s="4"/>
      <c r="AA12" s="180"/>
      <c r="AB12" s="180"/>
      <c r="AC12" s="180"/>
      <c r="AD12" s="180"/>
      <c r="AE12" s="180"/>
      <c r="AF12" s="180"/>
      <c r="AG12" s="180"/>
      <c r="AH12" s="180"/>
    </row>
    <row r="13" spans="1:34" ht="38.25" x14ac:dyDescent="0.25">
      <c r="A13" s="4" t="s">
        <v>71</v>
      </c>
      <c r="B13" s="180" t="s">
        <v>72</v>
      </c>
      <c r="C13" s="246">
        <f>IF(LEN($D13)=0,"",SUBTOTAL(3,$D$6:$D13))</f>
        <v>7</v>
      </c>
      <c r="D13" s="6" t="s">
        <v>25</v>
      </c>
      <c r="E13" s="7" t="s">
        <v>73</v>
      </c>
      <c r="F13" s="177" t="s">
        <v>27</v>
      </c>
      <c r="G13" s="18" t="s">
        <v>65</v>
      </c>
      <c r="H13" s="177" t="s">
        <v>74</v>
      </c>
      <c r="I13" s="9">
        <v>0.37</v>
      </c>
      <c r="J13" s="177">
        <v>38</v>
      </c>
      <c r="K13" s="230">
        <v>2017</v>
      </c>
      <c r="L13" s="12" t="s">
        <v>67</v>
      </c>
      <c r="M13" s="12"/>
      <c r="N13" s="12" t="s">
        <v>68</v>
      </c>
      <c r="O13" s="12" t="s">
        <v>32</v>
      </c>
      <c r="P13" s="12" t="s">
        <v>33</v>
      </c>
      <c r="Q13" s="4" t="s">
        <v>34</v>
      </c>
      <c r="R13" s="101">
        <v>0.37</v>
      </c>
      <c r="S13" s="29">
        <v>0.37</v>
      </c>
      <c r="T13" s="100" t="s">
        <v>75</v>
      </c>
      <c r="U13" s="175" t="s">
        <v>69</v>
      </c>
      <c r="V13" s="100" t="s">
        <v>70</v>
      </c>
      <c r="W13" s="180"/>
      <c r="X13" s="4">
        <f t="shared" si="0"/>
        <v>0</v>
      </c>
      <c r="Y13" s="180"/>
      <c r="Z13" s="4"/>
      <c r="AA13" s="180"/>
      <c r="AB13" s="180"/>
      <c r="AC13" s="180"/>
      <c r="AD13" s="180"/>
      <c r="AE13" s="180"/>
      <c r="AF13" s="180"/>
      <c r="AG13" s="180"/>
      <c r="AH13" s="180"/>
    </row>
    <row r="14" spans="1:34" ht="38.25" x14ac:dyDescent="0.25">
      <c r="A14" s="4" t="s">
        <v>76</v>
      </c>
      <c r="B14" s="5" t="s">
        <v>77</v>
      </c>
      <c r="C14" s="246">
        <f>IF(LEN($D14)=0,"",SUBTOTAL(3,$D$6:$D14))</f>
        <v>8</v>
      </c>
      <c r="D14" s="6" t="s">
        <v>25</v>
      </c>
      <c r="E14" s="20" t="s">
        <v>78</v>
      </c>
      <c r="F14" s="21" t="s">
        <v>27</v>
      </c>
      <c r="G14" s="22" t="s">
        <v>79</v>
      </c>
      <c r="H14" s="23" t="s">
        <v>80</v>
      </c>
      <c r="I14" s="9">
        <v>0.4</v>
      </c>
      <c r="J14" s="177">
        <v>38</v>
      </c>
      <c r="K14" s="230">
        <v>2017</v>
      </c>
      <c r="L14" s="12" t="s">
        <v>67</v>
      </c>
      <c r="M14" s="12"/>
      <c r="N14" s="12" t="s">
        <v>31</v>
      </c>
      <c r="O14" s="12" t="s">
        <v>32</v>
      </c>
      <c r="P14" s="12" t="s">
        <v>33</v>
      </c>
      <c r="Q14" s="4" t="s">
        <v>34</v>
      </c>
      <c r="R14" s="101">
        <v>0.4</v>
      </c>
      <c r="S14" s="103">
        <v>0.4</v>
      </c>
      <c r="T14" s="100" t="s">
        <v>75</v>
      </c>
      <c r="U14" s="175" t="s">
        <v>69</v>
      </c>
      <c r="V14" s="100" t="s">
        <v>36</v>
      </c>
      <c r="W14" s="180"/>
      <c r="X14" s="4">
        <f t="shared" si="0"/>
        <v>0</v>
      </c>
      <c r="Y14" s="180"/>
      <c r="Z14" s="4"/>
      <c r="AA14" s="180"/>
      <c r="AB14" s="180"/>
      <c r="AC14" s="180"/>
      <c r="AD14" s="180"/>
      <c r="AE14" s="180"/>
      <c r="AF14" s="180"/>
      <c r="AG14" s="180"/>
      <c r="AH14" s="180"/>
    </row>
    <row r="15" spans="1:34" ht="38.25" x14ac:dyDescent="0.25">
      <c r="A15" s="4" t="s">
        <v>81</v>
      </c>
      <c r="B15" s="5" t="s">
        <v>82</v>
      </c>
      <c r="C15" s="246">
        <f>IF(LEN($D15)=0,"",SUBTOTAL(3,$D$6:$D15))</f>
        <v>9</v>
      </c>
      <c r="D15" s="6" t="s">
        <v>25</v>
      </c>
      <c r="E15" s="181" t="s">
        <v>83</v>
      </c>
      <c r="F15" s="182" t="s">
        <v>27</v>
      </c>
      <c r="G15" s="177" t="s">
        <v>84</v>
      </c>
      <c r="H15" s="182" t="s">
        <v>85</v>
      </c>
      <c r="I15" s="9">
        <v>0.64</v>
      </c>
      <c r="J15" s="177">
        <v>38</v>
      </c>
      <c r="K15" s="230">
        <v>2017</v>
      </c>
      <c r="L15" s="12" t="s">
        <v>67</v>
      </c>
      <c r="M15" s="12"/>
      <c r="N15" s="12"/>
      <c r="O15" s="12" t="s">
        <v>32</v>
      </c>
      <c r="P15" s="12" t="s">
        <v>33</v>
      </c>
      <c r="Q15" s="4" t="s">
        <v>34</v>
      </c>
      <c r="R15" s="4">
        <v>4.3</v>
      </c>
      <c r="S15" s="4">
        <v>0.64</v>
      </c>
      <c r="T15" s="178" t="s">
        <v>75</v>
      </c>
      <c r="U15" s="13" t="s">
        <v>69</v>
      </c>
      <c r="V15" s="4" t="s">
        <v>36</v>
      </c>
      <c r="W15" s="180"/>
      <c r="X15" s="4">
        <f t="shared" si="0"/>
        <v>0</v>
      </c>
      <c r="Y15" s="180"/>
      <c r="Z15" s="4"/>
      <c r="AA15" s="180"/>
      <c r="AB15" s="180"/>
      <c r="AC15" s="180"/>
      <c r="AD15" s="180"/>
      <c r="AE15" s="180"/>
      <c r="AF15" s="180"/>
      <c r="AG15" s="180"/>
      <c r="AH15" s="180"/>
    </row>
    <row r="16" spans="1:34" ht="38.25" x14ac:dyDescent="0.25">
      <c r="A16" s="4" t="s">
        <v>86</v>
      </c>
      <c r="B16" s="5" t="s">
        <v>87</v>
      </c>
      <c r="C16" s="246">
        <f>IF(LEN($D16)=0,"",SUBTOTAL(3,$D$6:$D16))</f>
        <v>10</v>
      </c>
      <c r="D16" s="6" t="s">
        <v>25</v>
      </c>
      <c r="E16" s="183" t="s">
        <v>88</v>
      </c>
      <c r="F16" s="177" t="s">
        <v>27</v>
      </c>
      <c r="G16" s="177" t="s">
        <v>89</v>
      </c>
      <c r="H16" s="177" t="s">
        <v>90</v>
      </c>
      <c r="I16" s="9">
        <v>0.4</v>
      </c>
      <c r="J16" s="177">
        <v>38</v>
      </c>
      <c r="K16" s="230">
        <v>2017</v>
      </c>
      <c r="L16" s="12" t="s">
        <v>67</v>
      </c>
      <c r="M16" s="12"/>
      <c r="N16" s="12"/>
      <c r="O16" s="12" t="s">
        <v>32</v>
      </c>
      <c r="P16" s="12" t="s">
        <v>33</v>
      </c>
      <c r="Q16" s="4" t="s">
        <v>34</v>
      </c>
      <c r="R16" s="4">
        <v>0.4</v>
      </c>
      <c r="S16" s="4">
        <v>0.4</v>
      </c>
      <c r="T16" s="178" t="s">
        <v>75</v>
      </c>
      <c r="U16" s="13" t="s">
        <v>69</v>
      </c>
      <c r="V16" s="4" t="s">
        <v>36</v>
      </c>
      <c r="W16" s="180"/>
      <c r="X16" s="4">
        <f t="shared" si="0"/>
        <v>0</v>
      </c>
      <c r="Y16" s="180"/>
      <c r="Z16" s="4"/>
      <c r="AA16" s="180"/>
      <c r="AB16" s="180"/>
      <c r="AC16" s="180"/>
      <c r="AD16" s="180"/>
      <c r="AE16" s="180"/>
      <c r="AF16" s="180"/>
      <c r="AG16" s="180"/>
      <c r="AH16" s="180"/>
    </row>
    <row r="17" spans="1:34" ht="38.25" x14ac:dyDescent="0.25">
      <c r="A17" s="4" t="s">
        <v>91</v>
      </c>
      <c r="B17" s="5" t="s">
        <v>92</v>
      </c>
      <c r="C17" s="246">
        <f>IF(LEN($D17)=0,"",SUBTOTAL(3,$D$6:$D17))</f>
        <v>11</v>
      </c>
      <c r="D17" s="6" t="s">
        <v>56</v>
      </c>
      <c r="E17" s="20" t="s">
        <v>93</v>
      </c>
      <c r="F17" s="21" t="s">
        <v>94</v>
      </c>
      <c r="G17" s="22" t="s">
        <v>79</v>
      </c>
      <c r="H17" s="184" t="s">
        <v>95</v>
      </c>
      <c r="I17" s="17">
        <v>7.0000000000000007E-2</v>
      </c>
      <c r="J17" s="177">
        <v>38</v>
      </c>
      <c r="K17" s="230">
        <v>2017</v>
      </c>
      <c r="L17" s="12" t="s">
        <v>67</v>
      </c>
      <c r="M17" s="12"/>
      <c r="N17" s="12"/>
      <c r="O17" s="12" t="s">
        <v>32</v>
      </c>
      <c r="P17" s="12" t="s">
        <v>33</v>
      </c>
      <c r="Q17" s="4" t="s">
        <v>34</v>
      </c>
      <c r="R17" s="101">
        <v>7.0000000000000007E-2</v>
      </c>
      <c r="S17" s="103">
        <v>7.0000000000000007E-2</v>
      </c>
      <c r="T17" s="100" t="s">
        <v>75</v>
      </c>
      <c r="U17" s="175" t="s">
        <v>69</v>
      </c>
      <c r="V17" s="100" t="s">
        <v>70</v>
      </c>
      <c r="W17" s="180"/>
      <c r="X17" s="4">
        <f t="shared" si="0"/>
        <v>0</v>
      </c>
      <c r="Y17" s="180"/>
      <c r="Z17" s="4"/>
      <c r="AA17" s="180"/>
      <c r="AB17" s="180"/>
      <c r="AC17" s="180"/>
      <c r="AD17" s="180"/>
      <c r="AE17" s="180"/>
      <c r="AF17" s="180"/>
      <c r="AG17" s="180"/>
      <c r="AH17" s="180"/>
    </row>
    <row r="18" spans="1:34" ht="38.25" x14ac:dyDescent="0.25">
      <c r="A18" s="4" t="s">
        <v>96</v>
      </c>
      <c r="B18" s="180" t="s">
        <v>97</v>
      </c>
      <c r="C18" s="246">
        <f>IF(LEN($D18)=0,"",SUBTOTAL(3,$D$6:$D18))</f>
        <v>12</v>
      </c>
      <c r="D18" s="6" t="s">
        <v>98</v>
      </c>
      <c r="E18" s="13" t="s">
        <v>99</v>
      </c>
      <c r="F18" s="177" t="s">
        <v>100</v>
      </c>
      <c r="G18" s="18" t="s">
        <v>65</v>
      </c>
      <c r="H18" s="177" t="s">
        <v>101</v>
      </c>
      <c r="I18" s="10">
        <v>40</v>
      </c>
      <c r="J18" s="177">
        <v>38</v>
      </c>
      <c r="K18" s="230">
        <v>2017</v>
      </c>
      <c r="L18" s="12" t="s">
        <v>67</v>
      </c>
      <c r="M18" s="12"/>
      <c r="N18" s="12" t="s">
        <v>68</v>
      </c>
      <c r="O18" s="12" t="s">
        <v>32</v>
      </c>
      <c r="P18" s="12" t="s">
        <v>33</v>
      </c>
      <c r="Q18" s="4" t="s">
        <v>34</v>
      </c>
      <c r="R18" s="101">
        <v>40</v>
      </c>
      <c r="S18" s="29">
        <v>40</v>
      </c>
      <c r="T18" s="100" t="s">
        <v>75</v>
      </c>
      <c r="U18" s="175" t="s">
        <v>69</v>
      </c>
      <c r="V18" s="100" t="s">
        <v>36</v>
      </c>
      <c r="W18" s="180"/>
      <c r="X18" s="4">
        <f t="shared" si="0"/>
        <v>0</v>
      </c>
      <c r="Y18" s="180"/>
      <c r="Z18" s="4"/>
      <c r="AA18" s="180"/>
      <c r="AB18" s="180"/>
      <c r="AC18" s="180"/>
      <c r="AD18" s="180"/>
      <c r="AE18" s="180"/>
      <c r="AF18" s="180"/>
      <c r="AG18" s="180"/>
      <c r="AH18" s="180"/>
    </row>
    <row r="19" spans="1:34" ht="38.25" x14ac:dyDescent="0.25">
      <c r="A19" s="4" t="s">
        <v>102</v>
      </c>
      <c r="B19" s="5" t="s">
        <v>103</v>
      </c>
      <c r="C19" s="246">
        <f>IF(LEN($D19)=0,"",SUBTOTAL(3,$D$6:$D19))</f>
        <v>13</v>
      </c>
      <c r="D19" s="6" t="s">
        <v>98</v>
      </c>
      <c r="E19" s="24" t="s">
        <v>104</v>
      </c>
      <c r="F19" s="21" t="s">
        <v>105</v>
      </c>
      <c r="G19" s="22" t="s">
        <v>79</v>
      </c>
      <c r="H19" s="22" t="s">
        <v>106</v>
      </c>
      <c r="I19" s="17">
        <v>50</v>
      </c>
      <c r="J19" s="177">
        <v>38</v>
      </c>
      <c r="K19" s="230">
        <v>2017</v>
      </c>
      <c r="L19" s="12" t="s">
        <v>67</v>
      </c>
      <c r="M19" s="12"/>
      <c r="N19" s="12" t="s">
        <v>31</v>
      </c>
      <c r="O19" s="12" t="s">
        <v>32</v>
      </c>
      <c r="P19" s="12" t="s">
        <v>33</v>
      </c>
      <c r="Q19" s="4" t="s">
        <v>34</v>
      </c>
      <c r="R19" s="101">
        <v>50</v>
      </c>
      <c r="S19" s="103">
        <v>50</v>
      </c>
      <c r="T19" s="100" t="s">
        <v>75</v>
      </c>
      <c r="U19" s="175" t="s">
        <v>69</v>
      </c>
      <c r="V19" s="100" t="s">
        <v>36</v>
      </c>
      <c r="W19" s="180"/>
      <c r="X19" s="4">
        <f t="shared" si="0"/>
        <v>0</v>
      </c>
      <c r="Y19" s="180"/>
      <c r="Z19" s="4"/>
      <c r="AA19" s="180"/>
      <c r="AB19" s="180"/>
      <c r="AC19" s="180"/>
      <c r="AD19" s="180"/>
      <c r="AE19" s="180"/>
      <c r="AF19" s="180"/>
      <c r="AG19" s="180"/>
      <c r="AH19" s="180"/>
    </row>
    <row r="20" spans="1:34" ht="38.25" x14ac:dyDescent="0.25">
      <c r="A20" s="4" t="s">
        <v>107</v>
      </c>
      <c r="B20" s="5" t="s">
        <v>108</v>
      </c>
      <c r="C20" s="246">
        <f>IF(LEN($D20)=0,"",SUBTOTAL(3,$D$6:$D20))</f>
        <v>14</v>
      </c>
      <c r="D20" s="6" t="s">
        <v>98</v>
      </c>
      <c r="E20" s="185" t="s">
        <v>109</v>
      </c>
      <c r="F20" s="177" t="s">
        <v>105</v>
      </c>
      <c r="G20" s="186" t="s">
        <v>51</v>
      </c>
      <c r="H20" s="211" t="s">
        <v>110</v>
      </c>
      <c r="I20" s="25">
        <v>20.69</v>
      </c>
      <c r="J20" s="177">
        <v>38</v>
      </c>
      <c r="K20" s="230">
        <v>2017</v>
      </c>
      <c r="L20" s="12" t="s">
        <v>67</v>
      </c>
      <c r="M20" s="12"/>
      <c r="N20" s="12" t="s">
        <v>31</v>
      </c>
      <c r="O20" s="12"/>
      <c r="P20" s="12" t="s">
        <v>33</v>
      </c>
      <c r="Q20" s="4" t="s">
        <v>34</v>
      </c>
      <c r="R20" s="4">
        <v>20.69</v>
      </c>
      <c r="S20" s="4">
        <v>20.69</v>
      </c>
      <c r="T20" s="178" t="s">
        <v>75</v>
      </c>
      <c r="U20" s="13" t="s">
        <v>69</v>
      </c>
      <c r="V20" s="4" t="s">
        <v>111</v>
      </c>
      <c r="W20" s="180"/>
      <c r="X20" s="4">
        <f t="shared" si="0"/>
        <v>0</v>
      </c>
      <c r="Y20" s="180"/>
      <c r="Z20" s="4"/>
      <c r="AA20" s="180"/>
      <c r="AB20" s="180"/>
      <c r="AC20" s="180"/>
      <c r="AD20" s="180"/>
      <c r="AE20" s="180"/>
      <c r="AF20" s="180"/>
      <c r="AG20" s="180"/>
      <c r="AH20" s="180"/>
    </row>
    <row r="21" spans="1:34" ht="38.25" x14ac:dyDescent="0.25">
      <c r="A21" s="4" t="s">
        <v>112</v>
      </c>
      <c r="B21" s="5" t="s">
        <v>113</v>
      </c>
      <c r="C21" s="246">
        <f>IF(LEN($D21)=0,"",SUBTOTAL(3,$D$6:$D21))</f>
        <v>15</v>
      </c>
      <c r="D21" s="6" t="s">
        <v>62</v>
      </c>
      <c r="E21" s="13" t="s">
        <v>114</v>
      </c>
      <c r="F21" s="187" t="s">
        <v>64</v>
      </c>
      <c r="G21" s="18" t="s">
        <v>65</v>
      </c>
      <c r="H21" s="177" t="s">
        <v>115</v>
      </c>
      <c r="I21" s="9">
        <v>0.21</v>
      </c>
      <c r="J21" s="177">
        <v>38</v>
      </c>
      <c r="K21" s="230">
        <v>2017</v>
      </c>
      <c r="L21" s="12" t="s">
        <v>67</v>
      </c>
      <c r="M21" s="12"/>
      <c r="N21" s="12" t="s">
        <v>68</v>
      </c>
      <c r="O21" s="12" t="s">
        <v>32</v>
      </c>
      <c r="P21" s="12" t="s">
        <v>33</v>
      </c>
      <c r="Q21" s="4" t="s">
        <v>34</v>
      </c>
      <c r="R21" s="101">
        <v>0.21</v>
      </c>
      <c r="S21" s="29">
        <v>0.21</v>
      </c>
      <c r="T21" s="179">
        <v>2017</v>
      </c>
      <c r="U21" s="175" t="s">
        <v>69</v>
      </c>
      <c r="V21" s="100" t="s">
        <v>70</v>
      </c>
      <c r="W21" s="180"/>
      <c r="X21" s="4">
        <f t="shared" si="0"/>
        <v>0</v>
      </c>
      <c r="Y21" s="180"/>
      <c r="Z21" s="4"/>
      <c r="AA21" s="180"/>
      <c r="AB21" s="180"/>
      <c r="AC21" s="180"/>
      <c r="AD21" s="180"/>
      <c r="AE21" s="180"/>
      <c r="AF21" s="180"/>
      <c r="AG21" s="180"/>
      <c r="AH21" s="180"/>
    </row>
    <row r="22" spans="1:34" ht="38.25" x14ac:dyDescent="0.25">
      <c r="A22" s="4" t="s">
        <v>116</v>
      </c>
      <c r="B22" s="5" t="s">
        <v>117</v>
      </c>
      <c r="C22" s="246">
        <f>IF(LEN($D22)=0,"",SUBTOTAL(3,$D$6:$D22))</f>
        <v>16</v>
      </c>
      <c r="D22" s="6" t="s">
        <v>25</v>
      </c>
      <c r="E22" s="26" t="s">
        <v>118</v>
      </c>
      <c r="F22" s="21" t="s">
        <v>45</v>
      </c>
      <c r="G22" s="177" t="s">
        <v>79</v>
      </c>
      <c r="H22" s="23" t="s">
        <v>119</v>
      </c>
      <c r="I22" s="9">
        <v>11.5</v>
      </c>
      <c r="J22" s="177">
        <v>38</v>
      </c>
      <c r="K22" s="230">
        <v>2017</v>
      </c>
      <c r="L22" s="12" t="s">
        <v>67</v>
      </c>
      <c r="M22" s="12"/>
      <c r="N22" s="12" t="s">
        <v>31</v>
      </c>
      <c r="O22" s="12" t="s">
        <v>32</v>
      </c>
      <c r="P22" s="12" t="s">
        <v>33</v>
      </c>
      <c r="Q22" s="4" t="s">
        <v>34</v>
      </c>
      <c r="R22" s="101">
        <v>11.5</v>
      </c>
      <c r="S22" s="101">
        <v>11.5</v>
      </c>
      <c r="T22" s="100" t="s">
        <v>75</v>
      </c>
      <c r="U22" s="175" t="s">
        <v>69</v>
      </c>
      <c r="V22" s="100" t="s">
        <v>36</v>
      </c>
      <c r="W22" s="180"/>
      <c r="X22" s="4">
        <f t="shared" si="0"/>
        <v>0</v>
      </c>
      <c r="Y22" s="180"/>
      <c r="Z22" s="4"/>
      <c r="AA22" s="180"/>
      <c r="AB22" s="180"/>
      <c r="AC22" s="180"/>
      <c r="AD22" s="180"/>
      <c r="AE22" s="180"/>
      <c r="AF22" s="180"/>
      <c r="AG22" s="180"/>
      <c r="AH22" s="180"/>
    </row>
    <row r="23" spans="1:34" ht="38.25" x14ac:dyDescent="0.25">
      <c r="A23" s="4" t="s">
        <v>120</v>
      </c>
      <c r="B23" s="5" t="s">
        <v>121</v>
      </c>
      <c r="C23" s="246">
        <f>IF(LEN($D23)=0,"",SUBTOTAL(3,$D$6:$D23))</f>
        <v>17</v>
      </c>
      <c r="D23" s="6" t="s">
        <v>25</v>
      </c>
      <c r="E23" s="26" t="s">
        <v>122</v>
      </c>
      <c r="F23" s="21" t="s">
        <v>45</v>
      </c>
      <c r="G23" s="177" t="s">
        <v>79</v>
      </c>
      <c r="H23" s="8" t="s">
        <v>123</v>
      </c>
      <c r="I23" s="9">
        <v>6.4</v>
      </c>
      <c r="J23" s="177">
        <v>38</v>
      </c>
      <c r="K23" s="230">
        <v>2017</v>
      </c>
      <c r="L23" s="12" t="s">
        <v>67</v>
      </c>
      <c r="M23" s="12"/>
      <c r="N23" s="12" t="s">
        <v>31</v>
      </c>
      <c r="O23" s="12" t="s">
        <v>32</v>
      </c>
      <c r="P23" s="12" t="s">
        <v>33</v>
      </c>
      <c r="Q23" s="4" t="s">
        <v>34</v>
      </c>
      <c r="R23" s="101">
        <v>6.4</v>
      </c>
      <c r="S23" s="101">
        <v>6.4</v>
      </c>
      <c r="T23" s="100" t="s">
        <v>75</v>
      </c>
      <c r="U23" s="175" t="s">
        <v>69</v>
      </c>
      <c r="V23" s="100" t="s">
        <v>36</v>
      </c>
      <c r="W23" s="180"/>
      <c r="X23" s="4">
        <f t="shared" si="0"/>
        <v>0</v>
      </c>
      <c r="Y23" s="180"/>
      <c r="Z23" s="4"/>
      <c r="AA23" s="180"/>
      <c r="AB23" s="180"/>
      <c r="AC23" s="180"/>
      <c r="AD23" s="180"/>
      <c r="AE23" s="180"/>
      <c r="AF23" s="180"/>
      <c r="AG23" s="180"/>
      <c r="AH23" s="180"/>
    </row>
    <row r="24" spans="1:34" ht="38.25" x14ac:dyDescent="0.25">
      <c r="A24" s="4" t="s">
        <v>124</v>
      </c>
      <c r="B24" s="180" t="s">
        <v>125</v>
      </c>
      <c r="C24" s="246">
        <f>IF(LEN($D24)=0,"",SUBTOTAL(3,$D$6:$D24))</f>
        <v>18</v>
      </c>
      <c r="D24" s="6" t="s">
        <v>25</v>
      </c>
      <c r="E24" s="26" t="s">
        <v>126</v>
      </c>
      <c r="F24" s="21" t="s">
        <v>127</v>
      </c>
      <c r="G24" s="18" t="s">
        <v>65</v>
      </c>
      <c r="H24" s="8" t="s">
        <v>128</v>
      </c>
      <c r="I24" s="9">
        <v>0.4</v>
      </c>
      <c r="J24" s="177">
        <v>38</v>
      </c>
      <c r="K24" s="230">
        <v>2017</v>
      </c>
      <c r="L24" s="12" t="s">
        <v>67</v>
      </c>
      <c r="M24" s="12"/>
      <c r="N24" s="12" t="s">
        <v>68</v>
      </c>
      <c r="O24" s="12" t="s">
        <v>32</v>
      </c>
      <c r="P24" s="12" t="s">
        <v>33</v>
      </c>
      <c r="Q24" s="4" t="s">
        <v>34</v>
      </c>
      <c r="R24" s="101">
        <v>0.4</v>
      </c>
      <c r="S24" s="101">
        <v>0.4</v>
      </c>
      <c r="T24" s="100" t="s">
        <v>75</v>
      </c>
      <c r="U24" s="175" t="s">
        <v>69</v>
      </c>
      <c r="V24" s="100" t="s">
        <v>70</v>
      </c>
      <c r="W24" s="180"/>
      <c r="X24" s="4">
        <f t="shared" si="0"/>
        <v>0</v>
      </c>
      <c r="Y24" s="180"/>
      <c r="Z24" s="4"/>
      <c r="AA24" s="180"/>
      <c r="AB24" s="180"/>
      <c r="AC24" s="180"/>
      <c r="AD24" s="180"/>
      <c r="AE24" s="180"/>
      <c r="AF24" s="180"/>
      <c r="AG24" s="180"/>
      <c r="AH24" s="180"/>
    </row>
    <row r="25" spans="1:34" ht="20.25" customHeight="1" x14ac:dyDescent="0.25">
      <c r="A25" s="4" t="s">
        <v>129</v>
      </c>
      <c r="B25" s="5" t="e">
        <v>#N/A</v>
      </c>
      <c r="C25" s="246">
        <f>IF(LEN($D25)=0,"",SUBTOTAL(3,$D$6:$D25))</f>
        <v>19</v>
      </c>
      <c r="D25" s="6" t="s">
        <v>25</v>
      </c>
      <c r="E25" s="26" t="s">
        <v>130</v>
      </c>
      <c r="F25" s="21" t="s">
        <v>127</v>
      </c>
      <c r="G25" s="177" t="s">
        <v>131</v>
      </c>
      <c r="H25" s="23" t="s">
        <v>132</v>
      </c>
      <c r="I25" s="9">
        <v>0.63</v>
      </c>
      <c r="J25" s="177">
        <v>38</v>
      </c>
      <c r="K25" s="230">
        <v>2017</v>
      </c>
      <c r="L25" s="12" t="s">
        <v>67</v>
      </c>
      <c r="M25" s="12"/>
      <c r="N25" s="12" t="s">
        <v>31</v>
      </c>
      <c r="O25" s="12" t="s">
        <v>32</v>
      </c>
      <c r="P25" s="12" t="s">
        <v>33</v>
      </c>
      <c r="Q25" s="4" t="s">
        <v>34</v>
      </c>
      <c r="R25" s="4">
        <v>0.63</v>
      </c>
      <c r="S25" s="4">
        <v>0.63</v>
      </c>
      <c r="T25" s="178" t="s">
        <v>75</v>
      </c>
      <c r="U25" s="13" t="s">
        <v>69</v>
      </c>
      <c r="V25" s="4" t="s">
        <v>70</v>
      </c>
      <c r="W25" s="180"/>
      <c r="X25" s="4">
        <f t="shared" si="0"/>
        <v>0</v>
      </c>
      <c r="Y25" s="180"/>
      <c r="Z25" s="4"/>
      <c r="AA25" s="180"/>
      <c r="AB25" s="180"/>
      <c r="AC25" s="180"/>
      <c r="AD25" s="180"/>
      <c r="AE25" s="180"/>
      <c r="AF25" s="180"/>
      <c r="AG25" s="180"/>
      <c r="AH25" s="180"/>
    </row>
    <row r="26" spans="1:34" ht="38.25" x14ac:dyDescent="0.25">
      <c r="A26" s="4" t="s">
        <v>133</v>
      </c>
      <c r="B26" s="5" t="s">
        <v>134</v>
      </c>
      <c r="C26" s="246">
        <f>IF(LEN($D26)=0,"",SUBTOTAL(3,$D$6:$D26))</f>
        <v>20</v>
      </c>
      <c r="D26" s="6" t="s">
        <v>25</v>
      </c>
      <c r="E26" s="7" t="s">
        <v>135</v>
      </c>
      <c r="F26" s="188" t="s">
        <v>45</v>
      </c>
      <c r="G26" s="177" t="s">
        <v>28</v>
      </c>
      <c r="H26" s="188" t="s">
        <v>132</v>
      </c>
      <c r="I26" s="9">
        <v>1</v>
      </c>
      <c r="J26" s="177">
        <v>38</v>
      </c>
      <c r="K26" s="230">
        <v>2017</v>
      </c>
      <c r="L26" s="12" t="s">
        <v>67</v>
      </c>
      <c r="M26" s="12"/>
      <c r="N26" s="12" t="s">
        <v>31</v>
      </c>
      <c r="O26" s="12" t="s">
        <v>32</v>
      </c>
      <c r="P26" s="12" t="s">
        <v>33</v>
      </c>
      <c r="Q26" s="4" t="s">
        <v>34</v>
      </c>
      <c r="R26" s="101">
        <v>1</v>
      </c>
      <c r="S26" s="101">
        <v>1</v>
      </c>
      <c r="T26" s="100" t="s">
        <v>75</v>
      </c>
      <c r="U26" s="175" t="s">
        <v>69</v>
      </c>
      <c r="V26" s="100" t="s">
        <v>36</v>
      </c>
      <c r="W26" s="180"/>
      <c r="X26" s="4">
        <f t="shared" si="0"/>
        <v>0</v>
      </c>
      <c r="Y26" s="180"/>
      <c r="Z26" s="4"/>
      <c r="AA26" s="180"/>
      <c r="AB26" s="180"/>
      <c r="AC26" s="180"/>
      <c r="AD26" s="180"/>
      <c r="AE26" s="180"/>
      <c r="AF26" s="180"/>
      <c r="AG26" s="180"/>
      <c r="AH26" s="180"/>
    </row>
    <row r="27" spans="1:34" ht="25.5" x14ac:dyDescent="0.25">
      <c r="A27" s="4" t="s">
        <v>136</v>
      </c>
      <c r="B27" s="5" t="s">
        <v>137</v>
      </c>
      <c r="C27" s="246">
        <f>IF(LEN($D27)=0,"",SUBTOTAL(3,$D$6:$D27))</f>
        <v>21</v>
      </c>
      <c r="D27" s="6" t="s">
        <v>62</v>
      </c>
      <c r="E27" s="189" t="s">
        <v>138</v>
      </c>
      <c r="F27" s="27" t="s">
        <v>64</v>
      </c>
      <c r="G27" s="174" t="s">
        <v>139</v>
      </c>
      <c r="H27" s="325" t="s">
        <v>140</v>
      </c>
      <c r="I27" s="17">
        <v>1.0900000000000001</v>
      </c>
      <c r="J27" s="174">
        <v>57</v>
      </c>
      <c r="K27" s="230">
        <v>2017</v>
      </c>
      <c r="L27" s="12" t="s">
        <v>141</v>
      </c>
      <c r="M27" s="12"/>
      <c r="N27" s="12" t="s">
        <v>31</v>
      </c>
      <c r="O27" s="12"/>
      <c r="P27" s="12" t="s">
        <v>33</v>
      </c>
      <c r="Q27" s="4" t="s">
        <v>34</v>
      </c>
      <c r="R27" s="4">
        <v>1.089</v>
      </c>
      <c r="S27" s="4">
        <v>1.0900000000000001</v>
      </c>
      <c r="T27" s="178">
        <v>2017</v>
      </c>
      <c r="U27" s="13" t="s">
        <v>142</v>
      </c>
      <c r="V27" s="4" t="s">
        <v>70</v>
      </c>
      <c r="W27" s="180"/>
      <c r="X27" s="4">
        <f t="shared" si="0"/>
        <v>0</v>
      </c>
      <c r="Y27" s="180"/>
      <c r="Z27" s="4"/>
      <c r="AA27" s="180"/>
      <c r="AB27" s="180"/>
      <c r="AC27" s="180"/>
      <c r="AD27" s="180"/>
      <c r="AE27" s="180"/>
      <c r="AF27" s="180"/>
      <c r="AG27" s="180"/>
      <c r="AH27" s="180"/>
    </row>
    <row r="28" spans="1:34" ht="38.25" x14ac:dyDescent="0.25">
      <c r="A28" s="4" t="s">
        <v>143</v>
      </c>
      <c r="B28" s="5" t="s">
        <v>144</v>
      </c>
      <c r="C28" s="246">
        <f>IF(LEN($D28)=0,"",SUBTOTAL(3,$D$6:$D28))</f>
        <v>22</v>
      </c>
      <c r="D28" s="174" t="s">
        <v>62</v>
      </c>
      <c r="E28" s="176" t="s">
        <v>145</v>
      </c>
      <c r="F28" s="174" t="s">
        <v>64</v>
      </c>
      <c r="G28" s="174" t="s">
        <v>79</v>
      </c>
      <c r="H28" s="177" t="s">
        <v>146</v>
      </c>
      <c r="I28" s="9">
        <v>0.42</v>
      </c>
      <c r="J28" s="177">
        <v>183</v>
      </c>
      <c r="K28" s="230">
        <v>2016</v>
      </c>
      <c r="L28" s="12" t="s">
        <v>147</v>
      </c>
      <c r="M28" s="12"/>
      <c r="N28" s="12"/>
      <c r="O28" s="12" t="s">
        <v>32</v>
      </c>
      <c r="P28" s="12" t="s">
        <v>33</v>
      </c>
      <c r="Q28" s="4" t="s">
        <v>34</v>
      </c>
      <c r="R28" s="101">
        <v>0.42</v>
      </c>
      <c r="S28" s="101">
        <v>0.42</v>
      </c>
      <c r="T28" s="179">
        <v>2016</v>
      </c>
      <c r="U28" s="175" t="s">
        <v>148</v>
      </c>
      <c r="V28" s="100" t="s">
        <v>70</v>
      </c>
      <c r="W28" s="180"/>
      <c r="X28" s="4">
        <f t="shared" si="0"/>
        <v>0</v>
      </c>
      <c r="Y28" s="180"/>
      <c r="Z28" s="4"/>
      <c r="AA28" s="180"/>
      <c r="AB28" s="180"/>
      <c r="AC28" s="180"/>
      <c r="AD28" s="180"/>
      <c r="AE28" s="180"/>
      <c r="AF28" s="180"/>
      <c r="AG28" s="180"/>
      <c r="AH28" s="180"/>
    </row>
    <row r="29" spans="1:34" ht="38.25" x14ac:dyDescent="0.25">
      <c r="A29" s="4" t="s">
        <v>149</v>
      </c>
      <c r="B29" s="180" t="s">
        <v>150</v>
      </c>
      <c r="C29" s="246">
        <f>IF(LEN($D29)=0,"",SUBTOTAL(3,$D$6:$D29))</f>
        <v>23</v>
      </c>
      <c r="D29" s="174" t="s">
        <v>25</v>
      </c>
      <c r="E29" s="176" t="s">
        <v>151</v>
      </c>
      <c r="F29" s="174" t="s">
        <v>45</v>
      </c>
      <c r="G29" s="18" t="s">
        <v>65</v>
      </c>
      <c r="H29" s="177" t="s">
        <v>152</v>
      </c>
      <c r="I29" s="9">
        <v>18</v>
      </c>
      <c r="J29" s="177">
        <v>183</v>
      </c>
      <c r="K29" s="230">
        <v>2016</v>
      </c>
      <c r="L29" s="12" t="s">
        <v>147</v>
      </c>
      <c r="M29" s="12"/>
      <c r="N29" s="12" t="s">
        <v>68</v>
      </c>
      <c r="O29" s="12" t="s">
        <v>32</v>
      </c>
      <c r="P29" s="12" t="s">
        <v>33</v>
      </c>
      <c r="Q29" s="4" t="s">
        <v>34</v>
      </c>
      <c r="R29" s="101">
        <v>18</v>
      </c>
      <c r="S29" s="101">
        <v>18</v>
      </c>
      <c r="T29" s="100" t="s">
        <v>41</v>
      </c>
      <c r="U29" s="175" t="s">
        <v>148</v>
      </c>
      <c r="V29" s="100" t="s">
        <v>70</v>
      </c>
      <c r="W29" s="180"/>
      <c r="X29" s="4">
        <f t="shared" si="0"/>
        <v>0</v>
      </c>
      <c r="Y29" s="180"/>
      <c r="Z29" s="4"/>
      <c r="AA29" s="180"/>
      <c r="AB29" s="180"/>
      <c r="AC29" s="180"/>
      <c r="AD29" s="180"/>
      <c r="AE29" s="180"/>
      <c r="AF29" s="180"/>
      <c r="AG29" s="180"/>
      <c r="AH29" s="180"/>
    </row>
    <row r="30" spans="1:34" ht="51" x14ac:dyDescent="0.25">
      <c r="A30" s="4" t="s">
        <v>153</v>
      </c>
      <c r="B30" s="180" t="s">
        <v>154</v>
      </c>
      <c r="C30" s="246">
        <f>IF(LEN($D30)=0,"",SUBTOTAL(3,$D$6:$D30))</f>
        <v>24</v>
      </c>
      <c r="D30" s="174" t="s">
        <v>25</v>
      </c>
      <c r="E30" s="176" t="s">
        <v>155</v>
      </c>
      <c r="F30" s="174" t="s">
        <v>27</v>
      </c>
      <c r="G30" s="18" t="s">
        <v>65</v>
      </c>
      <c r="H30" s="177" t="s">
        <v>156</v>
      </c>
      <c r="I30" s="9">
        <v>29.3</v>
      </c>
      <c r="J30" s="177">
        <v>183</v>
      </c>
      <c r="K30" s="230">
        <v>2016</v>
      </c>
      <c r="L30" s="12" t="s">
        <v>147</v>
      </c>
      <c r="M30" s="12"/>
      <c r="N30" s="12" t="s">
        <v>68</v>
      </c>
      <c r="O30" s="12" t="s">
        <v>32</v>
      </c>
      <c r="P30" s="12" t="s">
        <v>33</v>
      </c>
      <c r="Q30" s="4" t="s">
        <v>34</v>
      </c>
      <c r="R30" s="101">
        <v>29.3</v>
      </c>
      <c r="S30" s="101">
        <v>29.3</v>
      </c>
      <c r="T30" s="100" t="s">
        <v>41</v>
      </c>
      <c r="U30" s="175" t="s">
        <v>148</v>
      </c>
      <c r="V30" s="100" t="s">
        <v>70</v>
      </c>
      <c r="W30" s="180"/>
      <c r="X30" s="4">
        <f t="shared" si="0"/>
        <v>0</v>
      </c>
      <c r="Y30" s="180"/>
      <c r="Z30" s="4"/>
      <c r="AA30" s="180"/>
      <c r="AB30" s="180"/>
      <c r="AC30" s="180"/>
      <c r="AD30" s="180"/>
      <c r="AE30" s="180"/>
      <c r="AF30" s="180"/>
      <c r="AG30" s="180"/>
      <c r="AH30" s="180"/>
    </row>
    <row r="31" spans="1:34" ht="38.25" x14ac:dyDescent="0.25">
      <c r="A31" s="4" t="s">
        <v>157</v>
      </c>
      <c r="B31" s="5" t="s">
        <v>158</v>
      </c>
      <c r="C31" s="246">
        <f>IF(LEN($D31)=0,"",SUBTOTAL(3,$D$6:$D31))</f>
        <v>25</v>
      </c>
      <c r="D31" s="174" t="s">
        <v>25</v>
      </c>
      <c r="E31" s="176" t="s">
        <v>159</v>
      </c>
      <c r="F31" s="174" t="s">
        <v>27</v>
      </c>
      <c r="G31" s="174" t="s">
        <v>28</v>
      </c>
      <c r="H31" s="177" t="s">
        <v>160</v>
      </c>
      <c r="I31" s="9">
        <v>5.71</v>
      </c>
      <c r="J31" s="177">
        <v>183</v>
      </c>
      <c r="K31" s="230">
        <v>2016</v>
      </c>
      <c r="L31" s="12" t="s">
        <v>147</v>
      </c>
      <c r="M31" s="12"/>
      <c r="N31" s="12" t="s">
        <v>31</v>
      </c>
      <c r="O31" s="12" t="s">
        <v>32</v>
      </c>
      <c r="P31" s="12" t="s">
        <v>33</v>
      </c>
      <c r="Q31" s="4" t="s">
        <v>34</v>
      </c>
      <c r="R31" s="101">
        <v>5.7122000000000002</v>
      </c>
      <c r="S31" s="101">
        <v>5.7122000000000002</v>
      </c>
      <c r="T31" s="179">
        <v>2016</v>
      </c>
      <c r="U31" s="175" t="s">
        <v>148</v>
      </c>
      <c r="V31" s="100" t="s">
        <v>36</v>
      </c>
      <c r="W31" s="180"/>
      <c r="X31" s="4">
        <f t="shared" si="0"/>
        <v>2.2000000000002018E-3</v>
      </c>
      <c r="Y31" s="180"/>
      <c r="Z31" s="4"/>
      <c r="AA31" s="180"/>
      <c r="AB31" s="180"/>
      <c r="AC31" s="180"/>
      <c r="AD31" s="180"/>
      <c r="AE31" s="180"/>
      <c r="AF31" s="180"/>
      <c r="AG31" s="180"/>
      <c r="AH31" s="180"/>
    </row>
    <row r="32" spans="1:34" ht="38.25" x14ac:dyDescent="0.25">
      <c r="A32" s="4" t="s">
        <v>161</v>
      </c>
      <c r="B32" s="5" t="s">
        <v>162</v>
      </c>
      <c r="C32" s="246">
        <f>IF(LEN($D32)=0,"",SUBTOTAL(3,$D$6:$D32))</f>
        <v>26</v>
      </c>
      <c r="D32" s="174" t="s">
        <v>56</v>
      </c>
      <c r="E32" s="176" t="s">
        <v>163</v>
      </c>
      <c r="F32" s="174" t="s">
        <v>164</v>
      </c>
      <c r="G32" s="174" t="s">
        <v>165</v>
      </c>
      <c r="H32" s="177" t="s">
        <v>166</v>
      </c>
      <c r="I32" s="9">
        <v>4.5999999999999996</v>
      </c>
      <c r="J32" s="177">
        <v>183</v>
      </c>
      <c r="K32" s="230">
        <v>2016</v>
      </c>
      <c r="L32" s="12" t="s">
        <v>147</v>
      </c>
      <c r="M32" s="12"/>
      <c r="N32" s="12"/>
      <c r="O32" s="12" t="s">
        <v>32</v>
      </c>
      <c r="P32" s="12" t="s">
        <v>33</v>
      </c>
      <c r="Q32" s="4" t="s">
        <v>34</v>
      </c>
      <c r="R32" s="4">
        <v>4.5999999999999996</v>
      </c>
      <c r="S32" s="4">
        <v>4.5999999999999996</v>
      </c>
      <c r="T32" s="178" t="s">
        <v>41</v>
      </c>
      <c r="U32" s="13" t="s">
        <v>148</v>
      </c>
      <c r="V32" s="4" t="s">
        <v>36</v>
      </c>
      <c r="W32" s="180"/>
      <c r="X32" s="4">
        <f t="shared" si="0"/>
        <v>0</v>
      </c>
      <c r="Y32" s="180"/>
      <c r="Z32" s="4"/>
      <c r="AA32" s="180"/>
      <c r="AB32" s="180"/>
      <c r="AC32" s="180"/>
      <c r="AD32" s="180"/>
      <c r="AE32" s="180"/>
      <c r="AF32" s="180"/>
      <c r="AG32" s="180"/>
      <c r="AH32" s="180"/>
    </row>
    <row r="33" spans="1:34" ht="38.25" x14ac:dyDescent="0.25">
      <c r="A33" s="4" t="s">
        <v>167</v>
      </c>
      <c r="B33" s="180" t="s">
        <v>168</v>
      </c>
      <c r="C33" s="246">
        <f>IF(LEN($D33)=0,"",SUBTOTAL(3,$D$6:$D33))</f>
        <v>27</v>
      </c>
      <c r="D33" s="174" t="s">
        <v>98</v>
      </c>
      <c r="E33" s="176" t="s">
        <v>169</v>
      </c>
      <c r="F33" s="174" t="s">
        <v>164</v>
      </c>
      <c r="G33" s="18" t="s">
        <v>65</v>
      </c>
      <c r="H33" s="177" t="s">
        <v>128</v>
      </c>
      <c r="I33" s="9">
        <v>154.62</v>
      </c>
      <c r="J33" s="177">
        <v>183</v>
      </c>
      <c r="K33" s="230">
        <v>2016</v>
      </c>
      <c r="L33" s="12" t="s">
        <v>147</v>
      </c>
      <c r="M33" s="12"/>
      <c r="N33" s="12" t="s">
        <v>68</v>
      </c>
      <c r="O33" s="12" t="s">
        <v>32</v>
      </c>
      <c r="P33" s="12" t="s">
        <v>33</v>
      </c>
      <c r="Q33" s="4" t="s">
        <v>34</v>
      </c>
      <c r="R33" s="101">
        <v>156.62</v>
      </c>
      <c r="S33" s="101">
        <v>154.62</v>
      </c>
      <c r="T33" s="100" t="s">
        <v>41</v>
      </c>
      <c r="U33" s="175" t="s">
        <v>148</v>
      </c>
      <c r="V33" s="100" t="s">
        <v>70</v>
      </c>
      <c r="W33" s="180"/>
      <c r="X33" s="4">
        <f t="shared" si="0"/>
        <v>0</v>
      </c>
      <c r="Y33" s="180"/>
      <c r="Z33" s="4"/>
      <c r="AA33" s="180"/>
      <c r="AB33" s="180"/>
      <c r="AC33" s="180"/>
      <c r="AD33" s="180"/>
      <c r="AE33" s="180"/>
      <c r="AF33" s="180"/>
      <c r="AG33" s="180"/>
      <c r="AH33" s="180"/>
    </row>
    <row r="34" spans="1:34" ht="51" x14ac:dyDescent="0.25">
      <c r="A34" s="4" t="s">
        <v>170</v>
      </c>
      <c r="B34" s="180" t="s">
        <v>171</v>
      </c>
      <c r="C34" s="246">
        <f>IF(LEN($D34)=0,"",SUBTOTAL(3,$D$6:$D34))</f>
        <v>28</v>
      </c>
      <c r="D34" s="174" t="s">
        <v>98</v>
      </c>
      <c r="E34" s="176" t="s">
        <v>172</v>
      </c>
      <c r="F34" s="174" t="s">
        <v>100</v>
      </c>
      <c r="G34" s="18" t="s">
        <v>65</v>
      </c>
      <c r="H34" s="177" t="s">
        <v>173</v>
      </c>
      <c r="I34" s="9">
        <v>771</v>
      </c>
      <c r="J34" s="177">
        <v>183</v>
      </c>
      <c r="K34" s="230">
        <v>2016</v>
      </c>
      <c r="L34" s="12" t="s">
        <v>147</v>
      </c>
      <c r="M34" s="12"/>
      <c r="N34" s="12" t="s">
        <v>68</v>
      </c>
      <c r="O34" s="12" t="s">
        <v>32</v>
      </c>
      <c r="P34" s="12" t="s">
        <v>33</v>
      </c>
      <c r="Q34" s="4" t="s">
        <v>34</v>
      </c>
      <c r="R34" s="101">
        <v>771</v>
      </c>
      <c r="S34" s="101">
        <v>771</v>
      </c>
      <c r="T34" s="100" t="s">
        <v>41</v>
      </c>
      <c r="U34" s="175" t="s">
        <v>148</v>
      </c>
      <c r="V34" s="100" t="s">
        <v>36</v>
      </c>
      <c r="W34" s="180"/>
      <c r="X34" s="4">
        <f t="shared" si="0"/>
        <v>0</v>
      </c>
      <c r="Y34" s="180"/>
      <c r="Z34" s="4"/>
      <c r="AA34" s="180"/>
      <c r="AB34" s="180"/>
      <c r="AC34" s="180"/>
      <c r="AD34" s="180"/>
      <c r="AE34" s="180"/>
      <c r="AF34" s="180"/>
      <c r="AG34" s="180"/>
      <c r="AH34" s="180"/>
    </row>
    <row r="35" spans="1:34" ht="38.25" x14ac:dyDescent="0.25">
      <c r="A35" s="4" t="s">
        <v>174</v>
      </c>
      <c r="B35" s="180" t="s">
        <v>175</v>
      </c>
      <c r="C35" s="246">
        <f>IF(LEN($D35)=0,"",SUBTOTAL(3,$D$6:$D35))</f>
        <v>29</v>
      </c>
      <c r="D35" s="174" t="s">
        <v>98</v>
      </c>
      <c r="E35" s="176" t="s">
        <v>176</v>
      </c>
      <c r="F35" s="174" t="s">
        <v>100</v>
      </c>
      <c r="G35" s="18" t="s">
        <v>65</v>
      </c>
      <c r="H35" s="177" t="s">
        <v>177</v>
      </c>
      <c r="I35" s="9">
        <v>19.100000000000001</v>
      </c>
      <c r="J35" s="177">
        <v>183</v>
      </c>
      <c r="K35" s="230">
        <v>2016</v>
      </c>
      <c r="L35" s="12" t="s">
        <v>147</v>
      </c>
      <c r="M35" s="12"/>
      <c r="N35" s="12" t="s">
        <v>68</v>
      </c>
      <c r="O35" s="12" t="s">
        <v>32</v>
      </c>
      <c r="P35" s="12" t="s">
        <v>33</v>
      </c>
      <c r="Q35" s="4" t="s">
        <v>34</v>
      </c>
      <c r="R35" s="101">
        <v>19.100000000000001</v>
      </c>
      <c r="S35" s="101">
        <v>19.100000000000001</v>
      </c>
      <c r="T35" s="100" t="s">
        <v>41</v>
      </c>
      <c r="U35" s="175" t="s">
        <v>148</v>
      </c>
      <c r="V35" s="100" t="s">
        <v>111</v>
      </c>
      <c r="W35" s="180"/>
      <c r="X35" s="4">
        <f t="shared" si="0"/>
        <v>0</v>
      </c>
      <c r="Y35" s="180"/>
      <c r="Z35" s="4"/>
      <c r="AA35" s="180"/>
      <c r="AB35" s="180"/>
      <c r="AC35" s="180"/>
      <c r="AD35" s="180"/>
      <c r="AE35" s="180"/>
      <c r="AF35" s="180"/>
      <c r="AG35" s="180"/>
      <c r="AH35" s="180"/>
    </row>
    <row r="36" spans="1:34" ht="38.25" x14ac:dyDescent="0.25">
      <c r="A36" s="4" t="s">
        <v>178</v>
      </c>
      <c r="B36" s="180" t="s">
        <v>179</v>
      </c>
      <c r="C36" s="246">
        <f>IF(LEN($D36)=0,"",SUBTOTAL(3,$D$6:$D36))</f>
        <v>30</v>
      </c>
      <c r="D36" s="174" t="s">
        <v>98</v>
      </c>
      <c r="E36" s="176" t="s">
        <v>180</v>
      </c>
      <c r="F36" s="174" t="s">
        <v>100</v>
      </c>
      <c r="G36" s="18" t="s">
        <v>65</v>
      </c>
      <c r="H36" s="177" t="s">
        <v>181</v>
      </c>
      <c r="I36" s="9">
        <v>24.08</v>
      </c>
      <c r="J36" s="177">
        <v>183</v>
      </c>
      <c r="K36" s="230">
        <v>2016</v>
      </c>
      <c r="L36" s="12" t="s">
        <v>147</v>
      </c>
      <c r="M36" s="12"/>
      <c r="N36" s="12" t="s">
        <v>68</v>
      </c>
      <c r="O36" s="12" t="s">
        <v>32</v>
      </c>
      <c r="P36" s="12" t="s">
        <v>33</v>
      </c>
      <c r="Q36" s="4" t="s">
        <v>34</v>
      </c>
      <c r="R36" s="101">
        <v>24.08</v>
      </c>
      <c r="S36" s="101">
        <v>24.08</v>
      </c>
      <c r="T36" s="100" t="s">
        <v>41</v>
      </c>
      <c r="U36" s="175" t="s">
        <v>148</v>
      </c>
      <c r="V36" s="100" t="s">
        <v>70</v>
      </c>
      <c r="W36" s="180"/>
      <c r="X36" s="4">
        <f t="shared" si="0"/>
        <v>0</v>
      </c>
      <c r="Y36" s="180"/>
      <c r="Z36" s="4"/>
      <c r="AA36" s="180"/>
      <c r="AB36" s="180"/>
      <c r="AC36" s="180"/>
      <c r="AD36" s="180"/>
      <c r="AE36" s="180"/>
      <c r="AF36" s="180"/>
      <c r="AG36" s="180"/>
      <c r="AH36" s="180"/>
    </row>
    <row r="37" spans="1:34" ht="38.25" x14ac:dyDescent="0.25">
      <c r="A37" s="4" t="s">
        <v>182</v>
      </c>
      <c r="B37" s="5" t="s">
        <v>183</v>
      </c>
      <c r="C37" s="246">
        <f>IF(LEN($D37)=0,"",SUBTOTAL(3,$D$6:$D37))</f>
        <v>31</v>
      </c>
      <c r="D37" s="174" t="s">
        <v>98</v>
      </c>
      <c r="E37" s="176" t="s">
        <v>184</v>
      </c>
      <c r="F37" s="174" t="s">
        <v>164</v>
      </c>
      <c r="G37" s="174" t="s">
        <v>185</v>
      </c>
      <c r="H37" s="177" t="s">
        <v>186</v>
      </c>
      <c r="I37" s="9">
        <v>0.21</v>
      </c>
      <c r="J37" s="177">
        <v>183</v>
      </c>
      <c r="K37" s="230">
        <v>2016</v>
      </c>
      <c r="L37" s="12" t="s">
        <v>147</v>
      </c>
      <c r="M37" s="12"/>
      <c r="N37" s="12" t="s">
        <v>31</v>
      </c>
      <c r="O37" s="12" t="s">
        <v>32</v>
      </c>
      <c r="P37" s="12" t="s">
        <v>33</v>
      </c>
      <c r="Q37" s="4" t="s">
        <v>34</v>
      </c>
      <c r="R37" s="101">
        <v>6.29</v>
      </c>
      <c r="S37" s="101">
        <v>0.21</v>
      </c>
      <c r="T37" s="100" t="s">
        <v>41</v>
      </c>
      <c r="U37" s="175" t="s">
        <v>148</v>
      </c>
      <c r="V37" s="100" t="s">
        <v>36</v>
      </c>
      <c r="W37" s="100"/>
      <c r="X37" s="4">
        <f t="shared" si="0"/>
        <v>0</v>
      </c>
      <c r="Y37" s="180"/>
      <c r="Z37" s="4"/>
      <c r="AA37" s="180"/>
      <c r="AB37" s="180"/>
      <c r="AC37" s="180"/>
      <c r="AD37" s="180"/>
      <c r="AE37" s="180"/>
      <c r="AF37" s="180"/>
      <c r="AG37" s="180"/>
      <c r="AH37" s="180"/>
    </row>
    <row r="38" spans="1:34" ht="38.25" x14ac:dyDescent="0.25">
      <c r="A38" s="4" t="s">
        <v>187</v>
      </c>
      <c r="B38" s="5" t="s">
        <v>188</v>
      </c>
      <c r="C38" s="246">
        <f>IF(LEN($D38)=0,"",SUBTOTAL(3,$D$6:$D38))</f>
        <v>32</v>
      </c>
      <c r="D38" s="174" t="s">
        <v>56</v>
      </c>
      <c r="E38" s="176" t="s">
        <v>189</v>
      </c>
      <c r="F38" s="174" t="s">
        <v>100</v>
      </c>
      <c r="G38" s="174" t="s">
        <v>79</v>
      </c>
      <c r="H38" s="177" t="s">
        <v>80</v>
      </c>
      <c r="I38" s="9">
        <v>11.7</v>
      </c>
      <c r="J38" s="177">
        <v>183</v>
      </c>
      <c r="K38" s="230">
        <v>2016</v>
      </c>
      <c r="L38" s="12" t="s">
        <v>147</v>
      </c>
      <c r="M38" s="12"/>
      <c r="N38" s="12"/>
      <c r="O38" s="12" t="s">
        <v>32</v>
      </c>
      <c r="P38" s="12" t="s">
        <v>33</v>
      </c>
      <c r="Q38" s="4" t="s">
        <v>34</v>
      </c>
      <c r="R38" s="101">
        <v>11.7</v>
      </c>
      <c r="S38" s="101">
        <v>11.7</v>
      </c>
      <c r="T38" s="100" t="s">
        <v>41</v>
      </c>
      <c r="U38" s="175" t="s">
        <v>148</v>
      </c>
      <c r="V38" s="100" t="s">
        <v>70</v>
      </c>
      <c r="W38" s="180"/>
      <c r="X38" s="4">
        <f t="shared" si="0"/>
        <v>0</v>
      </c>
      <c r="Y38" s="180"/>
      <c r="Z38" s="4"/>
      <c r="AA38" s="180"/>
      <c r="AB38" s="180"/>
      <c r="AC38" s="180"/>
      <c r="AD38" s="180"/>
      <c r="AE38" s="180"/>
      <c r="AF38" s="180"/>
      <c r="AG38" s="180"/>
      <c r="AH38" s="180"/>
    </row>
    <row r="39" spans="1:34" ht="288.75" customHeight="1" x14ac:dyDescent="0.25">
      <c r="A39" s="4" t="s">
        <v>190</v>
      </c>
      <c r="B39" s="5" t="s">
        <v>191</v>
      </c>
      <c r="C39" s="246">
        <f>IF(LEN($D39)=0,"",SUBTOTAL(3,$D$6:$D39))</f>
        <v>33</v>
      </c>
      <c r="D39" s="174" t="s">
        <v>25</v>
      </c>
      <c r="E39" s="176" t="s">
        <v>192</v>
      </c>
      <c r="F39" s="174" t="s">
        <v>45</v>
      </c>
      <c r="G39" s="174" t="s">
        <v>79</v>
      </c>
      <c r="H39" s="177" t="s">
        <v>193</v>
      </c>
      <c r="I39" s="9">
        <v>174</v>
      </c>
      <c r="J39" s="177">
        <v>144</v>
      </c>
      <c r="K39" s="230">
        <v>2015</v>
      </c>
      <c r="L39" s="12" t="s">
        <v>194</v>
      </c>
      <c r="M39" s="12"/>
      <c r="N39" s="12" t="s">
        <v>31</v>
      </c>
      <c r="O39" s="12" t="s">
        <v>32</v>
      </c>
      <c r="P39" s="12" t="s">
        <v>33</v>
      </c>
      <c r="Q39" s="4" t="s">
        <v>34</v>
      </c>
      <c r="R39" s="101">
        <v>174</v>
      </c>
      <c r="S39" s="101">
        <v>174</v>
      </c>
      <c r="T39" s="100">
        <v>2015</v>
      </c>
      <c r="U39" s="175" t="s">
        <v>195</v>
      </c>
      <c r="V39" s="100" t="s">
        <v>36</v>
      </c>
      <c r="W39" s="180"/>
      <c r="X39" s="4">
        <f t="shared" si="0"/>
        <v>0</v>
      </c>
      <c r="Y39" s="180"/>
      <c r="Z39" s="4"/>
      <c r="AA39" s="180"/>
      <c r="AB39" s="180"/>
      <c r="AC39" s="180"/>
      <c r="AD39" s="180"/>
      <c r="AE39" s="180"/>
      <c r="AF39" s="180"/>
      <c r="AG39" s="180"/>
      <c r="AH39" s="180"/>
    </row>
    <row r="40" spans="1:34" ht="38.25" x14ac:dyDescent="0.25">
      <c r="A40" s="4" t="s">
        <v>196</v>
      </c>
      <c r="B40" s="5" t="s">
        <v>197</v>
      </c>
      <c r="C40" s="246">
        <f>IF(LEN($D40)=0,"",SUBTOTAL(3,$D$6:$D40))</f>
        <v>34</v>
      </c>
      <c r="D40" s="174" t="s">
        <v>25</v>
      </c>
      <c r="E40" s="176" t="s">
        <v>198</v>
      </c>
      <c r="F40" s="174" t="s">
        <v>45</v>
      </c>
      <c r="G40" s="174" t="s">
        <v>79</v>
      </c>
      <c r="H40" s="177" t="s">
        <v>199</v>
      </c>
      <c r="I40" s="9">
        <v>4.3600000000000003</v>
      </c>
      <c r="J40" s="177">
        <v>144</v>
      </c>
      <c r="K40" s="230">
        <v>2015</v>
      </c>
      <c r="L40" s="12" t="s">
        <v>194</v>
      </c>
      <c r="M40" s="12"/>
      <c r="N40" s="12"/>
      <c r="O40" s="12" t="s">
        <v>32</v>
      </c>
      <c r="P40" s="12" t="s">
        <v>33</v>
      </c>
      <c r="Q40" s="4" t="s">
        <v>34</v>
      </c>
      <c r="R40" s="101">
        <v>5</v>
      </c>
      <c r="S40" s="101">
        <v>4.3600000000000003</v>
      </c>
      <c r="T40" s="100">
        <v>2015</v>
      </c>
      <c r="U40" s="175" t="s">
        <v>195</v>
      </c>
      <c r="V40" s="100" t="s">
        <v>70</v>
      </c>
      <c r="W40" s="180"/>
      <c r="X40" s="4">
        <f t="shared" si="0"/>
        <v>0</v>
      </c>
      <c r="Y40" s="180"/>
      <c r="Z40" s="4"/>
      <c r="AA40" s="180"/>
      <c r="AB40" s="180"/>
      <c r="AC40" s="180"/>
      <c r="AD40" s="180"/>
      <c r="AE40" s="180"/>
      <c r="AF40" s="180"/>
      <c r="AG40" s="180"/>
      <c r="AH40" s="180"/>
    </row>
    <row r="41" spans="1:34" ht="38.25" x14ac:dyDescent="0.25">
      <c r="A41" s="4" t="s">
        <v>200</v>
      </c>
      <c r="B41" s="5" t="s">
        <v>24</v>
      </c>
      <c r="C41" s="246">
        <f>IF(LEN($D41)=0,"",SUBTOTAL(3,$D$6:$D41))</f>
        <v>35</v>
      </c>
      <c r="D41" s="174" t="s">
        <v>25</v>
      </c>
      <c r="E41" s="176" t="s">
        <v>26</v>
      </c>
      <c r="F41" s="174" t="s">
        <v>27</v>
      </c>
      <c r="G41" s="174" t="s">
        <v>28</v>
      </c>
      <c r="H41" s="177" t="s">
        <v>29</v>
      </c>
      <c r="I41" s="9">
        <v>0.65</v>
      </c>
      <c r="J41" s="177">
        <v>144</v>
      </c>
      <c r="K41" s="230">
        <v>2015</v>
      </c>
      <c r="L41" s="12" t="s">
        <v>194</v>
      </c>
      <c r="M41" s="12"/>
      <c r="N41" s="12" t="s">
        <v>31</v>
      </c>
      <c r="O41" s="12" t="s">
        <v>32</v>
      </c>
      <c r="P41" s="12" t="s">
        <v>33</v>
      </c>
      <c r="Q41" s="4" t="s">
        <v>34</v>
      </c>
      <c r="R41" s="101">
        <v>2.21</v>
      </c>
      <c r="S41" s="101">
        <v>0.65</v>
      </c>
      <c r="T41" s="100">
        <v>2015</v>
      </c>
      <c r="U41" s="175" t="s">
        <v>195</v>
      </c>
      <c r="V41" s="100" t="s">
        <v>36</v>
      </c>
      <c r="W41" s="180"/>
      <c r="X41" s="4">
        <f t="shared" si="0"/>
        <v>0</v>
      </c>
      <c r="Y41" s="180"/>
      <c r="Z41" s="4"/>
      <c r="AA41" s="180"/>
      <c r="AB41" s="180"/>
      <c r="AC41" s="180"/>
      <c r="AD41" s="180"/>
      <c r="AE41" s="180"/>
      <c r="AF41" s="180"/>
      <c r="AG41" s="180"/>
      <c r="AH41" s="180"/>
    </row>
    <row r="42" spans="1:34" ht="38.25" x14ac:dyDescent="0.25">
      <c r="A42" s="4" t="s">
        <v>201</v>
      </c>
      <c r="B42" s="5" t="s">
        <v>202</v>
      </c>
      <c r="C42" s="246">
        <f>IF(LEN($D42)=0,"",SUBTOTAL(3,$D$6:$D42))</f>
        <v>36</v>
      </c>
      <c r="D42" s="174" t="s">
        <v>25</v>
      </c>
      <c r="E42" s="176" t="s">
        <v>203</v>
      </c>
      <c r="F42" s="174" t="s">
        <v>45</v>
      </c>
      <c r="G42" s="174" t="s">
        <v>28</v>
      </c>
      <c r="H42" s="177" t="s">
        <v>204</v>
      </c>
      <c r="I42" s="9">
        <v>0.05</v>
      </c>
      <c r="J42" s="177">
        <v>144</v>
      </c>
      <c r="K42" s="230">
        <v>2015</v>
      </c>
      <c r="L42" s="12" t="s">
        <v>194</v>
      </c>
      <c r="M42" s="12"/>
      <c r="N42" s="12" t="s">
        <v>31</v>
      </c>
      <c r="O42" s="12" t="s">
        <v>32</v>
      </c>
      <c r="P42" s="12" t="s">
        <v>33</v>
      </c>
      <c r="Q42" s="4" t="s">
        <v>34</v>
      </c>
      <c r="R42" s="101">
        <v>5.99</v>
      </c>
      <c r="S42" s="101">
        <v>0.05</v>
      </c>
      <c r="T42" s="100">
        <v>2015</v>
      </c>
      <c r="U42" s="175" t="s">
        <v>195</v>
      </c>
      <c r="V42" s="100" t="s">
        <v>36</v>
      </c>
      <c r="W42" s="180"/>
      <c r="X42" s="4">
        <f t="shared" si="0"/>
        <v>0</v>
      </c>
      <c r="Y42" s="180"/>
      <c r="Z42" s="4"/>
      <c r="AA42" s="180"/>
      <c r="AB42" s="180"/>
      <c r="AC42" s="180"/>
      <c r="AD42" s="180"/>
      <c r="AE42" s="180"/>
      <c r="AF42" s="180"/>
      <c r="AG42" s="180"/>
      <c r="AH42" s="180"/>
    </row>
    <row r="43" spans="1:34" ht="38.25" x14ac:dyDescent="0.25">
      <c r="A43" s="4" t="s">
        <v>205</v>
      </c>
      <c r="B43" s="5" t="s">
        <v>206</v>
      </c>
      <c r="C43" s="246">
        <f>IF(LEN($D43)=0,"",SUBTOTAL(3,$D$6:$D43))</f>
        <v>37</v>
      </c>
      <c r="D43" s="174" t="s">
        <v>25</v>
      </c>
      <c r="E43" s="176" t="s">
        <v>207</v>
      </c>
      <c r="F43" s="174" t="s">
        <v>27</v>
      </c>
      <c r="G43" s="174" t="s">
        <v>139</v>
      </c>
      <c r="H43" s="177" t="s">
        <v>208</v>
      </c>
      <c r="I43" s="9">
        <v>0.32</v>
      </c>
      <c r="J43" s="177">
        <v>144</v>
      </c>
      <c r="K43" s="230">
        <v>2015</v>
      </c>
      <c r="L43" s="12" t="s">
        <v>194</v>
      </c>
      <c r="M43" s="12"/>
      <c r="N43" s="12" t="s">
        <v>31</v>
      </c>
      <c r="O43" s="12"/>
      <c r="P43" s="12" t="s">
        <v>33</v>
      </c>
      <c r="Q43" s="4" t="s">
        <v>34</v>
      </c>
      <c r="R43" s="101">
        <v>0.32</v>
      </c>
      <c r="S43" s="101">
        <v>0.32</v>
      </c>
      <c r="T43" s="100">
        <v>2015</v>
      </c>
      <c r="U43" s="175" t="s">
        <v>195</v>
      </c>
      <c r="V43" s="100" t="s">
        <v>70</v>
      </c>
      <c r="W43" s="180"/>
      <c r="X43" s="4">
        <f t="shared" ref="X43:X67" si="1">S43-I43</f>
        <v>0</v>
      </c>
      <c r="Y43" s="180"/>
      <c r="Z43" s="4"/>
      <c r="AA43" s="180"/>
      <c r="AB43" s="180"/>
      <c r="AC43" s="180"/>
      <c r="AD43" s="180"/>
      <c r="AE43" s="180"/>
      <c r="AF43" s="180"/>
      <c r="AG43" s="180"/>
      <c r="AH43" s="180"/>
    </row>
    <row r="44" spans="1:34" ht="38.25" x14ac:dyDescent="0.25">
      <c r="A44" s="4" t="s">
        <v>209</v>
      </c>
      <c r="B44" s="5" t="s">
        <v>210</v>
      </c>
      <c r="C44" s="246">
        <f>IF(LEN($D44)=0,"",SUBTOTAL(3,$D$6:$D44))</f>
        <v>38</v>
      </c>
      <c r="D44" s="174" t="s">
        <v>25</v>
      </c>
      <c r="E44" s="176" t="s">
        <v>211</v>
      </c>
      <c r="F44" s="174" t="s">
        <v>27</v>
      </c>
      <c r="G44" s="174" t="s">
        <v>139</v>
      </c>
      <c r="H44" s="177" t="s">
        <v>212</v>
      </c>
      <c r="I44" s="9">
        <v>15.04</v>
      </c>
      <c r="J44" s="177">
        <v>144</v>
      </c>
      <c r="K44" s="230">
        <v>2015</v>
      </c>
      <c r="L44" s="12" t="s">
        <v>194</v>
      </c>
      <c r="M44" s="12"/>
      <c r="N44" s="12" t="s">
        <v>31</v>
      </c>
      <c r="O44" s="12"/>
      <c r="P44" s="12" t="s">
        <v>33</v>
      </c>
      <c r="Q44" s="4" t="s">
        <v>34</v>
      </c>
      <c r="R44" s="101">
        <v>15.04</v>
      </c>
      <c r="S44" s="101">
        <v>15.04</v>
      </c>
      <c r="T44" s="100">
        <v>2015</v>
      </c>
      <c r="U44" s="175" t="s">
        <v>195</v>
      </c>
      <c r="V44" s="100" t="s">
        <v>70</v>
      </c>
      <c r="W44" s="180"/>
      <c r="X44" s="4">
        <f t="shared" si="1"/>
        <v>0</v>
      </c>
      <c r="Y44" s="180"/>
      <c r="Z44" s="4"/>
      <c r="AA44" s="180"/>
      <c r="AB44" s="180"/>
      <c r="AC44" s="180"/>
      <c r="AD44" s="180"/>
      <c r="AE44" s="180"/>
      <c r="AF44" s="180"/>
      <c r="AG44" s="180"/>
      <c r="AH44" s="180"/>
    </row>
    <row r="45" spans="1:34" ht="127.5" customHeight="1" x14ac:dyDescent="0.25">
      <c r="A45" s="4" t="s">
        <v>213</v>
      </c>
      <c r="B45" s="5" t="s">
        <v>214</v>
      </c>
      <c r="C45" s="246">
        <f>IF(LEN($D45)=0,"",SUBTOTAL(3,$D$6:$D45))</f>
        <v>39</v>
      </c>
      <c r="D45" s="174" t="s">
        <v>25</v>
      </c>
      <c r="E45" s="176" t="s">
        <v>215</v>
      </c>
      <c r="F45" s="174" t="s">
        <v>27</v>
      </c>
      <c r="G45" s="174" t="s">
        <v>89</v>
      </c>
      <c r="H45" s="177" t="s">
        <v>90</v>
      </c>
      <c r="I45" s="9">
        <v>0.5</v>
      </c>
      <c r="J45" s="177">
        <v>144</v>
      </c>
      <c r="K45" s="230">
        <v>2015</v>
      </c>
      <c r="L45" s="12" t="s">
        <v>194</v>
      </c>
      <c r="M45" s="12"/>
      <c r="N45" s="12" t="s">
        <v>31</v>
      </c>
      <c r="O45" s="12" t="s">
        <v>32</v>
      </c>
      <c r="P45" s="12" t="s">
        <v>33</v>
      </c>
      <c r="Q45" s="4" t="s">
        <v>34</v>
      </c>
      <c r="R45" s="101">
        <v>0.5</v>
      </c>
      <c r="S45" s="101">
        <v>0.5</v>
      </c>
      <c r="T45" s="100">
        <v>2015</v>
      </c>
      <c r="U45" s="175" t="s">
        <v>195</v>
      </c>
      <c r="V45" s="100" t="s">
        <v>36</v>
      </c>
      <c r="W45" s="180"/>
      <c r="X45" s="4">
        <f t="shared" si="1"/>
        <v>0</v>
      </c>
      <c r="Y45" s="180"/>
      <c r="Z45" s="4"/>
      <c r="AA45" s="180"/>
      <c r="AB45" s="180"/>
      <c r="AC45" s="180"/>
      <c r="AD45" s="180"/>
      <c r="AE45" s="180"/>
      <c r="AF45" s="180"/>
      <c r="AG45" s="180"/>
      <c r="AH45" s="180"/>
    </row>
    <row r="46" spans="1:34" ht="38.25" x14ac:dyDescent="0.25">
      <c r="A46" s="4" t="s">
        <v>216</v>
      </c>
      <c r="B46" s="5" t="e">
        <v>#N/A</v>
      </c>
      <c r="C46" s="246">
        <f>IF(LEN($D46)=0,"",SUBTOTAL(3,$D$6:$D46))</f>
        <v>40</v>
      </c>
      <c r="D46" s="174" t="s">
        <v>25</v>
      </c>
      <c r="E46" s="176" t="s">
        <v>217</v>
      </c>
      <c r="F46" s="174" t="s">
        <v>27</v>
      </c>
      <c r="G46" s="177" t="s">
        <v>131</v>
      </c>
      <c r="H46" s="177" t="s">
        <v>218</v>
      </c>
      <c r="I46" s="9">
        <v>46.1</v>
      </c>
      <c r="J46" s="177">
        <v>144</v>
      </c>
      <c r="K46" s="230">
        <v>2015</v>
      </c>
      <c r="L46" s="12" t="s">
        <v>194</v>
      </c>
      <c r="M46" s="12"/>
      <c r="N46" s="12" t="s">
        <v>31</v>
      </c>
      <c r="O46" s="12" t="s">
        <v>32</v>
      </c>
      <c r="P46" s="12" t="s">
        <v>33</v>
      </c>
      <c r="Q46" s="4" t="s">
        <v>34</v>
      </c>
      <c r="R46" s="101">
        <v>61.7</v>
      </c>
      <c r="S46" s="101">
        <v>46.1</v>
      </c>
      <c r="T46" s="100">
        <v>2015</v>
      </c>
      <c r="U46" s="175" t="s">
        <v>195</v>
      </c>
      <c r="V46" s="100" t="s">
        <v>36</v>
      </c>
      <c r="W46" s="180"/>
      <c r="X46" s="4">
        <f t="shared" si="1"/>
        <v>0</v>
      </c>
      <c r="Y46" s="180"/>
      <c r="Z46" s="4"/>
      <c r="AA46" s="180"/>
      <c r="AB46" s="180"/>
      <c r="AC46" s="180"/>
      <c r="AD46" s="180"/>
      <c r="AE46" s="180"/>
      <c r="AF46" s="180"/>
      <c r="AG46" s="180"/>
      <c r="AH46" s="180"/>
    </row>
    <row r="47" spans="1:34" ht="38.25" x14ac:dyDescent="0.25">
      <c r="A47" s="4" t="s">
        <v>219</v>
      </c>
      <c r="B47" s="180" t="s">
        <v>220</v>
      </c>
      <c r="C47" s="246">
        <f>IF(LEN($D47)=0,"",SUBTOTAL(3,$D$6:$D47))</f>
        <v>41</v>
      </c>
      <c r="D47" s="174" t="s">
        <v>56</v>
      </c>
      <c r="E47" s="176" t="s">
        <v>221</v>
      </c>
      <c r="F47" s="174" t="s">
        <v>222</v>
      </c>
      <c r="G47" s="18" t="s">
        <v>65</v>
      </c>
      <c r="H47" s="177" t="s">
        <v>223</v>
      </c>
      <c r="I47" s="9">
        <v>1.5899999999999999</v>
      </c>
      <c r="J47" s="177">
        <v>144</v>
      </c>
      <c r="K47" s="230">
        <v>2015</v>
      </c>
      <c r="L47" s="12" t="s">
        <v>194</v>
      </c>
      <c r="M47" s="12"/>
      <c r="N47" s="12" t="s">
        <v>68</v>
      </c>
      <c r="O47" s="12" t="s">
        <v>32</v>
      </c>
      <c r="P47" s="12" t="s">
        <v>33</v>
      </c>
      <c r="Q47" s="4" t="s">
        <v>34</v>
      </c>
      <c r="R47" s="101">
        <v>1.59</v>
      </c>
      <c r="S47" s="101">
        <v>1.5899999999999999</v>
      </c>
      <c r="T47" s="100">
        <v>2015</v>
      </c>
      <c r="U47" s="175" t="s">
        <v>195</v>
      </c>
      <c r="V47" s="100" t="s">
        <v>36</v>
      </c>
      <c r="W47" s="180"/>
      <c r="X47" s="4">
        <f t="shared" si="1"/>
        <v>0</v>
      </c>
      <c r="Y47" s="180"/>
      <c r="Z47" s="4"/>
      <c r="AA47" s="180"/>
      <c r="AB47" s="180"/>
      <c r="AC47" s="180"/>
      <c r="AD47" s="180"/>
      <c r="AE47" s="180"/>
      <c r="AF47" s="180"/>
      <c r="AG47" s="180"/>
      <c r="AH47" s="180"/>
    </row>
    <row r="48" spans="1:34" ht="38.25" x14ac:dyDescent="0.25">
      <c r="A48" s="4" t="s">
        <v>224</v>
      </c>
      <c r="B48" s="180" t="s">
        <v>225</v>
      </c>
      <c r="C48" s="246">
        <f>IF(LEN($D48)=0,"",SUBTOTAL(3,$D$6:$D48))</f>
        <v>42</v>
      </c>
      <c r="D48" s="174" t="s">
        <v>56</v>
      </c>
      <c r="E48" s="176" t="s">
        <v>226</v>
      </c>
      <c r="F48" s="174" t="s">
        <v>100</v>
      </c>
      <c r="G48" s="18" t="s">
        <v>65</v>
      </c>
      <c r="H48" s="177" t="s">
        <v>227</v>
      </c>
      <c r="I48" s="9">
        <v>21.3</v>
      </c>
      <c r="J48" s="177">
        <v>144</v>
      </c>
      <c r="K48" s="230">
        <v>2015</v>
      </c>
      <c r="L48" s="12" t="s">
        <v>194</v>
      </c>
      <c r="M48" s="12"/>
      <c r="N48" s="12" t="s">
        <v>68</v>
      </c>
      <c r="O48" s="12" t="s">
        <v>32</v>
      </c>
      <c r="P48" s="12" t="s">
        <v>33</v>
      </c>
      <c r="Q48" s="4" t="s">
        <v>34</v>
      </c>
      <c r="R48" s="101">
        <v>21.3</v>
      </c>
      <c r="S48" s="101">
        <v>21.3</v>
      </c>
      <c r="T48" s="100">
        <v>2015</v>
      </c>
      <c r="U48" s="175" t="s">
        <v>195</v>
      </c>
      <c r="V48" s="100" t="s">
        <v>70</v>
      </c>
      <c r="W48" s="180"/>
      <c r="X48" s="4">
        <f t="shared" si="1"/>
        <v>0</v>
      </c>
      <c r="Y48" s="180"/>
      <c r="Z48" s="4"/>
      <c r="AA48" s="180"/>
      <c r="AB48" s="180"/>
      <c r="AC48" s="180"/>
      <c r="AD48" s="180"/>
      <c r="AE48" s="180"/>
      <c r="AF48" s="180"/>
      <c r="AG48" s="180"/>
      <c r="AH48" s="180"/>
    </row>
    <row r="49" spans="1:34" ht="38.25" x14ac:dyDescent="0.25">
      <c r="A49" s="4" t="s">
        <v>228</v>
      </c>
      <c r="B49" s="5" t="s">
        <v>229</v>
      </c>
      <c r="C49" s="246">
        <f>IF(LEN($D49)=0,"",SUBTOTAL(3,$D$6:$D49))</f>
        <v>43</v>
      </c>
      <c r="D49" s="174" t="s">
        <v>56</v>
      </c>
      <c r="E49" s="176" t="s">
        <v>230</v>
      </c>
      <c r="F49" s="174" t="s">
        <v>94</v>
      </c>
      <c r="G49" s="174" t="s">
        <v>79</v>
      </c>
      <c r="H49" s="177" t="s">
        <v>146</v>
      </c>
      <c r="I49" s="9">
        <v>0.05</v>
      </c>
      <c r="J49" s="177">
        <v>144</v>
      </c>
      <c r="K49" s="230">
        <v>2015</v>
      </c>
      <c r="L49" s="12" t="s">
        <v>194</v>
      </c>
      <c r="M49" s="12"/>
      <c r="N49" s="12"/>
      <c r="O49" s="12" t="s">
        <v>32</v>
      </c>
      <c r="P49" s="12" t="s">
        <v>33</v>
      </c>
      <c r="Q49" s="4" t="s">
        <v>34</v>
      </c>
      <c r="R49" s="101">
        <v>0.05</v>
      </c>
      <c r="S49" s="101">
        <v>0.05</v>
      </c>
      <c r="T49" s="100">
        <v>2015</v>
      </c>
      <c r="U49" s="175" t="s">
        <v>195</v>
      </c>
      <c r="V49" s="100" t="s">
        <v>70</v>
      </c>
      <c r="W49" s="180"/>
      <c r="X49" s="4">
        <f t="shared" si="1"/>
        <v>0</v>
      </c>
      <c r="Y49" s="180"/>
      <c r="Z49" s="4"/>
      <c r="AA49" s="180"/>
      <c r="AB49" s="180"/>
      <c r="AC49" s="180"/>
      <c r="AD49" s="180"/>
      <c r="AE49" s="180"/>
      <c r="AF49" s="180"/>
      <c r="AG49" s="180"/>
      <c r="AH49" s="180"/>
    </row>
    <row r="50" spans="1:34" ht="38.25" x14ac:dyDescent="0.25">
      <c r="A50" s="4" t="s">
        <v>231</v>
      </c>
      <c r="B50" s="5" t="s">
        <v>232</v>
      </c>
      <c r="C50" s="246">
        <f>IF(LEN($D50)=0,"",SUBTOTAL(3,$D$6:$D50))</f>
        <v>44</v>
      </c>
      <c r="D50" s="174" t="s">
        <v>56</v>
      </c>
      <c r="E50" s="176" t="s">
        <v>233</v>
      </c>
      <c r="F50" s="174" t="s">
        <v>94</v>
      </c>
      <c r="G50" s="174" t="s">
        <v>79</v>
      </c>
      <c r="H50" s="177" t="s">
        <v>234</v>
      </c>
      <c r="I50" s="9">
        <v>0.18</v>
      </c>
      <c r="J50" s="177">
        <v>144</v>
      </c>
      <c r="K50" s="230">
        <v>2015</v>
      </c>
      <c r="L50" s="12" t="s">
        <v>194</v>
      </c>
      <c r="M50" s="12"/>
      <c r="N50" s="12"/>
      <c r="O50" s="12" t="s">
        <v>32</v>
      </c>
      <c r="P50" s="12" t="s">
        <v>33</v>
      </c>
      <c r="Q50" s="4" t="s">
        <v>34</v>
      </c>
      <c r="R50" s="101">
        <v>0.18</v>
      </c>
      <c r="S50" s="101">
        <v>0.18</v>
      </c>
      <c r="T50" s="100">
        <v>2015</v>
      </c>
      <c r="U50" s="175" t="s">
        <v>195</v>
      </c>
      <c r="V50" s="100" t="s">
        <v>70</v>
      </c>
      <c r="W50" s="180"/>
      <c r="X50" s="4">
        <f t="shared" si="1"/>
        <v>0</v>
      </c>
      <c r="Y50" s="180"/>
      <c r="Z50" s="4"/>
      <c r="AA50" s="180"/>
      <c r="AB50" s="180"/>
      <c r="AC50" s="180"/>
      <c r="AD50" s="180"/>
      <c r="AE50" s="180"/>
      <c r="AF50" s="180"/>
      <c r="AG50" s="180"/>
      <c r="AH50" s="180"/>
    </row>
    <row r="51" spans="1:34" ht="38.25" x14ac:dyDescent="0.25">
      <c r="A51" s="4" t="s">
        <v>235</v>
      </c>
      <c r="B51" s="5" t="s">
        <v>236</v>
      </c>
      <c r="C51" s="246">
        <f>IF(LEN($D51)=0,"",SUBTOTAL(3,$D$6:$D51))</f>
        <v>45</v>
      </c>
      <c r="D51" s="174" t="s">
        <v>56</v>
      </c>
      <c r="E51" s="176" t="s">
        <v>237</v>
      </c>
      <c r="F51" s="174" t="s">
        <v>94</v>
      </c>
      <c r="G51" s="174" t="s">
        <v>79</v>
      </c>
      <c r="H51" s="177" t="s">
        <v>95</v>
      </c>
      <c r="I51" s="9">
        <v>0.03</v>
      </c>
      <c r="J51" s="177">
        <v>144</v>
      </c>
      <c r="K51" s="230">
        <v>2015</v>
      </c>
      <c r="L51" s="12" t="s">
        <v>194</v>
      </c>
      <c r="M51" s="12"/>
      <c r="N51" s="12"/>
      <c r="O51" s="12" t="s">
        <v>32</v>
      </c>
      <c r="P51" s="12" t="s">
        <v>33</v>
      </c>
      <c r="Q51" s="4" t="s">
        <v>34</v>
      </c>
      <c r="R51" s="101">
        <v>0.03</v>
      </c>
      <c r="S51" s="101">
        <v>0.03</v>
      </c>
      <c r="T51" s="100">
        <v>2015</v>
      </c>
      <c r="U51" s="175" t="s">
        <v>195</v>
      </c>
      <c r="V51" s="100" t="s">
        <v>70</v>
      </c>
      <c r="W51" s="180"/>
      <c r="X51" s="4">
        <f t="shared" si="1"/>
        <v>0</v>
      </c>
      <c r="Y51" s="180"/>
      <c r="Z51" s="4"/>
      <c r="AA51" s="180"/>
      <c r="AB51" s="180"/>
      <c r="AC51" s="180"/>
      <c r="AD51" s="180"/>
      <c r="AE51" s="180"/>
      <c r="AF51" s="180"/>
      <c r="AG51" s="180"/>
      <c r="AH51" s="180"/>
    </row>
    <row r="52" spans="1:34" ht="38.25" x14ac:dyDescent="0.25">
      <c r="A52" s="4" t="s">
        <v>238</v>
      </c>
      <c r="B52" s="5" t="s">
        <v>239</v>
      </c>
      <c r="C52" s="246">
        <f>IF(LEN($D52)=0,"",SUBTOTAL(3,$D$6:$D52))</f>
        <v>46</v>
      </c>
      <c r="D52" s="174" t="s">
        <v>56</v>
      </c>
      <c r="E52" s="176" t="s">
        <v>240</v>
      </c>
      <c r="F52" s="174" t="s">
        <v>94</v>
      </c>
      <c r="G52" s="174" t="s">
        <v>79</v>
      </c>
      <c r="H52" s="177" t="s">
        <v>241</v>
      </c>
      <c r="I52" s="9">
        <v>6.9999999999999993E-2</v>
      </c>
      <c r="J52" s="177">
        <v>144</v>
      </c>
      <c r="K52" s="230">
        <v>2015</v>
      </c>
      <c r="L52" s="12" t="s">
        <v>194</v>
      </c>
      <c r="M52" s="12"/>
      <c r="N52" s="12"/>
      <c r="O52" s="12" t="s">
        <v>32</v>
      </c>
      <c r="P52" s="12" t="s">
        <v>33</v>
      </c>
      <c r="Q52" s="4" t="s">
        <v>34</v>
      </c>
      <c r="R52" s="101">
        <v>7.0000000000000007E-2</v>
      </c>
      <c r="S52" s="101">
        <v>6.9999999999999993E-2</v>
      </c>
      <c r="T52" s="100">
        <v>2015</v>
      </c>
      <c r="U52" s="175" t="s">
        <v>195</v>
      </c>
      <c r="V52" s="100" t="s">
        <v>70</v>
      </c>
      <c r="W52" s="180"/>
      <c r="X52" s="4">
        <f t="shared" si="1"/>
        <v>0</v>
      </c>
      <c r="Y52" s="180"/>
      <c r="Z52" s="4"/>
      <c r="AA52" s="180"/>
      <c r="AB52" s="180"/>
      <c r="AC52" s="180"/>
      <c r="AD52" s="180"/>
      <c r="AE52" s="180"/>
      <c r="AF52" s="180"/>
      <c r="AG52" s="180"/>
      <c r="AH52" s="180"/>
    </row>
    <row r="53" spans="1:34" ht="38.25" x14ac:dyDescent="0.25">
      <c r="A53" s="4" t="s">
        <v>242</v>
      </c>
      <c r="B53" s="5" t="s">
        <v>243</v>
      </c>
      <c r="C53" s="246">
        <f>IF(LEN($D53)=0,"",SUBTOTAL(3,$D$6:$D53))</f>
        <v>47</v>
      </c>
      <c r="D53" s="174" t="s">
        <v>56</v>
      </c>
      <c r="E53" s="176" t="s">
        <v>244</v>
      </c>
      <c r="F53" s="174" t="s">
        <v>94</v>
      </c>
      <c r="G53" s="174" t="s">
        <v>79</v>
      </c>
      <c r="H53" s="177" t="s">
        <v>245</v>
      </c>
      <c r="I53" s="9">
        <v>0.03</v>
      </c>
      <c r="J53" s="177">
        <v>144</v>
      </c>
      <c r="K53" s="230">
        <v>2015</v>
      </c>
      <c r="L53" s="12" t="s">
        <v>194</v>
      </c>
      <c r="M53" s="12"/>
      <c r="N53" s="12"/>
      <c r="O53" s="12" t="s">
        <v>32</v>
      </c>
      <c r="P53" s="12" t="s">
        <v>33</v>
      </c>
      <c r="Q53" s="4" t="s">
        <v>34</v>
      </c>
      <c r="R53" s="101">
        <v>0.03</v>
      </c>
      <c r="S53" s="101">
        <v>0.03</v>
      </c>
      <c r="T53" s="100">
        <v>2015</v>
      </c>
      <c r="U53" s="175" t="s">
        <v>195</v>
      </c>
      <c r="V53" s="100" t="s">
        <v>70</v>
      </c>
      <c r="W53" s="180"/>
      <c r="X53" s="4">
        <f t="shared" si="1"/>
        <v>0</v>
      </c>
      <c r="Y53" s="180"/>
      <c r="Z53" s="4"/>
      <c r="AA53" s="180"/>
      <c r="AB53" s="180"/>
      <c r="AC53" s="180"/>
      <c r="AD53" s="180"/>
      <c r="AE53" s="180"/>
      <c r="AF53" s="180"/>
      <c r="AG53" s="180"/>
      <c r="AH53" s="180"/>
    </row>
    <row r="54" spans="1:34" s="191" customFormat="1" ht="38.25" x14ac:dyDescent="0.2">
      <c r="A54" s="4" t="s">
        <v>246</v>
      </c>
      <c r="B54" s="5" t="s">
        <v>247</v>
      </c>
      <c r="C54" s="246">
        <f>IF(LEN($D54)=0,"",SUBTOTAL(3,$D$6:$D54))</f>
        <v>48</v>
      </c>
      <c r="D54" s="174" t="s">
        <v>56</v>
      </c>
      <c r="E54" s="176" t="s">
        <v>248</v>
      </c>
      <c r="F54" s="174" t="s">
        <v>94</v>
      </c>
      <c r="G54" s="174" t="s">
        <v>89</v>
      </c>
      <c r="H54" s="177" t="s">
        <v>249</v>
      </c>
      <c r="I54" s="9">
        <v>0.08</v>
      </c>
      <c r="J54" s="177">
        <v>144</v>
      </c>
      <c r="K54" s="230">
        <v>2015</v>
      </c>
      <c r="L54" s="12" t="s">
        <v>194</v>
      </c>
      <c r="M54" s="12"/>
      <c r="N54" s="12" t="s">
        <v>31</v>
      </c>
      <c r="O54" s="12" t="s">
        <v>32</v>
      </c>
      <c r="P54" s="12" t="s">
        <v>33</v>
      </c>
      <c r="Q54" s="4" t="s">
        <v>34</v>
      </c>
      <c r="R54" s="101">
        <v>0.08</v>
      </c>
      <c r="S54" s="101">
        <v>0.08</v>
      </c>
      <c r="T54" s="100">
        <v>2015</v>
      </c>
      <c r="U54" s="175" t="s">
        <v>195</v>
      </c>
      <c r="V54" s="100" t="s">
        <v>47</v>
      </c>
      <c r="W54" s="190"/>
      <c r="X54" s="4">
        <f t="shared" si="1"/>
        <v>0</v>
      </c>
      <c r="Y54" s="190"/>
      <c r="Z54" s="4"/>
      <c r="AA54" s="190"/>
      <c r="AB54" s="190"/>
      <c r="AC54" s="190"/>
      <c r="AD54" s="190"/>
      <c r="AE54" s="190"/>
      <c r="AF54" s="190"/>
      <c r="AG54" s="190"/>
      <c r="AH54" s="190"/>
    </row>
    <row r="55" spans="1:34" s="191" customFormat="1" ht="38.25" x14ac:dyDescent="0.2">
      <c r="A55" s="4" t="s">
        <v>250</v>
      </c>
      <c r="B55" s="180" t="s">
        <v>251</v>
      </c>
      <c r="C55" s="246">
        <f>IF(LEN($D55)=0,"",SUBTOTAL(3,$D$6:$D55))</f>
        <v>49</v>
      </c>
      <c r="D55" s="174" t="s">
        <v>98</v>
      </c>
      <c r="E55" s="176" t="s">
        <v>252</v>
      </c>
      <c r="F55" s="174" t="s">
        <v>164</v>
      </c>
      <c r="G55" s="18" t="s">
        <v>65</v>
      </c>
      <c r="H55" s="177" t="s">
        <v>128</v>
      </c>
      <c r="I55" s="9">
        <v>10.4</v>
      </c>
      <c r="J55" s="177">
        <v>144</v>
      </c>
      <c r="K55" s="230">
        <v>2015</v>
      </c>
      <c r="L55" s="12" t="s">
        <v>194</v>
      </c>
      <c r="M55" s="12"/>
      <c r="N55" s="12" t="s">
        <v>68</v>
      </c>
      <c r="O55" s="12" t="s">
        <v>32</v>
      </c>
      <c r="P55" s="12" t="s">
        <v>33</v>
      </c>
      <c r="Q55" s="4" t="s">
        <v>34</v>
      </c>
      <c r="R55" s="101">
        <v>10.4</v>
      </c>
      <c r="S55" s="101">
        <v>10.4</v>
      </c>
      <c r="T55" s="100">
        <v>2015</v>
      </c>
      <c r="U55" s="175" t="s">
        <v>195</v>
      </c>
      <c r="V55" s="100" t="s">
        <v>70</v>
      </c>
      <c r="W55" s="190"/>
      <c r="X55" s="4">
        <f t="shared" si="1"/>
        <v>0</v>
      </c>
      <c r="Y55" s="190"/>
      <c r="Z55" s="4"/>
      <c r="AA55" s="190"/>
      <c r="AB55" s="190"/>
      <c r="AC55" s="190"/>
      <c r="AD55" s="190"/>
      <c r="AE55" s="190"/>
      <c r="AF55" s="190"/>
      <c r="AG55" s="190"/>
      <c r="AH55" s="190"/>
    </row>
    <row r="56" spans="1:34" s="192" customFormat="1" ht="26.45" customHeight="1" x14ac:dyDescent="0.25">
      <c r="A56" s="4" t="s">
        <v>253</v>
      </c>
      <c r="B56" s="5" t="s">
        <v>254</v>
      </c>
      <c r="C56" s="246">
        <f>IF(LEN($D56)=0,"",SUBTOTAL(3,$D$6:$D56))</f>
        <v>50</v>
      </c>
      <c r="D56" s="174" t="s">
        <v>98</v>
      </c>
      <c r="E56" s="176" t="s">
        <v>255</v>
      </c>
      <c r="F56" s="174" t="s">
        <v>105</v>
      </c>
      <c r="G56" s="174" t="s">
        <v>256</v>
      </c>
      <c r="H56" s="177" t="s">
        <v>257</v>
      </c>
      <c r="I56" s="9">
        <v>75</v>
      </c>
      <c r="J56" s="177">
        <v>144</v>
      </c>
      <c r="K56" s="230">
        <v>2015</v>
      </c>
      <c r="L56" s="12" t="s">
        <v>194</v>
      </c>
      <c r="M56" s="12"/>
      <c r="N56" s="12" t="s">
        <v>68</v>
      </c>
      <c r="O56" s="12" t="s">
        <v>32</v>
      </c>
      <c r="P56" s="12" t="s">
        <v>33</v>
      </c>
      <c r="Q56" s="4" t="s">
        <v>34</v>
      </c>
      <c r="R56" s="101">
        <v>75</v>
      </c>
      <c r="S56" s="101">
        <v>75</v>
      </c>
      <c r="T56" s="100">
        <v>2015</v>
      </c>
      <c r="U56" s="175" t="s">
        <v>195</v>
      </c>
      <c r="V56" s="100" t="s">
        <v>70</v>
      </c>
      <c r="W56" s="183"/>
      <c r="X56" s="4">
        <f t="shared" si="1"/>
        <v>0</v>
      </c>
      <c r="Y56" s="183"/>
      <c r="Z56" s="4"/>
      <c r="AA56" s="183"/>
      <c r="AB56" s="183"/>
      <c r="AC56" s="183"/>
      <c r="AD56" s="183"/>
      <c r="AE56" s="183"/>
      <c r="AF56" s="183"/>
      <c r="AG56" s="183"/>
      <c r="AH56" s="183"/>
    </row>
    <row r="57" spans="1:34" s="191" customFormat="1" ht="38.25" x14ac:dyDescent="0.2">
      <c r="A57" s="4" t="s">
        <v>258</v>
      </c>
      <c r="B57" s="180" t="s">
        <v>259</v>
      </c>
      <c r="C57" s="246">
        <f>IF(LEN($D57)=0,"",SUBTOTAL(3,$D$6:$D57))</f>
        <v>51</v>
      </c>
      <c r="D57" s="174" t="s">
        <v>62</v>
      </c>
      <c r="E57" s="176" t="s">
        <v>260</v>
      </c>
      <c r="F57" s="174" t="s">
        <v>261</v>
      </c>
      <c r="G57" s="18" t="s">
        <v>65</v>
      </c>
      <c r="H57" s="177" t="s">
        <v>262</v>
      </c>
      <c r="I57" s="9">
        <v>0.57999999999999996</v>
      </c>
      <c r="J57" s="177">
        <v>166</v>
      </c>
      <c r="K57" s="230">
        <v>2015</v>
      </c>
      <c r="L57" s="12" t="s">
        <v>263</v>
      </c>
      <c r="M57" s="12"/>
      <c r="N57" s="12" t="s">
        <v>68</v>
      </c>
      <c r="O57" s="12" t="s">
        <v>32</v>
      </c>
      <c r="P57" s="12" t="s">
        <v>33</v>
      </c>
      <c r="Q57" s="4" t="s">
        <v>34</v>
      </c>
      <c r="R57" s="101">
        <v>0.57999999999999996</v>
      </c>
      <c r="S57" s="101">
        <v>0.57999999999999996</v>
      </c>
      <c r="T57" s="100">
        <v>2015</v>
      </c>
      <c r="U57" s="175" t="s">
        <v>264</v>
      </c>
      <c r="V57" s="100" t="s">
        <v>70</v>
      </c>
      <c r="W57" s="190"/>
      <c r="X57" s="4">
        <f t="shared" si="1"/>
        <v>0</v>
      </c>
      <c r="Y57" s="190"/>
      <c r="Z57" s="4"/>
      <c r="AA57" s="190"/>
      <c r="AB57" s="190"/>
      <c r="AC57" s="190"/>
      <c r="AD57" s="190"/>
      <c r="AE57" s="190"/>
      <c r="AF57" s="190"/>
      <c r="AG57" s="190"/>
      <c r="AH57" s="190"/>
    </row>
    <row r="58" spans="1:34" s="191" customFormat="1" ht="38.25" x14ac:dyDescent="0.2">
      <c r="A58" s="4" t="s">
        <v>265</v>
      </c>
      <c r="B58" s="5" t="s">
        <v>266</v>
      </c>
      <c r="C58" s="246">
        <f>IF(LEN($D58)=0,"",SUBTOTAL(3,$D$6:$D58))</f>
        <v>52</v>
      </c>
      <c r="D58" s="174" t="s">
        <v>62</v>
      </c>
      <c r="E58" s="176" t="s">
        <v>267</v>
      </c>
      <c r="F58" s="174" t="s">
        <v>64</v>
      </c>
      <c r="G58" s="18" t="s">
        <v>65</v>
      </c>
      <c r="H58" s="177" t="s">
        <v>268</v>
      </c>
      <c r="I58" s="9">
        <v>1</v>
      </c>
      <c r="J58" s="177">
        <v>166</v>
      </c>
      <c r="K58" s="230">
        <v>2015</v>
      </c>
      <c r="L58" s="12" t="s">
        <v>263</v>
      </c>
      <c r="M58" s="12"/>
      <c r="N58" s="12" t="s">
        <v>68</v>
      </c>
      <c r="O58" s="12" t="s">
        <v>32</v>
      </c>
      <c r="P58" s="12" t="s">
        <v>33</v>
      </c>
      <c r="Q58" s="4" t="s">
        <v>34</v>
      </c>
      <c r="R58" s="101">
        <v>1</v>
      </c>
      <c r="S58" s="101">
        <v>1</v>
      </c>
      <c r="T58" s="100">
        <v>2015</v>
      </c>
      <c r="U58" s="175" t="s">
        <v>264</v>
      </c>
      <c r="V58" s="100" t="s">
        <v>70</v>
      </c>
      <c r="W58" s="190"/>
      <c r="X58" s="4">
        <f t="shared" si="1"/>
        <v>0</v>
      </c>
      <c r="Y58" s="190"/>
      <c r="Z58" s="4"/>
      <c r="AA58" s="190"/>
      <c r="AB58" s="190"/>
      <c r="AC58" s="190"/>
      <c r="AD58" s="190"/>
      <c r="AE58" s="190"/>
      <c r="AF58" s="190"/>
      <c r="AG58" s="190"/>
      <c r="AH58" s="190"/>
    </row>
    <row r="59" spans="1:34" s="191" customFormat="1" ht="38.25" x14ac:dyDescent="0.2">
      <c r="A59" s="4" t="s">
        <v>269</v>
      </c>
      <c r="B59" s="180" t="s">
        <v>270</v>
      </c>
      <c r="C59" s="246">
        <f>IF(LEN($D59)=0,"",SUBTOTAL(3,$D$6:$D59))</f>
        <v>53</v>
      </c>
      <c r="D59" s="174" t="s">
        <v>25</v>
      </c>
      <c r="E59" s="176" t="s">
        <v>271</v>
      </c>
      <c r="F59" s="174" t="s">
        <v>27</v>
      </c>
      <c r="G59" s="18" t="s">
        <v>65</v>
      </c>
      <c r="H59" s="177" t="s">
        <v>115</v>
      </c>
      <c r="I59" s="9">
        <v>11.7</v>
      </c>
      <c r="J59" s="177">
        <v>166</v>
      </c>
      <c r="K59" s="230">
        <v>2015</v>
      </c>
      <c r="L59" s="12" t="s">
        <v>263</v>
      </c>
      <c r="M59" s="12"/>
      <c r="N59" s="12" t="s">
        <v>68</v>
      </c>
      <c r="O59" s="12" t="s">
        <v>32</v>
      </c>
      <c r="P59" s="12" t="s">
        <v>33</v>
      </c>
      <c r="Q59" s="4" t="s">
        <v>34</v>
      </c>
      <c r="R59" s="101">
        <v>11.7</v>
      </c>
      <c r="S59" s="101">
        <v>11.7</v>
      </c>
      <c r="T59" s="100">
        <v>2015</v>
      </c>
      <c r="U59" s="175" t="s">
        <v>264</v>
      </c>
      <c r="V59" s="100" t="s">
        <v>70</v>
      </c>
      <c r="W59" s="190"/>
      <c r="X59" s="4">
        <f t="shared" si="1"/>
        <v>0</v>
      </c>
      <c r="Y59" s="190"/>
      <c r="Z59" s="4"/>
      <c r="AA59" s="190"/>
      <c r="AB59" s="190"/>
      <c r="AC59" s="190"/>
      <c r="AD59" s="190"/>
      <c r="AE59" s="190"/>
      <c r="AF59" s="190"/>
      <c r="AG59" s="190"/>
      <c r="AH59" s="190"/>
    </row>
    <row r="60" spans="1:34" ht="38.25" x14ac:dyDescent="0.25">
      <c r="A60" s="4" t="s">
        <v>272</v>
      </c>
      <c r="B60" s="5" t="s">
        <v>273</v>
      </c>
      <c r="C60" s="246">
        <f>IF(LEN($D60)=0,"",SUBTOTAL(3,$D$6:$D60))</f>
        <v>54</v>
      </c>
      <c r="D60" s="174" t="s">
        <v>62</v>
      </c>
      <c r="E60" s="176" t="s">
        <v>274</v>
      </c>
      <c r="F60" s="174" t="s">
        <v>64</v>
      </c>
      <c r="G60" s="174" t="s">
        <v>139</v>
      </c>
      <c r="H60" s="177" t="s">
        <v>275</v>
      </c>
      <c r="I60" s="9">
        <v>0.7</v>
      </c>
      <c r="J60" s="177">
        <v>113</v>
      </c>
      <c r="K60" s="230">
        <v>2018</v>
      </c>
      <c r="L60" s="12" t="s">
        <v>276</v>
      </c>
      <c r="M60" s="12"/>
      <c r="N60" s="12" t="s">
        <v>31</v>
      </c>
      <c r="O60" s="12"/>
      <c r="P60" s="12" t="s">
        <v>33</v>
      </c>
      <c r="Q60" s="4" t="s">
        <v>34</v>
      </c>
      <c r="R60" s="4">
        <v>0.7</v>
      </c>
      <c r="S60" s="4">
        <v>0.7</v>
      </c>
      <c r="T60" s="178">
        <v>2018</v>
      </c>
      <c r="U60" s="13" t="s">
        <v>277</v>
      </c>
      <c r="V60" s="4" t="s">
        <v>36</v>
      </c>
      <c r="W60" s="180"/>
      <c r="X60" s="4">
        <f t="shared" si="1"/>
        <v>0</v>
      </c>
      <c r="Y60" s="180"/>
      <c r="Z60" s="4"/>
      <c r="AA60" s="180"/>
      <c r="AB60" s="180"/>
      <c r="AC60" s="180"/>
      <c r="AD60" s="180"/>
      <c r="AE60" s="180"/>
      <c r="AF60" s="180"/>
      <c r="AG60" s="180"/>
      <c r="AH60" s="180"/>
    </row>
    <row r="61" spans="1:34" ht="38.25" x14ac:dyDescent="0.25">
      <c r="A61" s="4" t="s">
        <v>278</v>
      </c>
      <c r="B61" s="5" t="s">
        <v>279</v>
      </c>
      <c r="C61" s="246">
        <f>IF(LEN($D61)=0,"",SUBTOTAL(3,$D$6:$D61))</f>
        <v>55</v>
      </c>
      <c r="D61" s="174" t="s">
        <v>25</v>
      </c>
      <c r="E61" s="176" t="s">
        <v>280</v>
      </c>
      <c r="F61" s="174" t="s">
        <v>27</v>
      </c>
      <c r="G61" s="18" t="s">
        <v>65</v>
      </c>
      <c r="H61" s="177" t="s">
        <v>281</v>
      </c>
      <c r="I61" s="9">
        <v>0.02</v>
      </c>
      <c r="J61" s="177">
        <v>113</v>
      </c>
      <c r="K61" s="230">
        <v>2018</v>
      </c>
      <c r="L61" s="12" t="s">
        <v>276</v>
      </c>
      <c r="M61" s="12"/>
      <c r="N61" s="12" t="s">
        <v>68</v>
      </c>
      <c r="O61" s="12" t="s">
        <v>32</v>
      </c>
      <c r="P61" s="12" t="s">
        <v>33</v>
      </c>
      <c r="Q61" s="4" t="s">
        <v>34</v>
      </c>
      <c r="R61" s="101">
        <v>0.02</v>
      </c>
      <c r="S61" s="103">
        <v>0.02</v>
      </c>
      <c r="T61" s="175">
        <v>2018</v>
      </c>
      <c r="U61" s="175" t="s">
        <v>277</v>
      </c>
      <c r="V61" s="100" t="s">
        <v>70</v>
      </c>
      <c r="W61" s="180"/>
      <c r="X61" s="4">
        <f t="shared" si="1"/>
        <v>0</v>
      </c>
      <c r="Y61" s="180"/>
      <c r="Z61" s="4"/>
      <c r="AA61" s="180"/>
      <c r="AB61" s="180"/>
      <c r="AC61" s="180"/>
      <c r="AD61" s="180"/>
      <c r="AE61" s="180"/>
      <c r="AF61" s="180"/>
      <c r="AG61" s="180"/>
      <c r="AH61" s="180"/>
    </row>
    <row r="62" spans="1:34" ht="38.25" x14ac:dyDescent="0.25">
      <c r="A62" s="4" t="s">
        <v>282</v>
      </c>
      <c r="B62" s="180" t="s">
        <v>283</v>
      </c>
      <c r="C62" s="246">
        <f>IF(LEN($D62)=0,"",SUBTOTAL(3,$D$6:$D62))</f>
        <v>56</v>
      </c>
      <c r="D62" s="174" t="s">
        <v>98</v>
      </c>
      <c r="E62" s="176" t="s">
        <v>284</v>
      </c>
      <c r="F62" s="174" t="s">
        <v>164</v>
      </c>
      <c r="G62" s="18" t="s">
        <v>65</v>
      </c>
      <c r="H62" s="177" t="s">
        <v>285</v>
      </c>
      <c r="I62" s="9">
        <v>0.4</v>
      </c>
      <c r="J62" s="177">
        <v>113</v>
      </c>
      <c r="K62" s="230">
        <v>2018</v>
      </c>
      <c r="L62" s="12" t="s">
        <v>276</v>
      </c>
      <c r="M62" s="12"/>
      <c r="N62" s="12" t="s">
        <v>68</v>
      </c>
      <c r="O62" s="12" t="s">
        <v>32</v>
      </c>
      <c r="P62" s="12" t="s">
        <v>33</v>
      </c>
      <c r="Q62" s="4" t="s">
        <v>34</v>
      </c>
      <c r="R62" s="101">
        <v>0.4</v>
      </c>
      <c r="S62" s="103">
        <v>0.4</v>
      </c>
      <c r="T62" s="175">
        <v>2018</v>
      </c>
      <c r="U62" s="175" t="s">
        <v>277</v>
      </c>
      <c r="V62" s="100" t="s">
        <v>36</v>
      </c>
      <c r="W62" s="180"/>
      <c r="X62" s="4">
        <f t="shared" si="1"/>
        <v>0</v>
      </c>
      <c r="Y62" s="180"/>
      <c r="Z62" s="4"/>
      <c r="AA62" s="180"/>
      <c r="AB62" s="180"/>
      <c r="AC62" s="180"/>
      <c r="AD62" s="180"/>
      <c r="AE62" s="180"/>
      <c r="AF62" s="180"/>
      <c r="AG62" s="180"/>
      <c r="AH62" s="180"/>
    </row>
    <row r="63" spans="1:34" ht="38.25" x14ac:dyDescent="0.25">
      <c r="A63" s="4" t="s">
        <v>286</v>
      </c>
      <c r="B63" s="5" t="s">
        <v>287</v>
      </c>
      <c r="C63" s="246">
        <f>IF(LEN($D63)=0,"",SUBTOTAL(3,$D$6:$D63))</f>
        <v>57</v>
      </c>
      <c r="D63" s="174" t="s">
        <v>62</v>
      </c>
      <c r="E63" s="176" t="s">
        <v>288</v>
      </c>
      <c r="F63" s="174" t="s">
        <v>64</v>
      </c>
      <c r="G63" s="18" t="s">
        <v>65</v>
      </c>
      <c r="H63" s="177" t="s">
        <v>289</v>
      </c>
      <c r="I63" s="9">
        <v>1.18</v>
      </c>
      <c r="J63" s="177">
        <v>91</v>
      </c>
      <c r="K63" s="230">
        <v>2018</v>
      </c>
      <c r="L63" s="12" t="s">
        <v>290</v>
      </c>
      <c r="M63" s="12"/>
      <c r="N63" s="12" t="s">
        <v>68</v>
      </c>
      <c r="O63" s="12"/>
      <c r="P63" s="12" t="s">
        <v>33</v>
      </c>
      <c r="Q63" s="4" t="s">
        <v>34</v>
      </c>
      <c r="R63" s="101">
        <v>1.18</v>
      </c>
      <c r="S63" s="103">
        <v>1.18</v>
      </c>
      <c r="T63" s="175">
        <v>2018</v>
      </c>
      <c r="U63" s="175" t="s">
        <v>291</v>
      </c>
      <c r="V63" s="100" t="s">
        <v>36</v>
      </c>
      <c r="W63" s="180"/>
      <c r="X63" s="4">
        <f t="shared" si="1"/>
        <v>0</v>
      </c>
      <c r="Y63" s="180"/>
      <c r="Z63" s="4"/>
      <c r="AA63" s="180"/>
      <c r="AB63" s="180"/>
      <c r="AC63" s="180"/>
      <c r="AD63" s="180"/>
      <c r="AE63" s="180"/>
      <c r="AF63" s="180"/>
      <c r="AG63" s="180"/>
      <c r="AH63" s="180"/>
    </row>
    <row r="64" spans="1:34" ht="38.25" x14ac:dyDescent="0.25">
      <c r="A64" s="4" t="s">
        <v>292</v>
      </c>
      <c r="B64" s="5" t="s">
        <v>293</v>
      </c>
      <c r="C64" s="246">
        <f>IF(LEN($D64)=0,"",SUBTOTAL(3,$D$6:$D64))</f>
        <v>58</v>
      </c>
      <c r="D64" s="174" t="s">
        <v>62</v>
      </c>
      <c r="E64" s="176" t="s">
        <v>294</v>
      </c>
      <c r="F64" s="174" t="s">
        <v>64</v>
      </c>
      <c r="G64" s="18" t="s">
        <v>65</v>
      </c>
      <c r="H64" s="177" t="s">
        <v>295</v>
      </c>
      <c r="I64" s="9">
        <v>1.48</v>
      </c>
      <c r="J64" s="177">
        <v>91</v>
      </c>
      <c r="K64" s="230">
        <v>2018</v>
      </c>
      <c r="L64" s="12" t="s">
        <v>290</v>
      </c>
      <c r="M64" s="12"/>
      <c r="N64" s="12" t="s">
        <v>68</v>
      </c>
      <c r="O64" s="12" t="s">
        <v>32</v>
      </c>
      <c r="P64" s="12" t="s">
        <v>33</v>
      </c>
      <c r="Q64" s="4" t="s">
        <v>34</v>
      </c>
      <c r="R64" s="101">
        <v>1.48</v>
      </c>
      <c r="S64" s="103">
        <v>1.48</v>
      </c>
      <c r="T64" s="175">
        <v>2018</v>
      </c>
      <c r="U64" s="175" t="s">
        <v>291</v>
      </c>
      <c r="V64" s="100" t="s">
        <v>36</v>
      </c>
      <c r="W64" s="180"/>
      <c r="X64" s="4">
        <f t="shared" si="1"/>
        <v>0</v>
      </c>
      <c r="Y64" s="180"/>
      <c r="Z64" s="4"/>
      <c r="AA64" s="180"/>
      <c r="AB64" s="180"/>
      <c r="AC64" s="180"/>
      <c r="AD64" s="180"/>
      <c r="AE64" s="180"/>
      <c r="AF64" s="180"/>
      <c r="AG64" s="180"/>
      <c r="AH64" s="180"/>
    </row>
    <row r="65" spans="1:34" ht="38.25" x14ac:dyDescent="0.25">
      <c r="A65" s="4" t="s">
        <v>296</v>
      </c>
      <c r="B65" s="180" t="s">
        <v>297</v>
      </c>
      <c r="C65" s="246">
        <f>IF(LEN($D65)=0,"",SUBTOTAL(3,$D$6:$D65))</f>
        <v>59</v>
      </c>
      <c r="D65" s="174" t="s">
        <v>62</v>
      </c>
      <c r="E65" s="176" t="s">
        <v>298</v>
      </c>
      <c r="F65" s="174" t="s">
        <v>64</v>
      </c>
      <c r="G65" s="18" t="s">
        <v>65</v>
      </c>
      <c r="H65" s="177" t="s">
        <v>299</v>
      </c>
      <c r="I65" s="9">
        <v>0.55000000000000004</v>
      </c>
      <c r="J65" s="177">
        <v>91</v>
      </c>
      <c r="K65" s="230">
        <v>2018</v>
      </c>
      <c r="L65" s="12" t="s">
        <v>290</v>
      </c>
      <c r="M65" s="12"/>
      <c r="N65" s="12" t="s">
        <v>68</v>
      </c>
      <c r="O65" s="12" t="s">
        <v>32</v>
      </c>
      <c r="P65" s="12" t="s">
        <v>33</v>
      </c>
      <c r="Q65" s="4" t="s">
        <v>34</v>
      </c>
      <c r="R65" s="101">
        <v>0.55000000000000004</v>
      </c>
      <c r="S65" s="103">
        <v>0.55000000000000004</v>
      </c>
      <c r="T65" s="175">
        <v>2018</v>
      </c>
      <c r="U65" s="175" t="s">
        <v>291</v>
      </c>
      <c r="V65" s="100" t="s">
        <v>70</v>
      </c>
      <c r="W65" s="180"/>
      <c r="X65" s="4">
        <f t="shared" si="1"/>
        <v>0</v>
      </c>
      <c r="Y65" s="180"/>
      <c r="Z65" s="4"/>
      <c r="AA65" s="180"/>
      <c r="AB65" s="180"/>
      <c r="AC65" s="180"/>
      <c r="AD65" s="180"/>
      <c r="AE65" s="180"/>
      <c r="AF65" s="180"/>
      <c r="AG65" s="180"/>
      <c r="AH65" s="180"/>
    </row>
    <row r="66" spans="1:34" ht="38.25" x14ac:dyDescent="0.25">
      <c r="A66" s="4" t="s">
        <v>300</v>
      </c>
      <c r="B66" s="5" t="s">
        <v>301</v>
      </c>
      <c r="C66" s="246">
        <f>IF(LEN($D66)=0,"",SUBTOTAL(3,$D$6:$D66))</f>
        <v>60</v>
      </c>
      <c r="D66" s="174" t="s">
        <v>62</v>
      </c>
      <c r="E66" s="176" t="s">
        <v>302</v>
      </c>
      <c r="F66" s="174" t="s">
        <v>64</v>
      </c>
      <c r="G66" s="18" t="s">
        <v>65</v>
      </c>
      <c r="H66" s="177" t="s">
        <v>299</v>
      </c>
      <c r="I66" s="9">
        <v>1.83</v>
      </c>
      <c r="J66" s="177">
        <v>91</v>
      </c>
      <c r="K66" s="230">
        <v>2018</v>
      </c>
      <c r="L66" s="12" t="s">
        <v>290</v>
      </c>
      <c r="M66" s="12"/>
      <c r="N66" s="12" t="s">
        <v>68</v>
      </c>
      <c r="O66" s="12" t="s">
        <v>32</v>
      </c>
      <c r="P66" s="12" t="s">
        <v>33</v>
      </c>
      <c r="Q66" s="4" t="s">
        <v>34</v>
      </c>
      <c r="R66" s="101">
        <v>1.83</v>
      </c>
      <c r="S66" s="103">
        <v>1.83</v>
      </c>
      <c r="T66" s="175">
        <v>2018</v>
      </c>
      <c r="U66" s="175" t="s">
        <v>291</v>
      </c>
      <c r="V66" s="100" t="s">
        <v>70</v>
      </c>
      <c r="W66" s="180"/>
      <c r="X66" s="4">
        <f t="shared" si="1"/>
        <v>0</v>
      </c>
      <c r="Y66" s="180"/>
      <c r="Z66" s="4"/>
      <c r="AA66" s="180"/>
      <c r="AB66" s="180"/>
      <c r="AC66" s="180"/>
      <c r="AD66" s="180"/>
      <c r="AE66" s="180"/>
      <c r="AF66" s="180"/>
      <c r="AG66" s="180"/>
      <c r="AH66" s="180"/>
    </row>
    <row r="67" spans="1:34" ht="38.25" x14ac:dyDescent="0.25">
      <c r="A67" s="4" t="s">
        <v>303</v>
      </c>
      <c r="B67" s="180" t="s">
        <v>304</v>
      </c>
      <c r="C67" s="246">
        <f>IF(LEN($D67)=0,"",SUBTOTAL(3,$D$6:$D67))</f>
        <v>61</v>
      </c>
      <c r="D67" s="174" t="s">
        <v>62</v>
      </c>
      <c r="E67" s="176" t="s">
        <v>305</v>
      </c>
      <c r="F67" s="174" t="s">
        <v>64</v>
      </c>
      <c r="G67" s="18" t="s">
        <v>65</v>
      </c>
      <c r="H67" s="177" t="s">
        <v>306</v>
      </c>
      <c r="I67" s="9">
        <v>1.27</v>
      </c>
      <c r="J67" s="177">
        <v>91</v>
      </c>
      <c r="K67" s="230">
        <v>2018</v>
      </c>
      <c r="L67" s="12" t="s">
        <v>290</v>
      </c>
      <c r="M67" s="12"/>
      <c r="N67" s="12" t="s">
        <v>68</v>
      </c>
      <c r="O67" s="12" t="s">
        <v>32</v>
      </c>
      <c r="P67" s="12" t="s">
        <v>33</v>
      </c>
      <c r="Q67" s="4" t="s">
        <v>34</v>
      </c>
      <c r="R67" s="101">
        <v>1.27</v>
      </c>
      <c r="S67" s="103">
        <v>1.27</v>
      </c>
      <c r="T67" s="175">
        <v>2018</v>
      </c>
      <c r="U67" s="175" t="s">
        <v>291</v>
      </c>
      <c r="V67" s="100" t="s">
        <v>36</v>
      </c>
      <c r="W67" s="180"/>
      <c r="X67" s="4">
        <f t="shared" si="1"/>
        <v>0</v>
      </c>
      <c r="Y67" s="180"/>
      <c r="Z67" s="4"/>
      <c r="AA67" s="180"/>
      <c r="AB67" s="180"/>
      <c r="AC67" s="180"/>
      <c r="AD67" s="180"/>
      <c r="AE67" s="180"/>
      <c r="AF67" s="180"/>
      <c r="AG67" s="180"/>
      <c r="AH67" s="180"/>
    </row>
    <row r="68" spans="1:34" ht="38.25" x14ac:dyDescent="0.25">
      <c r="A68" s="4" t="s">
        <v>307</v>
      </c>
      <c r="B68" s="5" t="s">
        <v>308</v>
      </c>
      <c r="C68" s="246">
        <f>IF(LEN($D68)=0,"",SUBTOTAL(3,$D$6:$D68))</f>
        <v>62</v>
      </c>
      <c r="D68" s="174" t="s">
        <v>62</v>
      </c>
      <c r="E68" s="176" t="s">
        <v>309</v>
      </c>
      <c r="F68" s="174" t="s">
        <v>310</v>
      </c>
      <c r="G68" s="174" t="s">
        <v>79</v>
      </c>
      <c r="H68" s="177" t="s">
        <v>234</v>
      </c>
      <c r="I68" s="9">
        <v>0.32</v>
      </c>
      <c r="J68" s="177">
        <v>91</v>
      </c>
      <c r="K68" s="230">
        <v>2018</v>
      </c>
      <c r="L68" s="12" t="s">
        <v>290</v>
      </c>
      <c r="M68" s="12"/>
      <c r="N68" s="12"/>
      <c r="O68" s="12" t="s">
        <v>32</v>
      </c>
      <c r="P68" s="12" t="s">
        <v>33</v>
      </c>
      <c r="Q68" s="4" t="s">
        <v>34</v>
      </c>
      <c r="R68" s="101">
        <v>0.32</v>
      </c>
      <c r="S68" s="103">
        <v>0.32</v>
      </c>
      <c r="T68" s="175">
        <v>2018</v>
      </c>
      <c r="U68" s="175" t="s">
        <v>291</v>
      </c>
      <c r="V68" s="100" t="s">
        <v>70</v>
      </c>
      <c r="W68" s="180"/>
      <c r="X68" s="4" t="s">
        <v>53</v>
      </c>
      <c r="Y68" s="180"/>
      <c r="Z68" s="4"/>
      <c r="AA68" s="180"/>
      <c r="AB68" s="180"/>
      <c r="AC68" s="180"/>
      <c r="AD68" s="180"/>
      <c r="AE68" s="180"/>
      <c r="AF68" s="180"/>
      <c r="AG68" s="180"/>
      <c r="AH68" s="180"/>
    </row>
    <row r="69" spans="1:34" ht="38.25" x14ac:dyDescent="0.25">
      <c r="A69" s="4" t="s">
        <v>311</v>
      </c>
      <c r="B69" s="5" t="s">
        <v>312</v>
      </c>
      <c r="C69" s="246">
        <f>IF(LEN($D69)=0,"",SUBTOTAL(3,$D$6:$D69))</f>
        <v>63</v>
      </c>
      <c r="D69" s="174" t="s">
        <v>62</v>
      </c>
      <c r="E69" s="176" t="s">
        <v>313</v>
      </c>
      <c r="F69" s="174" t="s">
        <v>310</v>
      </c>
      <c r="G69" s="174" t="s">
        <v>79</v>
      </c>
      <c r="H69" s="177" t="s">
        <v>234</v>
      </c>
      <c r="I69" s="9">
        <v>4.43</v>
      </c>
      <c r="J69" s="177">
        <v>91</v>
      </c>
      <c r="K69" s="230">
        <v>2018</v>
      </c>
      <c r="L69" s="12" t="s">
        <v>290</v>
      </c>
      <c r="M69" s="12"/>
      <c r="N69" s="12" t="s">
        <v>31</v>
      </c>
      <c r="O69" s="12" t="s">
        <v>32</v>
      </c>
      <c r="P69" s="12" t="s">
        <v>33</v>
      </c>
      <c r="Q69" s="4" t="s">
        <v>34</v>
      </c>
      <c r="R69" s="101">
        <v>5</v>
      </c>
      <c r="S69" s="103">
        <v>4.43</v>
      </c>
      <c r="T69" s="175">
        <v>2018</v>
      </c>
      <c r="U69" s="175" t="s">
        <v>291</v>
      </c>
      <c r="V69" s="100" t="s">
        <v>70</v>
      </c>
      <c r="W69" s="180"/>
      <c r="X69" s="4">
        <f>S69-I69</f>
        <v>0</v>
      </c>
      <c r="Y69" s="180"/>
      <c r="Z69" s="4"/>
      <c r="AA69" s="180"/>
      <c r="AB69" s="180"/>
      <c r="AC69" s="180"/>
      <c r="AD69" s="180"/>
      <c r="AE69" s="180"/>
      <c r="AF69" s="180"/>
      <c r="AG69" s="180"/>
      <c r="AH69" s="180"/>
    </row>
    <row r="70" spans="1:34" ht="38.25" x14ac:dyDescent="0.25">
      <c r="A70" s="4" t="s">
        <v>314</v>
      </c>
      <c r="B70" s="5" t="s">
        <v>315</v>
      </c>
      <c r="C70" s="246">
        <f>IF(LEN($D70)=0,"",SUBTOTAL(3,$D$6:$D70))</f>
        <v>64</v>
      </c>
      <c r="D70" s="174" t="s">
        <v>62</v>
      </c>
      <c r="E70" s="176" t="s">
        <v>316</v>
      </c>
      <c r="F70" s="174" t="s">
        <v>317</v>
      </c>
      <c r="G70" s="174" t="s">
        <v>79</v>
      </c>
      <c r="H70" s="177" t="s">
        <v>234</v>
      </c>
      <c r="I70" s="9">
        <v>2.5</v>
      </c>
      <c r="J70" s="177">
        <v>91</v>
      </c>
      <c r="K70" s="230">
        <v>2018</v>
      </c>
      <c r="L70" s="12" t="s">
        <v>290</v>
      </c>
      <c r="M70" s="12"/>
      <c r="N70" s="12"/>
      <c r="O70" s="12" t="s">
        <v>32</v>
      </c>
      <c r="P70" s="12" t="s">
        <v>33</v>
      </c>
      <c r="Q70" s="4" t="s">
        <v>34</v>
      </c>
      <c r="R70" s="101">
        <v>2.5</v>
      </c>
      <c r="S70" s="103">
        <v>2.5</v>
      </c>
      <c r="T70" s="175">
        <v>2018</v>
      </c>
      <c r="U70" s="175" t="s">
        <v>291</v>
      </c>
      <c r="V70" s="100" t="s">
        <v>70</v>
      </c>
      <c r="W70" s="180"/>
      <c r="X70" s="4">
        <f>S70-I70</f>
        <v>0</v>
      </c>
      <c r="Y70" s="180"/>
      <c r="Z70" s="4"/>
      <c r="AA70" s="180"/>
      <c r="AB70" s="180"/>
      <c r="AC70" s="180"/>
      <c r="AD70" s="180"/>
      <c r="AE70" s="180"/>
      <c r="AF70" s="180"/>
      <c r="AG70" s="180"/>
      <c r="AH70" s="180"/>
    </row>
    <row r="71" spans="1:34" ht="38.25" x14ac:dyDescent="0.25">
      <c r="A71" s="4" t="s">
        <v>318</v>
      </c>
      <c r="B71" s="5" t="s">
        <v>319</v>
      </c>
      <c r="C71" s="246">
        <f>IF(LEN($D71)=0,"",SUBTOTAL(3,$D$6:$D71))</f>
        <v>65</v>
      </c>
      <c r="D71" s="174" t="s">
        <v>62</v>
      </c>
      <c r="E71" s="176" t="s">
        <v>320</v>
      </c>
      <c r="F71" s="174" t="s">
        <v>321</v>
      </c>
      <c r="G71" s="174" t="s">
        <v>79</v>
      </c>
      <c r="H71" s="177" t="s">
        <v>80</v>
      </c>
      <c r="I71" s="9">
        <v>9.75</v>
      </c>
      <c r="J71" s="177">
        <v>91</v>
      </c>
      <c r="K71" s="230">
        <v>2018</v>
      </c>
      <c r="L71" s="12" t="s">
        <v>290</v>
      </c>
      <c r="M71" s="12"/>
      <c r="N71" s="12"/>
      <c r="O71" s="12" t="s">
        <v>32</v>
      </c>
      <c r="P71" s="12" t="s">
        <v>33</v>
      </c>
      <c r="Q71" s="4" t="s">
        <v>34</v>
      </c>
      <c r="R71" s="101">
        <v>9.8000000000000007</v>
      </c>
      <c r="S71" s="103">
        <v>9.75</v>
      </c>
      <c r="T71" s="175">
        <v>2018</v>
      </c>
      <c r="U71" s="175" t="s">
        <v>291</v>
      </c>
      <c r="V71" s="100" t="s">
        <v>36</v>
      </c>
      <c r="W71" s="180"/>
      <c r="X71" s="4" t="s">
        <v>53</v>
      </c>
      <c r="Y71" s="180"/>
      <c r="Z71" s="4"/>
      <c r="AA71" s="180"/>
      <c r="AB71" s="180"/>
      <c r="AC71" s="180"/>
      <c r="AD71" s="180"/>
      <c r="AE71" s="180"/>
      <c r="AF71" s="180"/>
      <c r="AG71" s="180"/>
      <c r="AH71" s="180"/>
    </row>
    <row r="72" spans="1:34" ht="38.25" x14ac:dyDescent="0.25">
      <c r="A72" s="4" t="s">
        <v>322</v>
      </c>
      <c r="B72" s="5" t="s">
        <v>323</v>
      </c>
      <c r="C72" s="246">
        <f>IF(LEN($D72)=0,"",SUBTOTAL(3,$D$6:$D72))</f>
        <v>66</v>
      </c>
      <c r="D72" s="174" t="s">
        <v>62</v>
      </c>
      <c r="E72" s="176" t="s">
        <v>324</v>
      </c>
      <c r="F72" s="174" t="s">
        <v>64</v>
      </c>
      <c r="G72" s="174" t="s">
        <v>79</v>
      </c>
      <c r="H72" s="177" t="s">
        <v>80</v>
      </c>
      <c r="I72" s="9">
        <v>0.15000000000000013</v>
      </c>
      <c r="J72" s="177">
        <v>91</v>
      </c>
      <c r="K72" s="230">
        <v>2018</v>
      </c>
      <c r="L72" s="12" t="s">
        <v>290</v>
      </c>
      <c r="M72" s="12"/>
      <c r="N72" s="12"/>
      <c r="O72" s="12" t="s">
        <v>32</v>
      </c>
      <c r="P72" s="12" t="s">
        <v>33</v>
      </c>
      <c r="Q72" s="4" t="s">
        <v>34</v>
      </c>
      <c r="R72" s="101">
        <v>1.32</v>
      </c>
      <c r="S72" s="103">
        <v>0.15000000000000013</v>
      </c>
      <c r="T72" s="175">
        <v>2018</v>
      </c>
      <c r="U72" s="175" t="s">
        <v>291</v>
      </c>
      <c r="V72" s="100" t="s">
        <v>70</v>
      </c>
      <c r="W72" s="180"/>
      <c r="X72" s="4">
        <f t="shared" ref="X72:X82" si="2">S72-I72</f>
        <v>0</v>
      </c>
      <c r="Y72" s="180"/>
      <c r="Z72" s="4"/>
      <c r="AA72" s="180"/>
      <c r="AB72" s="180"/>
      <c r="AC72" s="180"/>
      <c r="AD72" s="180"/>
      <c r="AE72" s="180"/>
      <c r="AF72" s="180"/>
      <c r="AG72" s="180"/>
      <c r="AH72" s="180"/>
    </row>
    <row r="73" spans="1:34" ht="38.25" x14ac:dyDescent="0.25">
      <c r="A73" s="4" t="s">
        <v>325</v>
      </c>
      <c r="B73" s="5" t="s">
        <v>326</v>
      </c>
      <c r="C73" s="246">
        <f>IF(LEN($D73)=0,"",SUBTOTAL(3,$D$6:$D73))</f>
        <v>67</v>
      </c>
      <c r="D73" s="174" t="s">
        <v>62</v>
      </c>
      <c r="E73" s="176" t="s">
        <v>327</v>
      </c>
      <c r="F73" s="174" t="s">
        <v>64</v>
      </c>
      <c r="G73" s="174" t="s">
        <v>89</v>
      </c>
      <c r="H73" s="177" t="s">
        <v>249</v>
      </c>
      <c r="I73" s="9">
        <v>0.25</v>
      </c>
      <c r="J73" s="177">
        <v>91</v>
      </c>
      <c r="K73" s="230">
        <v>2018</v>
      </c>
      <c r="L73" s="12" t="s">
        <v>290</v>
      </c>
      <c r="M73" s="12"/>
      <c r="N73" s="12" t="s">
        <v>31</v>
      </c>
      <c r="O73" s="12" t="s">
        <v>32</v>
      </c>
      <c r="P73" s="12" t="s">
        <v>33</v>
      </c>
      <c r="Q73" s="4" t="s">
        <v>34</v>
      </c>
      <c r="R73" s="4">
        <v>0.25</v>
      </c>
      <c r="S73" s="4">
        <v>0.25</v>
      </c>
      <c r="T73" s="178">
        <v>2018</v>
      </c>
      <c r="U73" s="13" t="s">
        <v>291</v>
      </c>
      <c r="V73" s="4" t="s">
        <v>47</v>
      </c>
      <c r="W73" s="180"/>
      <c r="X73" s="4">
        <f t="shared" si="2"/>
        <v>0</v>
      </c>
      <c r="Y73" s="180"/>
      <c r="Z73" s="4"/>
      <c r="AA73" s="180"/>
      <c r="AB73" s="180"/>
      <c r="AC73" s="180"/>
      <c r="AD73" s="180"/>
      <c r="AE73" s="180"/>
      <c r="AF73" s="180"/>
      <c r="AG73" s="180"/>
      <c r="AH73" s="180"/>
    </row>
    <row r="74" spans="1:34" ht="38.25" x14ac:dyDescent="0.25">
      <c r="A74" s="4" t="s">
        <v>328</v>
      </c>
      <c r="B74" s="5" t="s">
        <v>329</v>
      </c>
      <c r="C74" s="246">
        <f>IF(LEN($D74)=0,"",SUBTOTAL(3,$D$6:$D74))</f>
        <v>68</v>
      </c>
      <c r="D74" s="174" t="s">
        <v>62</v>
      </c>
      <c r="E74" s="176" t="s">
        <v>330</v>
      </c>
      <c r="F74" s="174" t="s">
        <v>331</v>
      </c>
      <c r="G74" s="174" t="s">
        <v>165</v>
      </c>
      <c r="H74" s="177" t="s">
        <v>332</v>
      </c>
      <c r="I74" s="9">
        <v>0.26</v>
      </c>
      <c r="J74" s="177">
        <v>91</v>
      </c>
      <c r="K74" s="230">
        <v>2018</v>
      </c>
      <c r="L74" s="12" t="s">
        <v>290</v>
      </c>
      <c r="M74" s="12"/>
      <c r="N74" s="12"/>
      <c r="O74" s="12" t="s">
        <v>32</v>
      </c>
      <c r="P74" s="12" t="s">
        <v>33</v>
      </c>
      <c r="Q74" s="4" t="s">
        <v>34</v>
      </c>
      <c r="R74" s="4">
        <v>0.26</v>
      </c>
      <c r="S74" s="4">
        <v>0.26</v>
      </c>
      <c r="T74" s="178">
        <v>2018</v>
      </c>
      <c r="U74" s="13" t="s">
        <v>291</v>
      </c>
      <c r="V74" s="4" t="s">
        <v>70</v>
      </c>
      <c r="W74" s="180"/>
      <c r="X74" s="4">
        <f t="shared" si="2"/>
        <v>0</v>
      </c>
      <c r="Y74" s="180"/>
      <c r="Z74" s="4"/>
      <c r="AA74" s="180"/>
      <c r="AB74" s="180"/>
      <c r="AC74" s="180"/>
      <c r="AD74" s="180"/>
      <c r="AE74" s="180"/>
      <c r="AF74" s="180"/>
      <c r="AG74" s="180"/>
      <c r="AH74" s="180"/>
    </row>
    <row r="75" spans="1:34" ht="38.25" x14ac:dyDescent="0.25">
      <c r="A75" s="4" t="s">
        <v>333</v>
      </c>
      <c r="B75" s="180" t="s">
        <v>334</v>
      </c>
      <c r="C75" s="246">
        <f>IF(LEN($D75)=0,"",SUBTOTAL(3,$D$6:$D75))</f>
        <v>69</v>
      </c>
      <c r="D75" s="174" t="s">
        <v>25</v>
      </c>
      <c r="E75" s="176" t="s">
        <v>335</v>
      </c>
      <c r="F75" s="174" t="s">
        <v>27</v>
      </c>
      <c r="G75" s="18" t="s">
        <v>65</v>
      </c>
      <c r="H75" s="177" t="s">
        <v>74</v>
      </c>
      <c r="I75" s="9">
        <v>19.66</v>
      </c>
      <c r="J75" s="177">
        <v>91</v>
      </c>
      <c r="K75" s="230">
        <v>2018</v>
      </c>
      <c r="L75" s="12" t="s">
        <v>290</v>
      </c>
      <c r="M75" s="12"/>
      <c r="N75" s="12" t="s">
        <v>68</v>
      </c>
      <c r="O75" s="12" t="s">
        <v>32</v>
      </c>
      <c r="P75" s="12" t="s">
        <v>33</v>
      </c>
      <c r="Q75" s="4" t="s">
        <v>34</v>
      </c>
      <c r="R75" s="101">
        <v>19.66</v>
      </c>
      <c r="S75" s="103">
        <v>19.66</v>
      </c>
      <c r="T75" s="175">
        <v>2018</v>
      </c>
      <c r="U75" s="175" t="s">
        <v>291</v>
      </c>
      <c r="V75" s="100" t="s">
        <v>70</v>
      </c>
      <c r="W75" s="180"/>
      <c r="X75" s="4">
        <f t="shared" si="2"/>
        <v>0</v>
      </c>
      <c r="Y75" s="180"/>
      <c r="Z75" s="4"/>
      <c r="AA75" s="180"/>
      <c r="AB75" s="180"/>
      <c r="AC75" s="180"/>
      <c r="AD75" s="180"/>
      <c r="AE75" s="180"/>
      <c r="AF75" s="180"/>
      <c r="AG75" s="180"/>
      <c r="AH75" s="180"/>
    </row>
    <row r="76" spans="1:34" ht="38.25" x14ac:dyDescent="0.25">
      <c r="A76" s="4" t="s">
        <v>336</v>
      </c>
      <c r="B76" s="5" t="s">
        <v>337</v>
      </c>
      <c r="C76" s="246">
        <f>IF(LEN($D76)=0,"",SUBTOTAL(3,$D$6:$D76))</f>
        <v>70</v>
      </c>
      <c r="D76" s="174" t="s">
        <v>25</v>
      </c>
      <c r="E76" s="176" t="s">
        <v>338</v>
      </c>
      <c r="F76" s="174" t="s">
        <v>45</v>
      </c>
      <c r="G76" s="18" t="s">
        <v>65</v>
      </c>
      <c r="H76" s="177" t="s">
        <v>339</v>
      </c>
      <c r="I76" s="9">
        <v>0.46</v>
      </c>
      <c r="J76" s="177">
        <v>91</v>
      </c>
      <c r="K76" s="230">
        <v>2018</v>
      </c>
      <c r="L76" s="12" t="s">
        <v>290</v>
      </c>
      <c r="M76" s="12"/>
      <c r="N76" s="12" t="s">
        <v>68</v>
      </c>
      <c r="O76" s="12" t="s">
        <v>32</v>
      </c>
      <c r="P76" s="12" t="s">
        <v>33</v>
      </c>
      <c r="Q76" s="4" t="s">
        <v>34</v>
      </c>
      <c r="R76" s="101">
        <v>0.46</v>
      </c>
      <c r="S76" s="103">
        <v>0.46</v>
      </c>
      <c r="T76" s="175">
        <v>2018</v>
      </c>
      <c r="U76" s="175" t="s">
        <v>291</v>
      </c>
      <c r="V76" s="100" t="s">
        <v>70</v>
      </c>
      <c r="W76" s="180"/>
      <c r="X76" s="4">
        <f t="shared" si="2"/>
        <v>0</v>
      </c>
      <c r="Y76" s="180"/>
      <c r="Z76" s="4"/>
      <c r="AA76" s="180"/>
      <c r="AB76" s="180"/>
      <c r="AC76" s="180"/>
      <c r="AD76" s="180"/>
      <c r="AE76" s="180"/>
      <c r="AF76" s="180"/>
      <c r="AG76" s="180"/>
      <c r="AH76" s="180"/>
    </row>
    <row r="77" spans="1:34" ht="38.25" x14ac:dyDescent="0.25">
      <c r="A77" s="4" t="s">
        <v>340</v>
      </c>
      <c r="B77" s="5" t="s">
        <v>341</v>
      </c>
      <c r="C77" s="246">
        <f>IF(LEN($D77)=0,"",SUBTOTAL(3,$D$6:$D77))</f>
        <v>71</v>
      </c>
      <c r="D77" s="174" t="s">
        <v>25</v>
      </c>
      <c r="E77" s="176" t="s">
        <v>342</v>
      </c>
      <c r="F77" s="174" t="s">
        <v>27</v>
      </c>
      <c r="G77" s="18" t="s">
        <v>65</v>
      </c>
      <c r="H77" s="177" t="s">
        <v>268</v>
      </c>
      <c r="I77" s="9">
        <v>0.16</v>
      </c>
      <c r="J77" s="177">
        <v>91</v>
      </c>
      <c r="K77" s="230">
        <v>2018</v>
      </c>
      <c r="L77" s="12" t="s">
        <v>290</v>
      </c>
      <c r="M77" s="12"/>
      <c r="N77" s="12"/>
      <c r="O77" s="12" t="s">
        <v>32</v>
      </c>
      <c r="P77" s="12" t="s">
        <v>33</v>
      </c>
      <c r="Q77" s="4" t="s">
        <v>34</v>
      </c>
      <c r="R77" s="101">
        <v>0.16</v>
      </c>
      <c r="S77" s="103">
        <v>0.16</v>
      </c>
      <c r="T77" s="175">
        <v>2018</v>
      </c>
      <c r="U77" s="175" t="s">
        <v>291</v>
      </c>
      <c r="V77" s="100" t="s">
        <v>70</v>
      </c>
      <c r="W77" s="180"/>
      <c r="X77" s="4">
        <f t="shared" si="2"/>
        <v>0</v>
      </c>
      <c r="Y77" s="180"/>
      <c r="Z77" s="4"/>
      <c r="AA77" s="180"/>
      <c r="AB77" s="180"/>
      <c r="AC77" s="180"/>
      <c r="AD77" s="180"/>
      <c r="AE77" s="180"/>
      <c r="AF77" s="180"/>
      <c r="AG77" s="180"/>
      <c r="AH77" s="180"/>
    </row>
    <row r="78" spans="1:34" ht="38.25" x14ac:dyDescent="0.25">
      <c r="A78" s="4" t="s">
        <v>343</v>
      </c>
      <c r="B78" s="180" t="s">
        <v>344</v>
      </c>
      <c r="C78" s="246">
        <f>IF(LEN($D78)=0,"",SUBTOTAL(3,$D$6:$D78))</f>
        <v>72</v>
      </c>
      <c r="D78" s="174" t="s">
        <v>25</v>
      </c>
      <c r="E78" s="176" t="s">
        <v>345</v>
      </c>
      <c r="F78" s="174" t="s">
        <v>127</v>
      </c>
      <c r="G78" s="18" t="s">
        <v>65</v>
      </c>
      <c r="H78" s="177" t="s">
        <v>128</v>
      </c>
      <c r="I78" s="9">
        <v>4.3</v>
      </c>
      <c r="J78" s="177">
        <v>91</v>
      </c>
      <c r="K78" s="230">
        <v>2018</v>
      </c>
      <c r="L78" s="12" t="s">
        <v>290</v>
      </c>
      <c r="M78" s="12"/>
      <c r="N78" s="12" t="s">
        <v>68</v>
      </c>
      <c r="O78" s="12" t="s">
        <v>32</v>
      </c>
      <c r="P78" s="12" t="s">
        <v>33</v>
      </c>
      <c r="Q78" s="4" t="s">
        <v>34</v>
      </c>
      <c r="R78" s="101">
        <v>4.3</v>
      </c>
      <c r="S78" s="103">
        <v>4.3</v>
      </c>
      <c r="T78" s="175">
        <v>2018</v>
      </c>
      <c r="U78" s="175" t="s">
        <v>291</v>
      </c>
      <c r="V78" s="100" t="s">
        <v>70</v>
      </c>
      <c r="W78" s="180"/>
      <c r="X78" s="4">
        <f t="shared" si="2"/>
        <v>0</v>
      </c>
      <c r="Y78" s="180"/>
      <c r="Z78" s="4"/>
      <c r="AA78" s="180"/>
      <c r="AB78" s="180"/>
      <c r="AC78" s="180"/>
      <c r="AD78" s="180"/>
      <c r="AE78" s="180"/>
      <c r="AF78" s="180"/>
      <c r="AG78" s="180"/>
      <c r="AH78" s="180"/>
    </row>
    <row r="79" spans="1:34" ht="38.25" x14ac:dyDescent="0.25">
      <c r="A79" s="4" t="s">
        <v>346</v>
      </c>
      <c r="B79" s="5" t="s">
        <v>347</v>
      </c>
      <c r="C79" s="246">
        <f>IF(LEN($D79)=0,"",SUBTOTAL(3,$D$6:$D79))</f>
        <v>73</v>
      </c>
      <c r="D79" s="174" t="s">
        <v>25</v>
      </c>
      <c r="E79" s="176" t="s">
        <v>348</v>
      </c>
      <c r="F79" s="174" t="s">
        <v>45</v>
      </c>
      <c r="G79" s="18" t="s">
        <v>65</v>
      </c>
      <c r="H79" s="177" t="s">
        <v>349</v>
      </c>
      <c r="I79" s="9">
        <v>0.84</v>
      </c>
      <c r="J79" s="177">
        <v>91</v>
      </c>
      <c r="K79" s="230">
        <v>2018</v>
      </c>
      <c r="L79" s="12" t="s">
        <v>290</v>
      </c>
      <c r="M79" s="12"/>
      <c r="N79" s="12" t="s">
        <v>68</v>
      </c>
      <c r="O79" s="12" t="s">
        <v>32</v>
      </c>
      <c r="P79" s="12" t="s">
        <v>33</v>
      </c>
      <c r="Q79" s="4" t="s">
        <v>34</v>
      </c>
      <c r="R79" s="101">
        <v>0.84</v>
      </c>
      <c r="S79" s="103">
        <v>0.84</v>
      </c>
      <c r="T79" s="175">
        <v>2018</v>
      </c>
      <c r="U79" s="175" t="s">
        <v>291</v>
      </c>
      <c r="V79" s="100" t="s">
        <v>70</v>
      </c>
      <c r="W79" s="180"/>
      <c r="X79" s="4">
        <f t="shared" si="2"/>
        <v>0</v>
      </c>
      <c r="Y79" s="180"/>
      <c r="Z79" s="4"/>
      <c r="AA79" s="180"/>
      <c r="AB79" s="180"/>
      <c r="AC79" s="180"/>
      <c r="AD79" s="180"/>
      <c r="AE79" s="180"/>
      <c r="AF79" s="180"/>
      <c r="AG79" s="180"/>
      <c r="AH79" s="180"/>
    </row>
    <row r="80" spans="1:34" ht="38.25" x14ac:dyDescent="0.25">
      <c r="A80" s="4" t="s">
        <v>350</v>
      </c>
      <c r="B80" s="5" t="s">
        <v>351</v>
      </c>
      <c r="C80" s="246">
        <f>IF(LEN($D80)=0,"",SUBTOTAL(3,$D$6:$D80))</f>
        <v>74</v>
      </c>
      <c r="D80" s="174" t="s">
        <v>25</v>
      </c>
      <c r="E80" s="176" t="s">
        <v>352</v>
      </c>
      <c r="F80" s="174" t="s">
        <v>27</v>
      </c>
      <c r="G80" s="174" t="s">
        <v>79</v>
      </c>
      <c r="H80" s="177" t="s">
        <v>106</v>
      </c>
      <c r="I80" s="9">
        <v>7.22</v>
      </c>
      <c r="J80" s="177">
        <v>91</v>
      </c>
      <c r="K80" s="230">
        <v>2018</v>
      </c>
      <c r="L80" s="12" t="s">
        <v>290</v>
      </c>
      <c r="M80" s="12"/>
      <c r="N80" s="12" t="s">
        <v>31</v>
      </c>
      <c r="O80" s="12" t="s">
        <v>32</v>
      </c>
      <c r="P80" s="12" t="s">
        <v>33</v>
      </c>
      <c r="Q80" s="4" t="s">
        <v>34</v>
      </c>
      <c r="R80" s="101">
        <v>9</v>
      </c>
      <c r="S80" s="103">
        <v>7.22</v>
      </c>
      <c r="T80" s="175">
        <v>2018</v>
      </c>
      <c r="U80" s="175" t="s">
        <v>291</v>
      </c>
      <c r="V80" s="100" t="s">
        <v>36</v>
      </c>
      <c r="W80" s="180"/>
      <c r="X80" s="4">
        <f t="shared" si="2"/>
        <v>0</v>
      </c>
      <c r="Y80" s="180"/>
      <c r="Z80" s="4"/>
      <c r="AA80" s="180"/>
      <c r="AB80" s="180"/>
      <c r="AC80" s="180"/>
      <c r="AD80" s="180"/>
      <c r="AE80" s="180"/>
      <c r="AF80" s="180"/>
      <c r="AG80" s="180"/>
      <c r="AH80" s="180"/>
    </row>
    <row r="81" spans="1:34" ht="38.25" x14ac:dyDescent="0.25">
      <c r="A81" s="4" t="s">
        <v>353</v>
      </c>
      <c r="B81" s="5" t="s">
        <v>354</v>
      </c>
      <c r="C81" s="246">
        <f>IF(LEN($D81)=0,"",SUBTOTAL(3,$D$6:$D81))</f>
        <v>75</v>
      </c>
      <c r="D81" s="174" t="s">
        <v>25</v>
      </c>
      <c r="E81" s="176" t="s">
        <v>355</v>
      </c>
      <c r="F81" s="174" t="s">
        <v>127</v>
      </c>
      <c r="G81" s="174" t="s">
        <v>256</v>
      </c>
      <c r="H81" s="177" t="s">
        <v>356</v>
      </c>
      <c r="I81" s="9">
        <v>0.15</v>
      </c>
      <c r="J81" s="177">
        <v>91</v>
      </c>
      <c r="K81" s="230">
        <v>2018</v>
      </c>
      <c r="L81" s="12" t="s">
        <v>290</v>
      </c>
      <c r="M81" s="12"/>
      <c r="N81" s="12" t="s">
        <v>68</v>
      </c>
      <c r="O81" s="12" t="s">
        <v>32</v>
      </c>
      <c r="P81" s="12" t="s">
        <v>33</v>
      </c>
      <c r="Q81" s="4" t="s">
        <v>34</v>
      </c>
      <c r="R81" s="4">
        <v>0.15</v>
      </c>
      <c r="S81" s="4">
        <v>0.15</v>
      </c>
      <c r="T81" s="178">
        <v>2018</v>
      </c>
      <c r="U81" s="13" t="s">
        <v>291</v>
      </c>
      <c r="V81" s="4" t="s">
        <v>70</v>
      </c>
      <c r="W81" s="180"/>
      <c r="X81" s="4">
        <f t="shared" si="2"/>
        <v>0</v>
      </c>
      <c r="Y81" s="180"/>
      <c r="Z81" s="4"/>
      <c r="AA81" s="180"/>
      <c r="AB81" s="180"/>
      <c r="AC81" s="180"/>
      <c r="AD81" s="180"/>
      <c r="AE81" s="180"/>
      <c r="AF81" s="180"/>
      <c r="AG81" s="180"/>
      <c r="AH81" s="180"/>
    </row>
    <row r="82" spans="1:34" ht="38.25" x14ac:dyDescent="0.25">
      <c r="A82" s="4" t="s">
        <v>357</v>
      </c>
      <c r="B82" s="5" t="s">
        <v>358</v>
      </c>
      <c r="C82" s="246">
        <f>IF(LEN($D82)=0,"",SUBTOTAL(3,$D$6:$D82))</f>
        <v>76</v>
      </c>
      <c r="D82" s="174" t="s">
        <v>25</v>
      </c>
      <c r="E82" s="176" t="s">
        <v>359</v>
      </c>
      <c r="F82" s="174" t="s">
        <v>127</v>
      </c>
      <c r="G82" s="174" t="s">
        <v>256</v>
      </c>
      <c r="H82" s="177" t="s">
        <v>360</v>
      </c>
      <c r="I82" s="9">
        <v>3.4</v>
      </c>
      <c r="J82" s="177">
        <v>91</v>
      </c>
      <c r="K82" s="230">
        <v>2018</v>
      </c>
      <c r="L82" s="12" t="s">
        <v>290</v>
      </c>
      <c r="M82" s="12"/>
      <c r="N82" s="12" t="s">
        <v>68</v>
      </c>
      <c r="O82" s="12" t="s">
        <v>32</v>
      </c>
      <c r="P82" s="12" t="s">
        <v>33</v>
      </c>
      <c r="Q82" s="4" t="s">
        <v>34</v>
      </c>
      <c r="R82" s="4">
        <v>3.4</v>
      </c>
      <c r="S82" s="4">
        <v>3.4</v>
      </c>
      <c r="T82" s="178">
        <v>2018</v>
      </c>
      <c r="U82" s="13" t="s">
        <v>291</v>
      </c>
      <c r="V82" s="4" t="s">
        <v>70</v>
      </c>
      <c r="W82" s="180"/>
      <c r="X82" s="4">
        <f t="shared" si="2"/>
        <v>0</v>
      </c>
      <c r="Y82" s="180"/>
      <c r="Z82" s="4"/>
      <c r="AA82" s="180"/>
      <c r="AB82" s="180"/>
      <c r="AC82" s="180"/>
      <c r="AD82" s="180"/>
      <c r="AE82" s="180"/>
      <c r="AF82" s="180"/>
      <c r="AG82" s="180"/>
      <c r="AH82" s="180"/>
    </row>
    <row r="83" spans="1:34" ht="38.25" x14ac:dyDescent="0.25">
      <c r="A83" s="4" t="s">
        <v>361</v>
      </c>
      <c r="B83" s="5" t="s">
        <v>362</v>
      </c>
      <c r="C83" s="246">
        <f>IF(LEN($D83)=0,"",SUBTOTAL(3,$D$6:$D83))</f>
        <v>77</v>
      </c>
      <c r="D83" s="174" t="s">
        <v>25</v>
      </c>
      <c r="E83" s="176" t="s">
        <v>363</v>
      </c>
      <c r="F83" s="174" t="s">
        <v>45</v>
      </c>
      <c r="G83" s="174" t="s">
        <v>181</v>
      </c>
      <c r="H83" s="177" t="s">
        <v>364</v>
      </c>
      <c r="I83" s="9">
        <v>46.2</v>
      </c>
      <c r="J83" s="177">
        <v>91</v>
      </c>
      <c r="K83" s="230">
        <v>2018</v>
      </c>
      <c r="L83" s="12" t="s">
        <v>290</v>
      </c>
      <c r="M83" s="12"/>
      <c r="N83" s="12"/>
      <c r="O83" s="12" t="s">
        <v>32</v>
      </c>
      <c r="P83" s="12" t="s">
        <v>33</v>
      </c>
      <c r="Q83" s="4" t="s">
        <v>34</v>
      </c>
      <c r="R83" s="4">
        <v>46.2</v>
      </c>
      <c r="S83" s="4">
        <v>46.2</v>
      </c>
      <c r="T83" s="178">
        <v>2018</v>
      </c>
      <c r="U83" s="13" t="s">
        <v>291</v>
      </c>
      <c r="V83" s="4" t="s">
        <v>36</v>
      </c>
      <c r="W83" s="180"/>
      <c r="X83" s="4" t="s">
        <v>53</v>
      </c>
      <c r="Y83" s="180"/>
      <c r="Z83" s="4"/>
      <c r="AA83" s="180"/>
      <c r="AB83" s="180"/>
      <c r="AC83" s="180"/>
      <c r="AD83" s="180"/>
      <c r="AE83" s="180"/>
      <c r="AF83" s="180"/>
      <c r="AG83" s="180"/>
      <c r="AH83" s="180"/>
    </row>
    <row r="84" spans="1:34" ht="38.25" x14ac:dyDescent="0.25">
      <c r="A84" s="4" t="s">
        <v>365</v>
      </c>
      <c r="B84" s="5" t="s">
        <v>366</v>
      </c>
      <c r="C84" s="246">
        <f>IF(LEN($D84)=0,"",SUBTOTAL(3,$D$6:$D84))</f>
        <v>78</v>
      </c>
      <c r="D84" s="174" t="s">
        <v>25</v>
      </c>
      <c r="E84" s="176" t="s">
        <v>367</v>
      </c>
      <c r="F84" s="174" t="s">
        <v>27</v>
      </c>
      <c r="G84" s="174" t="s">
        <v>181</v>
      </c>
      <c r="H84" s="177" t="s">
        <v>368</v>
      </c>
      <c r="I84" s="9">
        <v>3.2</v>
      </c>
      <c r="J84" s="177">
        <v>91</v>
      </c>
      <c r="K84" s="230">
        <v>2018</v>
      </c>
      <c r="L84" s="12" t="s">
        <v>290</v>
      </c>
      <c r="M84" s="12"/>
      <c r="N84" s="12" t="s">
        <v>31</v>
      </c>
      <c r="O84" s="12" t="s">
        <v>32</v>
      </c>
      <c r="P84" s="12" t="s">
        <v>33</v>
      </c>
      <c r="Q84" s="4" t="s">
        <v>34</v>
      </c>
      <c r="R84" s="4">
        <v>3.2</v>
      </c>
      <c r="S84" s="4">
        <v>3.2</v>
      </c>
      <c r="T84" s="178">
        <v>2018</v>
      </c>
      <c r="U84" s="13" t="s">
        <v>291</v>
      </c>
      <c r="V84" s="4" t="s">
        <v>70</v>
      </c>
      <c r="W84" s="180"/>
      <c r="X84" s="4">
        <f t="shared" ref="X84:X124" si="3">S84-I84</f>
        <v>0</v>
      </c>
      <c r="Y84" s="180"/>
      <c r="Z84" s="4"/>
      <c r="AA84" s="180"/>
      <c r="AB84" s="180"/>
      <c r="AC84" s="180"/>
      <c r="AD84" s="180"/>
      <c r="AE84" s="180"/>
      <c r="AF84" s="180"/>
      <c r="AG84" s="180"/>
      <c r="AH84" s="180"/>
    </row>
    <row r="85" spans="1:34" ht="38.25" x14ac:dyDescent="0.25">
      <c r="A85" s="4" t="s">
        <v>369</v>
      </c>
      <c r="B85" s="5" t="s">
        <v>370</v>
      </c>
      <c r="C85" s="246">
        <f>IF(LEN($D85)=0,"",SUBTOTAL(3,$D$6:$D85))</f>
        <v>79</v>
      </c>
      <c r="D85" s="174" t="s">
        <v>25</v>
      </c>
      <c r="E85" s="176" t="s">
        <v>371</v>
      </c>
      <c r="F85" s="174" t="s">
        <v>27</v>
      </c>
      <c r="G85" s="174" t="s">
        <v>181</v>
      </c>
      <c r="H85" s="177" t="s">
        <v>372</v>
      </c>
      <c r="I85" s="9">
        <v>5.3</v>
      </c>
      <c r="J85" s="177">
        <v>91</v>
      </c>
      <c r="K85" s="230">
        <v>2018</v>
      </c>
      <c r="L85" s="12" t="s">
        <v>290</v>
      </c>
      <c r="M85" s="12"/>
      <c r="N85" s="12"/>
      <c r="O85" s="12" t="s">
        <v>32</v>
      </c>
      <c r="P85" s="12" t="s">
        <v>33</v>
      </c>
      <c r="Q85" s="4" t="s">
        <v>34</v>
      </c>
      <c r="R85" s="4">
        <v>6.8</v>
      </c>
      <c r="S85" s="4">
        <v>5.3</v>
      </c>
      <c r="T85" s="178">
        <v>2018</v>
      </c>
      <c r="U85" s="13" t="s">
        <v>291</v>
      </c>
      <c r="V85" s="4" t="s">
        <v>36</v>
      </c>
      <c r="W85" s="180"/>
      <c r="X85" s="4">
        <f t="shared" si="3"/>
        <v>0</v>
      </c>
      <c r="Y85" s="180"/>
      <c r="Z85" s="4"/>
      <c r="AA85" s="180"/>
      <c r="AB85" s="180"/>
      <c r="AC85" s="180"/>
      <c r="AD85" s="180"/>
      <c r="AE85" s="180"/>
      <c r="AF85" s="180"/>
      <c r="AG85" s="180"/>
      <c r="AH85" s="180"/>
    </row>
    <row r="86" spans="1:34" ht="38.25" x14ac:dyDescent="0.25">
      <c r="A86" s="4" t="s">
        <v>373</v>
      </c>
      <c r="B86" s="5" t="s">
        <v>374</v>
      </c>
      <c r="C86" s="246">
        <f>IF(LEN($D86)=0,"",SUBTOTAL(3,$D$6:$D86))</f>
        <v>80</v>
      </c>
      <c r="D86" s="174" t="s">
        <v>25</v>
      </c>
      <c r="E86" s="176" t="s">
        <v>375</v>
      </c>
      <c r="F86" s="174" t="s">
        <v>27</v>
      </c>
      <c r="G86" s="174" t="s">
        <v>89</v>
      </c>
      <c r="H86" s="177" t="s">
        <v>376</v>
      </c>
      <c r="I86" s="9">
        <v>2.2000000000000002</v>
      </c>
      <c r="J86" s="177">
        <v>91</v>
      </c>
      <c r="K86" s="230">
        <v>2018</v>
      </c>
      <c r="L86" s="12" t="s">
        <v>290</v>
      </c>
      <c r="M86" s="12"/>
      <c r="N86" s="12"/>
      <c r="O86" s="12" t="s">
        <v>32</v>
      </c>
      <c r="P86" s="12" t="s">
        <v>33</v>
      </c>
      <c r="Q86" s="4" t="s">
        <v>34</v>
      </c>
      <c r="R86" s="4">
        <v>0.57999999999999996</v>
      </c>
      <c r="S86" s="4">
        <v>2.2000000000000002</v>
      </c>
      <c r="T86" s="178">
        <v>2018</v>
      </c>
      <c r="U86" s="13" t="s">
        <v>291</v>
      </c>
      <c r="V86" s="4" t="s">
        <v>36</v>
      </c>
      <c r="W86" s="180"/>
      <c r="X86" s="4">
        <f t="shared" si="3"/>
        <v>0</v>
      </c>
      <c r="Y86" s="180"/>
      <c r="Z86" s="4"/>
      <c r="AA86" s="180"/>
      <c r="AB86" s="180"/>
      <c r="AC86" s="180"/>
      <c r="AD86" s="180"/>
      <c r="AE86" s="180"/>
      <c r="AF86" s="180"/>
      <c r="AG86" s="180"/>
      <c r="AH86" s="180"/>
    </row>
    <row r="87" spans="1:34" ht="38.25" x14ac:dyDescent="0.25">
      <c r="A87" s="4" t="s">
        <v>377</v>
      </c>
      <c r="B87" s="5" t="s">
        <v>378</v>
      </c>
      <c r="C87" s="246">
        <f>IF(LEN($D87)=0,"",SUBTOTAL(3,$D$6:$D87))</f>
        <v>81</v>
      </c>
      <c r="D87" s="174" t="s">
        <v>25</v>
      </c>
      <c r="E87" s="176" t="s">
        <v>379</v>
      </c>
      <c r="F87" s="174" t="s">
        <v>27</v>
      </c>
      <c r="G87" s="174" t="s">
        <v>28</v>
      </c>
      <c r="H87" s="177" t="s">
        <v>46</v>
      </c>
      <c r="I87" s="9">
        <v>2.75</v>
      </c>
      <c r="J87" s="177">
        <v>91</v>
      </c>
      <c r="K87" s="230">
        <v>2018</v>
      </c>
      <c r="L87" s="12" t="s">
        <v>290</v>
      </c>
      <c r="M87" s="12"/>
      <c r="N87" s="12" t="s">
        <v>31</v>
      </c>
      <c r="O87" s="12" t="s">
        <v>32</v>
      </c>
      <c r="P87" s="12" t="s">
        <v>33</v>
      </c>
      <c r="Q87" s="4" t="s">
        <v>34</v>
      </c>
      <c r="R87" s="101">
        <v>2.75</v>
      </c>
      <c r="S87" s="103">
        <v>2.75</v>
      </c>
      <c r="T87" s="175">
        <v>2018</v>
      </c>
      <c r="U87" s="175" t="s">
        <v>291</v>
      </c>
      <c r="V87" s="100" t="s">
        <v>36</v>
      </c>
      <c r="W87" s="180"/>
      <c r="X87" s="4">
        <f t="shared" si="3"/>
        <v>0</v>
      </c>
      <c r="Y87" s="180"/>
      <c r="Z87" s="4"/>
      <c r="AA87" s="180"/>
      <c r="AB87" s="180"/>
      <c r="AC87" s="180"/>
      <c r="AD87" s="180"/>
      <c r="AE87" s="180"/>
      <c r="AF87" s="180"/>
      <c r="AG87" s="180"/>
      <c r="AH87" s="180"/>
    </row>
    <row r="88" spans="1:34" ht="38.25" x14ac:dyDescent="0.25">
      <c r="A88" s="4" t="s">
        <v>380</v>
      </c>
      <c r="B88" s="5" t="s">
        <v>381</v>
      </c>
      <c r="C88" s="246">
        <f>IF(LEN($D88)=0,"",SUBTOTAL(3,$D$6:$D88))</f>
        <v>82</v>
      </c>
      <c r="D88" s="174" t="s">
        <v>25</v>
      </c>
      <c r="E88" s="176" t="s">
        <v>382</v>
      </c>
      <c r="F88" s="174" t="s">
        <v>27</v>
      </c>
      <c r="G88" s="174" t="s">
        <v>28</v>
      </c>
      <c r="H88" s="177" t="s">
        <v>383</v>
      </c>
      <c r="I88" s="9">
        <v>2.79</v>
      </c>
      <c r="J88" s="177">
        <v>91</v>
      </c>
      <c r="K88" s="230">
        <v>2018</v>
      </c>
      <c r="L88" s="12" t="s">
        <v>290</v>
      </c>
      <c r="M88" s="12"/>
      <c r="N88" s="12" t="s">
        <v>31</v>
      </c>
      <c r="O88" s="12" t="s">
        <v>32</v>
      </c>
      <c r="P88" s="12" t="s">
        <v>33</v>
      </c>
      <c r="Q88" s="4" t="s">
        <v>34</v>
      </c>
      <c r="R88" s="101">
        <v>9.09</v>
      </c>
      <c r="S88" s="103">
        <v>2.79</v>
      </c>
      <c r="T88" s="175">
        <v>2018</v>
      </c>
      <c r="U88" s="175" t="s">
        <v>291</v>
      </c>
      <c r="V88" s="100" t="s">
        <v>36</v>
      </c>
      <c r="W88" s="180"/>
      <c r="X88" s="4">
        <f t="shared" si="3"/>
        <v>0</v>
      </c>
      <c r="Y88" s="180"/>
      <c r="Z88" s="4"/>
      <c r="AA88" s="180"/>
      <c r="AB88" s="180"/>
      <c r="AC88" s="180"/>
      <c r="AD88" s="180"/>
      <c r="AE88" s="180"/>
      <c r="AF88" s="180"/>
      <c r="AG88" s="180"/>
      <c r="AH88" s="180"/>
    </row>
    <row r="89" spans="1:34" ht="38.25" x14ac:dyDescent="0.25">
      <c r="A89" s="4" t="s">
        <v>384</v>
      </c>
      <c r="B89" s="5" t="s">
        <v>385</v>
      </c>
      <c r="C89" s="246">
        <f>IF(LEN($D89)=0,"",SUBTOTAL(3,$D$6:$D89))</f>
        <v>83</v>
      </c>
      <c r="D89" s="174" t="s">
        <v>25</v>
      </c>
      <c r="E89" s="176" t="s">
        <v>386</v>
      </c>
      <c r="F89" s="174" t="s">
        <v>27</v>
      </c>
      <c r="G89" s="174" t="s">
        <v>28</v>
      </c>
      <c r="H89" s="177" t="s">
        <v>387</v>
      </c>
      <c r="I89" s="9">
        <v>1.97</v>
      </c>
      <c r="J89" s="177">
        <v>91</v>
      </c>
      <c r="K89" s="230">
        <v>2018</v>
      </c>
      <c r="L89" s="12" t="s">
        <v>290</v>
      </c>
      <c r="M89" s="12"/>
      <c r="N89" s="12" t="s">
        <v>31</v>
      </c>
      <c r="O89" s="12" t="s">
        <v>32</v>
      </c>
      <c r="P89" s="12" t="s">
        <v>33</v>
      </c>
      <c r="Q89" s="4" t="s">
        <v>34</v>
      </c>
      <c r="R89" s="101">
        <v>3.08</v>
      </c>
      <c r="S89" s="103">
        <v>1.97</v>
      </c>
      <c r="T89" s="175">
        <v>2018</v>
      </c>
      <c r="U89" s="175" t="s">
        <v>291</v>
      </c>
      <c r="V89" s="100" t="s">
        <v>36</v>
      </c>
      <c r="W89" s="180"/>
      <c r="X89" s="4">
        <f t="shared" si="3"/>
        <v>0</v>
      </c>
      <c r="Y89" s="180"/>
      <c r="Z89" s="4"/>
      <c r="AA89" s="180"/>
      <c r="AB89" s="180"/>
      <c r="AC89" s="180"/>
      <c r="AD89" s="180"/>
      <c r="AE89" s="180"/>
      <c r="AF89" s="180"/>
      <c r="AG89" s="180"/>
      <c r="AH89" s="180"/>
    </row>
    <row r="90" spans="1:34" ht="38.25" x14ac:dyDescent="0.25">
      <c r="A90" s="4" t="s">
        <v>388</v>
      </c>
      <c r="B90" s="5" t="s">
        <v>389</v>
      </c>
      <c r="C90" s="246">
        <f>IF(LEN($D90)=0,"",SUBTOTAL(3,$D$6:$D90))</f>
        <v>84</v>
      </c>
      <c r="D90" s="174" t="s">
        <v>25</v>
      </c>
      <c r="E90" s="176" t="s">
        <v>203</v>
      </c>
      <c r="F90" s="174" t="s">
        <v>27</v>
      </c>
      <c r="G90" s="174" t="s">
        <v>28</v>
      </c>
      <c r="H90" s="177" t="s">
        <v>390</v>
      </c>
      <c r="I90" s="9">
        <v>4.9999999999999822E-2</v>
      </c>
      <c r="J90" s="177">
        <v>91</v>
      </c>
      <c r="K90" s="230">
        <v>2018</v>
      </c>
      <c r="L90" s="12" t="s">
        <v>290</v>
      </c>
      <c r="M90" s="12"/>
      <c r="N90" s="12" t="s">
        <v>31</v>
      </c>
      <c r="O90" s="12" t="s">
        <v>32</v>
      </c>
      <c r="P90" s="12" t="s">
        <v>33</v>
      </c>
      <c r="Q90" s="4" t="s">
        <v>34</v>
      </c>
      <c r="R90" s="101">
        <v>5.99</v>
      </c>
      <c r="S90" s="103">
        <v>4.9999999999999822E-2</v>
      </c>
      <c r="T90" s="175">
        <v>2018</v>
      </c>
      <c r="U90" s="175" t="s">
        <v>291</v>
      </c>
      <c r="V90" s="100" t="s">
        <v>36</v>
      </c>
      <c r="W90" s="180"/>
      <c r="X90" s="4">
        <f t="shared" si="3"/>
        <v>0</v>
      </c>
      <c r="Y90" s="180"/>
      <c r="Z90" s="4"/>
      <c r="AA90" s="180"/>
      <c r="AB90" s="180"/>
      <c r="AC90" s="180"/>
      <c r="AD90" s="180"/>
      <c r="AE90" s="180"/>
      <c r="AF90" s="180"/>
      <c r="AG90" s="180"/>
      <c r="AH90" s="180"/>
    </row>
    <row r="91" spans="1:34" ht="22.5" customHeight="1" x14ac:dyDescent="0.25">
      <c r="A91" s="4" t="s">
        <v>391</v>
      </c>
      <c r="B91" s="5" t="s">
        <v>392</v>
      </c>
      <c r="C91" s="246">
        <f>IF(LEN($D91)=0,"",SUBTOTAL(3,$D$6:$D91))</f>
        <v>85</v>
      </c>
      <c r="D91" s="174" t="s">
        <v>25</v>
      </c>
      <c r="E91" s="176" t="s">
        <v>393</v>
      </c>
      <c r="F91" s="174" t="s">
        <v>27</v>
      </c>
      <c r="G91" s="174" t="s">
        <v>28</v>
      </c>
      <c r="H91" s="177" t="s">
        <v>394</v>
      </c>
      <c r="I91" s="9">
        <v>0.34479999999999988</v>
      </c>
      <c r="J91" s="177">
        <v>91</v>
      </c>
      <c r="K91" s="230">
        <v>2018</v>
      </c>
      <c r="L91" s="12" t="s">
        <v>290</v>
      </c>
      <c r="M91" s="12"/>
      <c r="N91" s="12" t="s">
        <v>31</v>
      </c>
      <c r="O91" s="12" t="s">
        <v>32</v>
      </c>
      <c r="P91" s="12" t="s">
        <v>33</v>
      </c>
      <c r="Q91" s="4" t="s">
        <v>34</v>
      </c>
      <c r="R91" s="101">
        <v>0.87999999999999989</v>
      </c>
      <c r="S91" s="103">
        <v>0.34479999999999988</v>
      </c>
      <c r="T91" s="175">
        <v>2018</v>
      </c>
      <c r="U91" s="175" t="s">
        <v>291</v>
      </c>
      <c r="V91" s="100" t="s">
        <v>36</v>
      </c>
      <c r="W91" s="180"/>
      <c r="X91" s="4">
        <f t="shared" si="3"/>
        <v>0</v>
      </c>
      <c r="Y91" s="180"/>
      <c r="Z91" s="4"/>
      <c r="AA91" s="180"/>
      <c r="AB91" s="180"/>
      <c r="AC91" s="180"/>
      <c r="AD91" s="180"/>
      <c r="AE91" s="180"/>
      <c r="AF91" s="180"/>
      <c r="AG91" s="180"/>
      <c r="AH91" s="180"/>
    </row>
    <row r="92" spans="1:34" ht="51" x14ac:dyDescent="0.25">
      <c r="A92" s="4" t="s">
        <v>395</v>
      </c>
      <c r="B92" s="5" t="s">
        <v>396</v>
      </c>
      <c r="C92" s="246">
        <f>IF(LEN($D92)=0,"",SUBTOTAL(3,$D$6:$D92))</f>
        <v>86</v>
      </c>
      <c r="D92" s="174" t="s">
        <v>25</v>
      </c>
      <c r="E92" s="176" t="s">
        <v>397</v>
      </c>
      <c r="F92" s="174" t="s">
        <v>127</v>
      </c>
      <c r="G92" s="174" t="s">
        <v>51</v>
      </c>
      <c r="H92" s="177" t="s">
        <v>398</v>
      </c>
      <c r="I92" s="9">
        <v>1.01</v>
      </c>
      <c r="J92" s="177">
        <v>91</v>
      </c>
      <c r="K92" s="230">
        <v>2018</v>
      </c>
      <c r="L92" s="12" t="s">
        <v>290</v>
      </c>
      <c r="M92" s="12"/>
      <c r="N92" s="12" t="s">
        <v>31</v>
      </c>
      <c r="O92" s="12" t="s">
        <v>32</v>
      </c>
      <c r="P92" s="12" t="s">
        <v>33</v>
      </c>
      <c r="Q92" s="4" t="s">
        <v>34</v>
      </c>
      <c r="R92" s="4">
        <v>1.01</v>
      </c>
      <c r="S92" s="4">
        <v>1.01</v>
      </c>
      <c r="T92" s="178">
        <v>2018</v>
      </c>
      <c r="U92" s="13" t="s">
        <v>291</v>
      </c>
      <c r="V92" s="4" t="s">
        <v>70</v>
      </c>
      <c r="W92" s="180"/>
      <c r="X92" s="4">
        <f t="shared" si="3"/>
        <v>0</v>
      </c>
      <c r="Y92" s="180"/>
      <c r="Z92" s="4"/>
      <c r="AA92" s="180"/>
      <c r="AB92" s="180"/>
      <c r="AC92" s="180"/>
      <c r="AD92" s="180"/>
      <c r="AE92" s="180"/>
      <c r="AF92" s="180"/>
      <c r="AG92" s="180"/>
      <c r="AH92" s="180"/>
    </row>
    <row r="93" spans="1:34" ht="38.25" x14ac:dyDescent="0.25">
      <c r="A93" s="4" t="s">
        <v>399</v>
      </c>
      <c r="B93" s="5" t="s">
        <v>400</v>
      </c>
      <c r="C93" s="246">
        <f>IF(LEN($D93)=0,"",SUBTOTAL(3,$D$6:$D93))</f>
        <v>87</v>
      </c>
      <c r="D93" s="174" t="s">
        <v>56</v>
      </c>
      <c r="E93" s="176" t="s">
        <v>401</v>
      </c>
      <c r="F93" s="174" t="s">
        <v>100</v>
      </c>
      <c r="G93" s="18" t="s">
        <v>65</v>
      </c>
      <c r="H93" s="177" t="s">
        <v>339</v>
      </c>
      <c r="I93" s="9">
        <v>28.6</v>
      </c>
      <c r="J93" s="177">
        <v>91</v>
      </c>
      <c r="K93" s="230">
        <v>2018</v>
      </c>
      <c r="L93" s="12" t="s">
        <v>290</v>
      </c>
      <c r="M93" s="12"/>
      <c r="N93" s="12" t="s">
        <v>68</v>
      </c>
      <c r="O93" s="12" t="s">
        <v>32</v>
      </c>
      <c r="P93" s="12" t="s">
        <v>33</v>
      </c>
      <c r="Q93" s="4" t="s">
        <v>34</v>
      </c>
      <c r="R93" s="101">
        <v>28.6</v>
      </c>
      <c r="S93" s="29">
        <v>28.6</v>
      </c>
      <c r="T93" s="175">
        <v>2018</v>
      </c>
      <c r="U93" s="175" t="s">
        <v>291</v>
      </c>
      <c r="V93" s="100" t="s">
        <v>70</v>
      </c>
      <c r="W93" s="180"/>
      <c r="X93" s="4">
        <f t="shared" si="3"/>
        <v>0</v>
      </c>
      <c r="Y93" s="180"/>
      <c r="Z93" s="4"/>
      <c r="AA93" s="180"/>
      <c r="AB93" s="180"/>
      <c r="AC93" s="180"/>
      <c r="AD93" s="180"/>
      <c r="AE93" s="180"/>
      <c r="AF93" s="180"/>
      <c r="AG93" s="180"/>
      <c r="AH93" s="180"/>
    </row>
    <row r="94" spans="1:34" ht="38.25" x14ac:dyDescent="0.25">
      <c r="A94" s="4" t="s">
        <v>402</v>
      </c>
      <c r="B94" s="5" t="s">
        <v>403</v>
      </c>
      <c r="C94" s="246">
        <f>IF(LEN($D94)=0,"",SUBTOTAL(3,$D$6:$D94))</f>
        <v>88</v>
      </c>
      <c r="D94" s="174" t="s">
        <v>56</v>
      </c>
      <c r="E94" s="176" t="s">
        <v>404</v>
      </c>
      <c r="F94" s="174" t="s">
        <v>405</v>
      </c>
      <c r="G94" s="18" t="s">
        <v>65</v>
      </c>
      <c r="H94" s="177" t="s">
        <v>406</v>
      </c>
      <c r="I94" s="9">
        <v>0.87</v>
      </c>
      <c r="J94" s="177">
        <v>91</v>
      </c>
      <c r="K94" s="230">
        <v>2018</v>
      </c>
      <c r="L94" s="12" t="s">
        <v>290</v>
      </c>
      <c r="M94" s="12"/>
      <c r="N94" s="12"/>
      <c r="O94" s="12" t="s">
        <v>32</v>
      </c>
      <c r="P94" s="12" t="s">
        <v>33</v>
      </c>
      <c r="Q94" s="4" t="s">
        <v>34</v>
      </c>
      <c r="R94" s="101">
        <v>0.87</v>
      </c>
      <c r="S94" s="103">
        <v>0.87</v>
      </c>
      <c r="T94" s="175">
        <v>2018</v>
      </c>
      <c r="U94" s="175" t="s">
        <v>291</v>
      </c>
      <c r="V94" s="100" t="s">
        <v>70</v>
      </c>
      <c r="W94" s="180"/>
      <c r="X94" s="4">
        <f t="shared" si="3"/>
        <v>0</v>
      </c>
      <c r="Y94" s="180"/>
      <c r="Z94" s="4"/>
      <c r="AA94" s="180"/>
      <c r="AB94" s="180"/>
      <c r="AC94" s="180"/>
      <c r="AD94" s="180"/>
      <c r="AE94" s="180"/>
      <c r="AF94" s="180"/>
      <c r="AG94" s="180"/>
      <c r="AH94" s="180"/>
    </row>
    <row r="95" spans="1:34" ht="38.25" x14ac:dyDescent="0.25">
      <c r="A95" s="4" t="s">
        <v>407</v>
      </c>
      <c r="B95" s="5" t="s">
        <v>408</v>
      </c>
      <c r="C95" s="246">
        <f>IF(LEN($D95)=0,"",SUBTOTAL(3,$D$6:$D95))</f>
        <v>89</v>
      </c>
      <c r="D95" s="174" t="s">
        <v>56</v>
      </c>
      <c r="E95" s="176" t="s">
        <v>409</v>
      </c>
      <c r="F95" s="174" t="s">
        <v>100</v>
      </c>
      <c r="G95" s="18" t="s">
        <v>65</v>
      </c>
      <c r="H95" s="177" t="s">
        <v>410</v>
      </c>
      <c r="I95" s="9">
        <v>3.59</v>
      </c>
      <c r="J95" s="177">
        <v>91</v>
      </c>
      <c r="K95" s="230">
        <v>2018</v>
      </c>
      <c r="L95" s="12" t="s">
        <v>290</v>
      </c>
      <c r="M95" s="12"/>
      <c r="N95" s="12" t="s">
        <v>68</v>
      </c>
      <c r="O95" s="12" t="s">
        <v>32</v>
      </c>
      <c r="P95" s="12" t="s">
        <v>33</v>
      </c>
      <c r="Q95" s="4" t="s">
        <v>34</v>
      </c>
      <c r="R95" s="101">
        <v>3.59</v>
      </c>
      <c r="S95" s="103">
        <v>3.59</v>
      </c>
      <c r="T95" s="175">
        <v>2018</v>
      </c>
      <c r="U95" s="175" t="s">
        <v>291</v>
      </c>
      <c r="V95" s="100" t="s">
        <v>36</v>
      </c>
      <c r="W95" s="180"/>
      <c r="X95" s="4">
        <f t="shared" si="3"/>
        <v>0</v>
      </c>
      <c r="Y95" s="180"/>
      <c r="Z95" s="4"/>
      <c r="AA95" s="180"/>
      <c r="AB95" s="180"/>
      <c r="AC95" s="180"/>
      <c r="AD95" s="180"/>
      <c r="AE95" s="180"/>
      <c r="AF95" s="180"/>
      <c r="AG95" s="180"/>
      <c r="AH95" s="180"/>
    </row>
    <row r="96" spans="1:34" ht="38.25" x14ac:dyDescent="0.25">
      <c r="A96" s="4" t="s">
        <v>411</v>
      </c>
      <c r="B96" s="5" t="s">
        <v>412</v>
      </c>
      <c r="C96" s="246">
        <f>IF(LEN($D96)=0,"",SUBTOTAL(3,$D$6:$D96))</f>
        <v>90</v>
      </c>
      <c r="D96" s="174" t="s">
        <v>56</v>
      </c>
      <c r="E96" s="176" t="s">
        <v>413</v>
      </c>
      <c r="F96" s="174" t="s">
        <v>100</v>
      </c>
      <c r="G96" s="18" t="s">
        <v>65</v>
      </c>
      <c r="H96" s="177" t="s">
        <v>181</v>
      </c>
      <c r="I96" s="9">
        <v>0.73</v>
      </c>
      <c r="J96" s="177">
        <v>91</v>
      </c>
      <c r="K96" s="230">
        <v>2018</v>
      </c>
      <c r="L96" s="12" t="s">
        <v>290</v>
      </c>
      <c r="M96" s="12"/>
      <c r="N96" s="12" t="s">
        <v>68</v>
      </c>
      <c r="O96" s="12" t="s">
        <v>32</v>
      </c>
      <c r="P96" s="12" t="s">
        <v>33</v>
      </c>
      <c r="Q96" s="4" t="s">
        <v>34</v>
      </c>
      <c r="R96" s="101">
        <v>0.73</v>
      </c>
      <c r="S96" s="103">
        <v>0.73</v>
      </c>
      <c r="T96" s="175">
        <v>2018</v>
      </c>
      <c r="U96" s="175" t="s">
        <v>291</v>
      </c>
      <c r="V96" s="100" t="s">
        <v>36</v>
      </c>
      <c r="W96" s="180"/>
      <c r="X96" s="4">
        <f t="shared" si="3"/>
        <v>0</v>
      </c>
      <c r="Y96" s="180"/>
      <c r="Z96" s="4"/>
      <c r="AA96" s="180"/>
      <c r="AB96" s="180"/>
      <c r="AC96" s="180"/>
      <c r="AD96" s="180"/>
      <c r="AE96" s="180"/>
      <c r="AF96" s="180"/>
      <c r="AG96" s="180"/>
      <c r="AH96" s="180"/>
    </row>
    <row r="97" spans="1:34" ht="38.25" x14ac:dyDescent="0.25">
      <c r="A97" s="4" t="s">
        <v>414</v>
      </c>
      <c r="B97" s="5" t="s">
        <v>415</v>
      </c>
      <c r="C97" s="246">
        <f>IF(LEN($D97)=0,"",SUBTOTAL(3,$D$6:$D97))</f>
        <v>91</v>
      </c>
      <c r="D97" s="174" t="s">
        <v>56</v>
      </c>
      <c r="E97" s="176" t="s">
        <v>416</v>
      </c>
      <c r="F97" s="174" t="s">
        <v>164</v>
      </c>
      <c r="G97" s="174" t="s">
        <v>79</v>
      </c>
      <c r="H97" s="177" t="s">
        <v>193</v>
      </c>
      <c r="I97" s="9">
        <v>1.93</v>
      </c>
      <c r="J97" s="177">
        <v>91</v>
      </c>
      <c r="K97" s="230">
        <v>2018</v>
      </c>
      <c r="L97" s="12" t="s">
        <v>290</v>
      </c>
      <c r="M97" s="12"/>
      <c r="N97" s="12"/>
      <c r="O97" s="12" t="s">
        <v>32</v>
      </c>
      <c r="P97" s="12" t="s">
        <v>33</v>
      </c>
      <c r="Q97" s="4" t="s">
        <v>34</v>
      </c>
      <c r="R97" s="101">
        <v>1.93</v>
      </c>
      <c r="S97" s="103">
        <v>1.93</v>
      </c>
      <c r="T97" s="175">
        <v>2018</v>
      </c>
      <c r="U97" s="175" t="s">
        <v>291</v>
      </c>
      <c r="V97" s="100" t="s">
        <v>70</v>
      </c>
      <c r="W97" s="180"/>
      <c r="X97" s="4">
        <f t="shared" si="3"/>
        <v>0</v>
      </c>
      <c r="Y97" s="180"/>
      <c r="Z97" s="4"/>
      <c r="AA97" s="180"/>
      <c r="AB97" s="180"/>
      <c r="AC97" s="180"/>
      <c r="AD97" s="180"/>
      <c r="AE97" s="180"/>
      <c r="AF97" s="180"/>
      <c r="AG97" s="180"/>
      <c r="AH97" s="180"/>
    </row>
    <row r="98" spans="1:34" ht="38.25" x14ac:dyDescent="0.25">
      <c r="A98" s="4" t="s">
        <v>417</v>
      </c>
      <c r="B98" s="5" t="s">
        <v>418</v>
      </c>
      <c r="C98" s="246">
        <f>IF(LEN($D98)=0,"",SUBTOTAL(3,$D$6:$D98))</f>
        <v>92</v>
      </c>
      <c r="D98" s="174" t="s">
        <v>56</v>
      </c>
      <c r="E98" s="176" t="s">
        <v>419</v>
      </c>
      <c r="F98" s="174" t="s">
        <v>222</v>
      </c>
      <c r="G98" s="174" t="s">
        <v>79</v>
      </c>
      <c r="H98" s="177" t="s">
        <v>199</v>
      </c>
      <c r="I98" s="9">
        <v>0.2</v>
      </c>
      <c r="J98" s="177">
        <v>91</v>
      </c>
      <c r="K98" s="230">
        <v>2018</v>
      </c>
      <c r="L98" s="12" t="s">
        <v>290</v>
      </c>
      <c r="M98" s="12"/>
      <c r="N98" s="12"/>
      <c r="O98" s="12" t="s">
        <v>32</v>
      </c>
      <c r="P98" s="12" t="s">
        <v>33</v>
      </c>
      <c r="Q98" s="4" t="s">
        <v>34</v>
      </c>
      <c r="R98" s="101">
        <v>0.2</v>
      </c>
      <c r="S98" s="103">
        <v>0.2</v>
      </c>
      <c r="T98" s="175">
        <v>2018</v>
      </c>
      <c r="U98" s="175" t="s">
        <v>291</v>
      </c>
      <c r="V98" s="100" t="s">
        <v>70</v>
      </c>
      <c r="W98" s="180"/>
      <c r="X98" s="4">
        <f t="shared" si="3"/>
        <v>0</v>
      </c>
      <c r="Y98" s="180"/>
      <c r="Z98" s="4"/>
      <c r="AA98" s="180"/>
      <c r="AB98" s="180"/>
      <c r="AC98" s="180"/>
      <c r="AD98" s="180"/>
      <c r="AE98" s="180"/>
      <c r="AF98" s="180"/>
      <c r="AG98" s="180"/>
      <c r="AH98" s="180"/>
    </row>
    <row r="99" spans="1:34" ht="38.25" x14ac:dyDescent="0.25">
      <c r="A99" s="4" t="s">
        <v>420</v>
      </c>
      <c r="B99" s="5" t="s">
        <v>421</v>
      </c>
      <c r="C99" s="246">
        <f>IF(LEN($D99)=0,"",SUBTOTAL(3,$D$6:$D99))</f>
        <v>93</v>
      </c>
      <c r="D99" s="174" t="s">
        <v>56</v>
      </c>
      <c r="E99" s="176" t="s">
        <v>422</v>
      </c>
      <c r="F99" s="174" t="s">
        <v>94</v>
      </c>
      <c r="G99" s="174" t="s">
        <v>79</v>
      </c>
      <c r="H99" s="177" t="s">
        <v>199</v>
      </c>
      <c r="I99" s="9">
        <v>0.05</v>
      </c>
      <c r="J99" s="177">
        <v>91</v>
      </c>
      <c r="K99" s="230">
        <v>2018</v>
      </c>
      <c r="L99" s="12" t="s">
        <v>290</v>
      </c>
      <c r="M99" s="12"/>
      <c r="N99" s="12"/>
      <c r="O99" s="12" t="s">
        <v>32</v>
      </c>
      <c r="P99" s="12" t="s">
        <v>33</v>
      </c>
      <c r="Q99" s="4" t="s">
        <v>34</v>
      </c>
      <c r="R99" s="101">
        <v>0.05</v>
      </c>
      <c r="S99" s="103">
        <v>0.05</v>
      </c>
      <c r="T99" s="175">
        <v>2018</v>
      </c>
      <c r="U99" s="175" t="s">
        <v>291</v>
      </c>
      <c r="V99" s="100" t="s">
        <v>70</v>
      </c>
      <c r="W99" s="180"/>
      <c r="X99" s="4">
        <f t="shared" si="3"/>
        <v>0</v>
      </c>
      <c r="Y99" s="180"/>
      <c r="Z99" s="4"/>
      <c r="AA99" s="180"/>
      <c r="AB99" s="180"/>
      <c r="AC99" s="180"/>
      <c r="AD99" s="180"/>
      <c r="AE99" s="180"/>
      <c r="AF99" s="180"/>
      <c r="AG99" s="180"/>
      <c r="AH99" s="180"/>
    </row>
    <row r="100" spans="1:34" ht="38.25" x14ac:dyDescent="0.25">
      <c r="A100" s="4" t="s">
        <v>423</v>
      </c>
      <c r="B100" s="5" t="s">
        <v>424</v>
      </c>
      <c r="C100" s="246">
        <f>IF(LEN($D100)=0,"",SUBTOTAL(3,$D$6:$D100))</f>
        <v>94</v>
      </c>
      <c r="D100" s="174" t="s">
        <v>56</v>
      </c>
      <c r="E100" s="176" t="s">
        <v>425</v>
      </c>
      <c r="F100" s="174" t="s">
        <v>94</v>
      </c>
      <c r="G100" s="174" t="s">
        <v>79</v>
      </c>
      <c r="H100" s="177" t="s">
        <v>123</v>
      </c>
      <c r="I100" s="9">
        <v>0.03</v>
      </c>
      <c r="J100" s="177">
        <v>91</v>
      </c>
      <c r="K100" s="230">
        <v>2018</v>
      </c>
      <c r="L100" s="12" t="s">
        <v>290</v>
      </c>
      <c r="M100" s="12"/>
      <c r="N100" s="12"/>
      <c r="O100" s="12" t="s">
        <v>32</v>
      </c>
      <c r="P100" s="12" t="s">
        <v>33</v>
      </c>
      <c r="Q100" s="4" t="s">
        <v>34</v>
      </c>
      <c r="R100" s="101">
        <v>0.03</v>
      </c>
      <c r="S100" s="103">
        <v>0.03</v>
      </c>
      <c r="T100" s="175">
        <v>2018</v>
      </c>
      <c r="U100" s="175" t="s">
        <v>291</v>
      </c>
      <c r="V100" s="100" t="s">
        <v>70</v>
      </c>
      <c r="W100" s="180"/>
      <c r="X100" s="4">
        <f t="shared" si="3"/>
        <v>0</v>
      </c>
      <c r="Y100" s="180"/>
      <c r="Z100" s="4"/>
      <c r="AA100" s="180"/>
      <c r="AB100" s="180"/>
      <c r="AC100" s="180"/>
      <c r="AD100" s="180"/>
      <c r="AE100" s="180"/>
      <c r="AF100" s="180"/>
      <c r="AG100" s="180"/>
      <c r="AH100" s="180"/>
    </row>
    <row r="101" spans="1:34" ht="38.25" x14ac:dyDescent="0.25">
      <c r="A101" s="4" t="s">
        <v>426</v>
      </c>
      <c r="B101" s="5" t="s">
        <v>427</v>
      </c>
      <c r="C101" s="246">
        <f>IF(LEN($D101)=0,"",SUBTOTAL(3,$D$6:$D101))</f>
        <v>95</v>
      </c>
      <c r="D101" s="174" t="s">
        <v>56</v>
      </c>
      <c r="E101" s="176" t="s">
        <v>428</v>
      </c>
      <c r="F101" s="174" t="s">
        <v>94</v>
      </c>
      <c r="G101" s="174" t="s">
        <v>79</v>
      </c>
      <c r="H101" s="177" t="s">
        <v>123</v>
      </c>
      <c r="I101" s="9">
        <v>0.2</v>
      </c>
      <c r="J101" s="177">
        <v>91</v>
      </c>
      <c r="K101" s="230">
        <v>2018</v>
      </c>
      <c r="L101" s="12" t="s">
        <v>290</v>
      </c>
      <c r="M101" s="12"/>
      <c r="N101" s="12" t="s">
        <v>31</v>
      </c>
      <c r="O101" s="12" t="s">
        <v>32</v>
      </c>
      <c r="P101" s="12" t="s">
        <v>33</v>
      </c>
      <c r="Q101" s="4" t="s">
        <v>34</v>
      </c>
      <c r="R101" s="101">
        <v>0.2</v>
      </c>
      <c r="S101" s="103">
        <v>0.2</v>
      </c>
      <c r="T101" s="175">
        <v>2018</v>
      </c>
      <c r="U101" s="175" t="s">
        <v>291</v>
      </c>
      <c r="V101" s="100" t="s">
        <v>70</v>
      </c>
      <c r="W101" s="180"/>
      <c r="X101" s="4">
        <f t="shared" si="3"/>
        <v>0</v>
      </c>
      <c r="Y101" s="180"/>
      <c r="Z101" s="4"/>
      <c r="AA101" s="180"/>
      <c r="AB101" s="180"/>
      <c r="AC101" s="180"/>
      <c r="AD101" s="180"/>
      <c r="AE101" s="180"/>
      <c r="AF101" s="180"/>
      <c r="AG101" s="180"/>
      <c r="AH101" s="180"/>
    </row>
    <row r="102" spans="1:34" ht="38.25" x14ac:dyDescent="0.25">
      <c r="A102" s="4" t="s">
        <v>429</v>
      </c>
      <c r="B102" s="5" t="s">
        <v>430</v>
      </c>
      <c r="C102" s="246">
        <f>IF(LEN($D102)=0,"",SUBTOTAL(3,$D$6:$D102))</f>
        <v>96</v>
      </c>
      <c r="D102" s="174" t="s">
        <v>56</v>
      </c>
      <c r="E102" s="176" t="s">
        <v>431</v>
      </c>
      <c r="F102" s="174" t="s">
        <v>164</v>
      </c>
      <c r="G102" s="174" t="s">
        <v>181</v>
      </c>
      <c r="H102" s="177" t="s">
        <v>432</v>
      </c>
      <c r="I102" s="9">
        <v>25</v>
      </c>
      <c r="J102" s="177">
        <v>91</v>
      </c>
      <c r="K102" s="230">
        <v>2018</v>
      </c>
      <c r="L102" s="12" t="s">
        <v>290</v>
      </c>
      <c r="M102" s="12"/>
      <c r="N102" s="12" t="s">
        <v>31</v>
      </c>
      <c r="O102" s="12" t="s">
        <v>32</v>
      </c>
      <c r="P102" s="12" t="s">
        <v>33</v>
      </c>
      <c r="Q102" s="4" t="s">
        <v>34</v>
      </c>
      <c r="R102" s="4">
        <v>25</v>
      </c>
      <c r="S102" s="4">
        <v>25</v>
      </c>
      <c r="T102" s="178">
        <v>2018</v>
      </c>
      <c r="U102" s="13" t="s">
        <v>291</v>
      </c>
      <c r="V102" s="4" t="s">
        <v>36</v>
      </c>
      <c r="W102" s="180"/>
      <c r="X102" s="4">
        <f t="shared" si="3"/>
        <v>0</v>
      </c>
      <c r="Y102" s="180"/>
      <c r="Z102" s="4"/>
      <c r="AA102" s="180"/>
      <c r="AB102" s="180"/>
      <c r="AC102" s="180"/>
      <c r="AD102" s="180"/>
      <c r="AE102" s="180"/>
      <c r="AF102" s="180"/>
      <c r="AG102" s="180"/>
      <c r="AH102" s="180"/>
    </row>
    <row r="103" spans="1:34" ht="38.25" x14ac:dyDescent="0.25">
      <c r="A103" s="4" t="s">
        <v>433</v>
      </c>
      <c r="B103" s="5" t="s">
        <v>434</v>
      </c>
      <c r="C103" s="246">
        <f>IF(LEN($D103)=0,"",SUBTOTAL(3,$D$6:$D103))</f>
        <v>97</v>
      </c>
      <c r="D103" s="174" t="s">
        <v>56</v>
      </c>
      <c r="E103" s="176" t="s">
        <v>435</v>
      </c>
      <c r="F103" s="174" t="s">
        <v>405</v>
      </c>
      <c r="G103" s="174" t="s">
        <v>28</v>
      </c>
      <c r="H103" s="177" t="s">
        <v>436</v>
      </c>
      <c r="I103" s="9">
        <v>25.82</v>
      </c>
      <c r="J103" s="177">
        <v>91</v>
      </c>
      <c r="K103" s="230">
        <v>2018</v>
      </c>
      <c r="L103" s="12" t="s">
        <v>290</v>
      </c>
      <c r="M103" s="12"/>
      <c r="N103" s="12" t="s">
        <v>31</v>
      </c>
      <c r="O103" s="12" t="s">
        <v>32</v>
      </c>
      <c r="P103" s="12" t="s">
        <v>33</v>
      </c>
      <c r="Q103" s="4" t="s">
        <v>34</v>
      </c>
      <c r="R103" s="101">
        <v>25.82</v>
      </c>
      <c r="S103" s="103">
        <v>25.82</v>
      </c>
      <c r="T103" s="175">
        <v>2018</v>
      </c>
      <c r="U103" s="175" t="s">
        <v>291</v>
      </c>
      <c r="V103" s="100" t="s">
        <v>36</v>
      </c>
      <c r="W103" s="180"/>
      <c r="X103" s="4">
        <f t="shared" si="3"/>
        <v>0</v>
      </c>
      <c r="Y103" s="180"/>
      <c r="Z103" s="4"/>
      <c r="AA103" s="180"/>
      <c r="AB103" s="180"/>
      <c r="AC103" s="180"/>
      <c r="AD103" s="180"/>
      <c r="AE103" s="180"/>
      <c r="AF103" s="180"/>
      <c r="AG103" s="180"/>
      <c r="AH103" s="180"/>
    </row>
    <row r="104" spans="1:34" ht="38.25" x14ac:dyDescent="0.25">
      <c r="A104" s="4" t="s">
        <v>437</v>
      </c>
      <c r="B104" s="5" t="s">
        <v>438</v>
      </c>
      <c r="C104" s="246">
        <f>IF(LEN($D104)=0,"",SUBTOTAL(3,$D$6:$D104))</f>
        <v>98</v>
      </c>
      <c r="D104" s="174" t="s">
        <v>56</v>
      </c>
      <c r="E104" s="176" t="s">
        <v>439</v>
      </c>
      <c r="F104" s="174" t="s">
        <v>440</v>
      </c>
      <c r="G104" s="174" t="s">
        <v>165</v>
      </c>
      <c r="H104" s="177" t="s">
        <v>441</v>
      </c>
      <c r="I104" s="9">
        <v>0.9</v>
      </c>
      <c r="J104" s="177">
        <v>91</v>
      </c>
      <c r="K104" s="230">
        <v>2018</v>
      </c>
      <c r="L104" s="12" t="s">
        <v>290</v>
      </c>
      <c r="M104" s="12"/>
      <c r="N104" s="12"/>
      <c r="O104" s="12" t="s">
        <v>32</v>
      </c>
      <c r="P104" s="12" t="s">
        <v>33</v>
      </c>
      <c r="Q104" s="4" t="s">
        <v>34</v>
      </c>
      <c r="R104" s="4">
        <v>0.9</v>
      </c>
      <c r="S104" s="4">
        <v>0.9</v>
      </c>
      <c r="T104" s="178">
        <v>2018</v>
      </c>
      <c r="U104" s="13" t="s">
        <v>291</v>
      </c>
      <c r="V104" s="4" t="s">
        <v>70</v>
      </c>
      <c r="W104" s="180"/>
      <c r="X104" s="4">
        <f t="shared" si="3"/>
        <v>0</v>
      </c>
      <c r="Y104" s="180"/>
      <c r="Z104" s="4"/>
      <c r="AA104" s="180"/>
      <c r="AB104" s="180"/>
      <c r="AC104" s="180"/>
      <c r="AD104" s="180"/>
      <c r="AE104" s="180"/>
      <c r="AF104" s="180"/>
      <c r="AG104" s="180"/>
      <c r="AH104" s="180"/>
    </row>
    <row r="105" spans="1:34" ht="38.25" x14ac:dyDescent="0.25">
      <c r="A105" s="4" t="s">
        <v>442</v>
      </c>
      <c r="B105" s="180" t="s">
        <v>443</v>
      </c>
      <c r="C105" s="246">
        <f>IF(LEN($D105)=0,"",SUBTOTAL(3,$D$6:$D105))</f>
        <v>99</v>
      </c>
      <c r="D105" s="174" t="s">
        <v>98</v>
      </c>
      <c r="E105" s="176" t="s">
        <v>444</v>
      </c>
      <c r="F105" s="174"/>
      <c r="G105" s="18" t="s">
        <v>65</v>
      </c>
      <c r="H105" s="177" t="s">
        <v>181</v>
      </c>
      <c r="I105" s="9">
        <v>2.6</v>
      </c>
      <c r="J105" s="177">
        <v>91</v>
      </c>
      <c r="K105" s="230">
        <v>2018</v>
      </c>
      <c r="L105" s="12" t="s">
        <v>290</v>
      </c>
      <c r="M105" s="12"/>
      <c r="N105" s="12" t="s">
        <v>68</v>
      </c>
      <c r="O105" s="12"/>
      <c r="P105" s="12" t="s">
        <v>33</v>
      </c>
      <c r="Q105" s="4" t="s">
        <v>34</v>
      </c>
      <c r="R105" s="101">
        <v>2.6</v>
      </c>
      <c r="S105" s="103">
        <v>2.6</v>
      </c>
      <c r="T105" s="175">
        <v>2018</v>
      </c>
      <c r="U105" s="175" t="s">
        <v>291</v>
      </c>
      <c r="V105" s="100" t="s">
        <v>70</v>
      </c>
      <c r="W105" s="180"/>
      <c r="X105" s="4">
        <f t="shared" si="3"/>
        <v>0</v>
      </c>
      <c r="Y105" s="180"/>
      <c r="Z105" s="4"/>
      <c r="AA105" s="180"/>
      <c r="AB105" s="180"/>
      <c r="AC105" s="180"/>
      <c r="AD105" s="180"/>
      <c r="AE105" s="180"/>
      <c r="AF105" s="180"/>
      <c r="AG105" s="180"/>
      <c r="AH105" s="180"/>
    </row>
    <row r="106" spans="1:34" ht="38.25" x14ac:dyDescent="0.25">
      <c r="A106" s="4" t="s">
        <v>445</v>
      </c>
      <c r="B106" s="174" t="s">
        <v>266</v>
      </c>
      <c r="C106" s="246">
        <f>IF(LEN($D106)=0,"",SUBTOTAL(3,$D$6:$D106))</f>
        <v>100</v>
      </c>
      <c r="D106" s="247" t="s">
        <v>62</v>
      </c>
      <c r="E106" s="106" t="s">
        <v>267</v>
      </c>
      <c r="F106" s="11" t="s">
        <v>64</v>
      </c>
      <c r="G106" s="18" t="s">
        <v>65</v>
      </c>
      <c r="H106" s="104" t="s">
        <v>268</v>
      </c>
      <c r="I106" s="248">
        <v>1.1399999999999999</v>
      </c>
      <c r="J106" s="177">
        <v>145</v>
      </c>
      <c r="K106" s="231">
        <v>2019</v>
      </c>
      <c r="L106" s="12" t="s">
        <v>446</v>
      </c>
      <c r="M106" s="12"/>
      <c r="N106" s="12" t="s">
        <v>68</v>
      </c>
      <c r="O106" s="12" t="s">
        <v>32</v>
      </c>
      <c r="P106" s="12" t="s">
        <v>33</v>
      </c>
      <c r="Q106" s="4" t="s">
        <v>34</v>
      </c>
      <c r="R106" s="101">
        <v>2.14</v>
      </c>
      <c r="S106" s="103">
        <v>1.1399999999999999</v>
      </c>
      <c r="T106" s="175">
        <v>2019</v>
      </c>
      <c r="U106" s="175" t="s">
        <v>447</v>
      </c>
      <c r="V106" s="100" t="s">
        <v>36</v>
      </c>
      <c r="W106" s="180"/>
      <c r="X106" s="4">
        <f t="shared" si="3"/>
        <v>0</v>
      </c>
      <c r="Y106" s="180"/>
      <c r="Z106" s="4"/>
      <c r="AA106" s="180"/>
      <c r="AB106" s="180"/>
      <c r="AC106" s="180"/>
      <c r="AD106" s="180"/>
      <c r="AE106" s="180"/>
      <c r="AF106" s="180"/>
      <c r="AG106" s="180"/>
      <c r="AH106" s="180"/>
    </row>
    <row r="107" spans="1:34" ht="38.25" x14ac:dyDescent="0.25">
      <c r="A107" s="4" t="s">
        <v>448</v>
      </c>
      <c r="B107" s="174" t="s">
        <v>449</v>
      </c>
      <c r="C107" s="246">
        <f>IF(LEN($D107)=0,"",SUBTOTAL(3,$D$6:$D107))</f>
        <v>101</v>
      </c>
      <c r="D107" s="246" t="s">
        <v>62</v>
      </c>
      <c r="E107" s="106" t="s">
        <v>450</v>
      </c>
      <c r="F107" s="11" t="s">
        <v>64</v>
      </c>
      <c r="G107" s="18" t="s">
        <v>65</v>
      </c>
      <c r="H107" s="104" t="s">
        <v>268</v>
      </c>
      <c r="I107" s="248">
        <v>0.81</v>
      </c>
      <c r="J107" s="177">
        <v>145</v>
      </c>
      <c r="K107" s="231">
        <v>2019</v>
      </c>
      <c r="L107" s="12" t="s">
        <v>446</v>
      </c>
      <c r="M107" s="12"/>
      <c r="N107" s="12" t="s">
        <v>68</v>
      </c>
      <c r="O107" s="12" t="s">
        <v>32</v>
      </c>
      <c r="P107" s="12" t="s">
        <v>33</v>
      </c>
      <c r="Q107" s="4" t="s">
        <v>34</v>
      </c>
      <c r="R107" s="101">
        <v>0.81</v>
      </c>
      <c r="S107" s="103">
        <v>0.81</v>
      </c>
      <c r="T107" s="175">
        <v>2019</v>
      </c>
      <c r="U107" s="175" t="s">
        <v>447</v>
      </c>
      <c r="V107" s="100" t="s">
        <v>36</v>
      </c>
      <c r="W107" s="180"/>
      <c r="X107" s="4">
        <f t="shared" si="3"/>
        <v>0</v>
      </c>
      <c r="Y107" s="180"/>
      <c r="Z107" s="4"/>
      <c r="AA107" s="180"/>
      <c r="AB107" s="180"/>
      <c r="AC107" s="180"/>
      <c r="AD107" s="180"/>
      <c r="AE107" s="180"/>
      <c r="AF107" s="180"/>
      <c r="AG107" s="180"/>
      <c r="AH107" s="180"/>
    </row>
    <row r="108" spans="1:34" ht="38.25" x14ac:dyDescent="0.25">
      <c r="A108" s="4" t="s">
        <v>451</v>
      </c>
      <c r="B108" s="5" t="s">
        <v>452</v>
      </c>
      <c r="C108" s="246">
        <f>IF(LEN($D108)=0,"",SUBTOTAL(3,$D$6:$D108))</f>
        <v>102</v>
      </c>
      <c r="D108" s="6" t="s">
        <v>62</v>
      </c>
      <c r="E108" s="249" t="s">
        <v>453</v>
      </c>
      <c r="F108" s="250" t="s">
        <v>331</v>
      </c>
      <c r="G108" s="251" t="s">
        <v>84</v>
      </c>
      <c r="H108" s="251" t="s">
        <v>454</v>
      </c>
      <c r="I108" s="252">
        <v>0.19</v>
      </c>
      <c r="J108" s="177">
        <v>145</v>
      </c>
      <c r="K108" s="231">
        <v>2019</v>
      </c>
      <c r="L108" s="12" t="s">
        <v>446</v>
      </c>
      <c r="M108" s="12"/>
      <c r="N108" s="12"/>
      <c r="O108" s="12" t="s">
        <v>32</v>
      </c>
      <c r="P108" s="12" t="s">
        <v>33</v>
      </c>
      <c r="Q108" s="4" t="s">
        <v>34</v>
      </c>
      <c r="R108" s="4">
        <v>0.19</v>
      </c>
      <c r="S108" s="4">
        <v>0.19</v>
      </c>
      <c r="T108" s="178">
        <v>2019</v>
      </c>
      <c r="U108" s="13" t="s">
        <v>447</v>
      </c>
      <c r="V108" s="4" t="s">
        <v>36</v>
      </c>
      <c r="W108" s="180"/>
      <c r="X108" s="4">
        <f t="shared" si="3"/>
        <v>0</v>
      </c>
      <c r="Y108" s="180"/>
      <c r="Z108" s="4"/>
      <c r="AA108" s="180"/>
      <c r="AB108" s="180"/>
      <c r="AC108" s="180"/>
      <c r="AD108" s="180"/>
      <c r="AE108" s="180"/>
      <c r="AF108" s="180"/>
      <c r="AG108" s="180"/>
      <c r="AH108" s="180"/>
    </row>
    <row r="109" spans="1:34" ht="38.25" x14ac:dyDescent="0.25">
      <c r="A109" s="4" t="s">
        <v>455</v>
      </c>
      <c r="B109" s="5" t="s">
        <v>456</v>
      </c>
      <c r="C109" s="246">
        <f>IF(LEN($D109)=0,"",SUBTOTAL(3,$D$6:$D109))</f>
        <v>103</v>
      </c>
      <c r="D109" s="6" t="s">
        <v>62</v>
      </c>
      <c r="E109" s="249" t="s">
        <v>457</v>
      </c>
      <c r="F109" s="250" t="s">
        <v>64</v>
      </c>
      <c r="G109" s="251" t="s">
        <v>89</v>
      </c>
      <c r="H109" s="251" t="s">
        <v>458</v>
      </c>
      <c r="I109" s="252">
        <v>1.72</v>
      </c>
      <c r="J109" s="177">
        <v>145</v>
      </c>
      <c r="K109" s="231">
        <v>2019</v>
      </c>
      <c r="L109" s="12" t="s">
        <v>446</v>
      </c>
      <c r="M109" s="12"/>
      <c r="N109" s="12"/>
      <c r="O109" s="12" t="s">
        <v>32</v>
      </c>
      <c r="P109" s="12" t="s">
        <v>33</v>
      </c>
      <c r="Q109" s="4" t="s">
        <v>34</v>
      </c>
      <c r="R109" s="4">
        <v>1.72</v>
      </c>
      <c r="S109" s="4">
        <v>1.72</v>
      </c>
      <c r="T109" s="178">
        <v>2019</v>
      </c>
      <c r="U109" s="13" t="s">
        <v>447</v>
      </c>
      <c r="V109" s="4" t="s">
        <v>36</v>
      </c>
      <c r="W109" s="180"/>
      <c r="X109" s="4">
        <f t="shared" si="3"/>
        <v>0</v>
      </c>
      <c r="Y109" s="180"/>
      <c r="Z109" s="4"/>
      <c r="AA109" s="180"/>
      <c r="AB109" s="180"/>
      <c r="AC109" s="180"/>
      <c r="AD109" s="180"/>
      <c r="AE109" s="180"/>
      <c r="AF109" s="180"/>
      <c r="AG109" s="180"/>
      <c r="AH109" s="180"/>
    </row>
    <row r="110" spans="1:34" ht="38.25" x14ac:dyDescent="0.25">
      <c r="A110" s="4" t="s">
        <v>459</v>
      </c>
      <c r="B110" s="5" t="s">
        <v>460</v>
      </c>
      <c r="C110" s="246">
        <f>IF(LEN($D110)=0,"",SUBTOTAL(3,$D$6:$D110))</f>
        <v>104</v>
      </c>
      <c r="D110" s="247" t="s">
        <v>62</v>
      </c>
      <c r="E110" s="183" t="s">
        <v>461</v>
      </c>
      <c r="F110" s="174" t="s">
        <v>64</v>
      </c>
      <c r="G110" s="212" t="s">
        <v>165</v>
      </c>
      <c r="H110" s="177" t="s">
        <v>332</v>
      </c>
      <c r="I110" s="65">
        <v>1.53</v>
      </c>
      <c r="J110" s="177">
        <v>145</v>
      </c>
      <c r="K110" s="231">
        <v>2019</v>
      </c>
      <c r="L110" s="12" t="s">
        <v>446</v>
      </c>
      <c r="M110" s="12"/>
      <c r="N110" s="12" t="s">
        <v>31</v>
      </c>
      <c r="O110" s="12" t="s">
        <v>32</v>
      </c>
      <c r="P110" s="12" t="s">
        <v>33</v>
      </c>
      <c r="Q110" s="4" t="s">
        <v>34</v>
      </c>
      <c r="R110" s="4">
        <v>1.53</v>
      </c>
      <c r="S110" s="4">
        <v>1.53</v>
      </c>
      <c r="T110" s="178">
        <v>2019</v>
      </c>
      <c r="U110" s="13" t="s">
        <v>447</v>
      </c>
      <c r="V110" s="4" t="s">
        <v>36</v>
      </c>
      <c r="W110" s="180"/>
      <c r="X110" s="4">
        <f t="shared" si="3"/>
        <v>0</v>
      </c>
      <c r="Y110" s="180"/>
      <c r="Z110" s="4"/>
      <c r="AA110" s="180"/>
      <c r="AB110" s="180"/>
      <c r="AC110" s="180"/>
      <c r="AD110" s="180"/>
      <c r="AE110" s="180"/>
      <c r="AF110" s="180"/>
      <c r="AG110" s="180"/>
      <c r="AH110" s="180"/>
    </row>
    <row r="111" spans="1:34" ht="38.25" x14ac:dyDescent="0.25">
      <c r="A111" s="4" t="s">
        <v>462</v>
      </c>
      <c r="B111" s="5" t="s">
        <v>463</v>
      </c>
      <c r="C111" s="246">
        <f>IF(LEN($D111)=0,"",SUBTOTAL(3,$D$6:$D111))</f>
        <v>105</v>
      </c>
      <c r="D111" s="247" t="s">
        <v>62</v>
      </c>
      <c r="E111" s="183" t="s">
        <v>464</v>
      </c>
      <c r="F111" s="174" t="s">
        <v>440</v>
      </c>
      <c r="G111" s="212" t="s">
        <v>165</v>
      </c>
      <c r="H111" s="177" t="s">
        <v>441</v>
      </c>
      <c r="I111" s="65">
        <v>0.86</v>
      </c>
      <c r="J111" s="177">
        <v>145</v>
      </c>
      <c r="K111" s="231">
        <v>2019</v>
      </c>
      <c r="L111" s="12" t="s">
        <v>446</v>
      </c>
      <c r="M111" s="12"/>
      <c r="N111" s="12"/>
      <c r="O111" s="12" t="s">
        <v>32</v>
      </c>
      <c r="P111" s="12" t="s">
        <v>33</v>
      </c>
      <c r="Q111" s="4" t="s">
        <v>34</v>
      </c>
      <c r="R111" s="4">
        <v>0.86</v>
      </c>
      <c r="S111" s="4">
        <v>0.86</v>
      </c>
      <c r="T111" s="178">
        <v>2019</v>
      </c>
      <c r="U111" s="13" t="s">
        <v>447</v>
      </c>
      <c r="V111" s="4" t="s">
        <v>36</v>
      </c>
      <c r="W111" s="180"/>
      <c r="X111" s="4">
        <f t="shared" si="3"/>
        <v>0</v>
      </c>
      <c r="Y111" s="180"/>
      <c r="Z111" s="4"/>
      <c r="AA111" s="180"/>
      <c r="AB111" s="180"/>
      <c r="AC111" s="180"/>
      <c r="AD111" s="180"/>
      <c r="AE111" s="180"/>
      <c r="AF111" s="180"/>
      <c r="AG111" s="180"/>
      <c r="AH111" s="180"/>
    </row>
    <row r="112" spans="1:34" ht="38.25" x14ac:dyDescent="0.25">
      <c r="A112" s="4" t="s">
        <v>465</v>
      </c>
      <c r="B112" s="174" t="s">
        <v>337</v>
      </c>
      <c r="C112" s="246">
        <f>IF(LEN($D112)=0,"",SUBTOTAL(3,$D$6:$D112))</f>
        <v>106</v>
      </c>
      <c r="D112" s="246" t="s">
        <v>25</v>
      </c>
      <c r="E112" s="106" t="s">
        <v>338</v>
      </c>
      <c r="F112" s="11" t="s">
        <v>45</v>
      </c>
      <c r="G112" s="18" t="s">
        <v>65</v>
      </c>
      <c r="H112" s="104" t="s">
        <v>339</v>
      </c>
      <c r="I112" s="248">
        <v>0.38</v>
      </c>
      <c r="J112" s="177">
        <v>145</v>
      </c>
      <c r="K112" s="231">
        <v>2019</v>
      </c>
      <c r="L112" s="12" t="s">
        <v>446</v>
      </c>
      <c r="M112" s="12"/>
      <c r="N112" s="12" t="s">
        <v>68</v>
      </c>
      <c r="O112" s="12" t="s">
        <v>32</v>
      </c>
      <c r="P112" s="12" t="s">
        <v>33</v>
      </c>
      <c r="Q112" s="4" t="s">
        <v>34</v>
      </c>
      <c r="R112" s="101">
        <v>1.85</v>
      </c>
      <c r="S112" s="103">
        <v>0.38</v>
      </c>
      <c r="T112" s="175">
        <v>2019</v>
      </c>
      <c r="U112" s="175" t="s">
        <v>447</v>
      </c>
      <c r="V112" s="100" t="s">
        <v>70</v>
      </c>
      <c r="W112" s="180"/>
      <c r="X112" s="4">
        <f t="shared" si="3"/>
        <v>0</v>
      </c>
      <c r="Y112" s="180"/>
      <c r="Z112" s="4"/>
      <c r="AA112" s="180"/>
      <c r="AB112" s="180"/>
      <c r="AC112" s="180"/>
      <c r="AD112" s="180"/>
      <c r="AE112" s="180"/>
      <c r="AF112" s="180"/>
      <c r="AG112" s="180"/>
      <c r="AH112" s="180"/>
    </row>
    <row r="113" spans="1:34" ht="38.25" x14ac:dyDescent="0.25">
      <c r="A113" s="4" t="s">
        <v>466</v>
      </c>
      <c r="B113" s="174" t="s">
        <v>467</v>
      </c>
      <c r="C113" s="246">
        <f>IF(LEN($D113)=0,"",SUBTOTAL(3,$D$6:$D113))</f>
        <v>107</v>
      </c>
      <c r="D113" s="246" t="s">
        <v>25</v>
      </c>
      <c r="E113" s="106" t="s">
        <v>468</v>
      </c>
      <c r="F113" s="11" t="s">
        <v>127</v>
      </c>
      <c r="G113" s="18" t="s">
        <v>65</v>
      </c>
      <c r="H113" s="104" t="s">
        <v>469</v>
      </c>
      <c r="I113" s="248">
        <v>53.79</v>
      </c>
      <c r="J113" s="177">
        <v>145</v>
      </c>
      <c r="K113" s="231">
        <v>2019</v>
      </c>
      <c r="L113" s="12" t="s">
        <v>446</v>
      </c>
      <c r="M113" s="12" t="s">
        <v>32</v>
      </c>
      <c r="N113" s="12" t="s">
        <v>68</v>
      </c>
      <c r="O113" s="12" t="s">
        <v>32</v>
      </c>
      <c r="P113" s="12" t="s">
        <v>33</v>
      </c>
      <c r="Q113" s="4" t="s">
        <v>34</v>
      </c>
      <c r="R113" s="101">
        <v>53.79</v>
      </c>
      <c r="S113" s="103">
        <v>53.79</v>
      </c>
      <c r="T113" s="175">
        <v>2019</v>
      </c>
      <c r="U113" s="175" t="s">
        <v>447</v>
      </c>
      <c r="V113" s="100" t="s">
        <v>70</v>
      </c>
      <c r="W113" s="180"/>
      <c r="X113" s="4">
        <f t="shared" si="3"/>
        <v>0</v>
      </c>
      <c r="Y113" s="180"/>
      <c r="Z113" s="4"/>
      <c r="AA113" s="180"/>
      <c r="AB113" s="180"/>
      <c r="AC113" s="180"/>
      <c r="AD113" s="180"/>
      <c r="AE113" s="180"/>
      <c r="AF113" s="180"/>
      <c r="AG113" s="180"/>
      <c r="AH113" s="180"/>
    </row>
    <row r="114" spans="1:34" ht="38.25" x14ac:dyDescent="0.25">
      <c r="A114" s="4" t="s">
        <v>470</v>
      </c>
      <c r="B114" s="174" t="s">
        <v>279</v>
      </c>
      <c r="C114" s="246">
        <f>IF(LEN($D114)=0,"",SUBTOTAL(3,$D$6:$D114))</f>
        <v>108</v>
      </c>
      <c r="D114" s="246" t="s">
        <v>25</v>
      </c>
      <c r="E114" s="176" t="s">
        <v>280</v>
      </c>
      <c r="F114" s="11" t="s">
        <v>27</v>
      </c>
      <c r="G114" s="18" t="s">
        <v>65</v>
      </c>
      <c r="H114" s="104" t="s">
        <v>281</v>
      </c>
      <c r="I114" s="248">
        <v>0.08</v>
      </c>
      <c r="J114" s="177">
        <v>145</v>
      </c>
      <c r="K114" s="231">
        <v>2019</v>
      </c>
      <c r="L114" s="12" t="s">
        <v>446</v>
      </c>
      <c r="M114" s="12"/>
      <c r="N114" s="12" t="s">
        <v>68</v>
      </c>
      <c r="O114" s="12" t="s">
        <v>32</v>
      </c>
      <c r="P114" s="12" t="s">
        <v>33</v>
      </c>
      <c r="Q114" s="4" t="s">
        <v>34</v>
      </c>
      <c r="R114" s="101">
        <v>0.1</v>
      </c>
      <c r="S114" s="103">
        <v>0.08</v>
      </c>
      <c r="T114" s="175">
        <v>2019</v>
      </c>
      <c r="U114" s="175" t="s">
        <v>447</v>
      </c>
      <c r="V114" s="100" t="s">
        <v>70</v>
      </c>
      <c r="W114" s="180"/>
      <c r="X114" s="4">
        <f t="shared" si="3"/>
        <v>0</v>
      </c>
      <c r="Y114" s="180"/>
      <c r="Z114" s="4"/>
      <c r="AA114" s="180"/>
      <c r="AB114" s="180"/>
      <c r="AC114" s="180"/>
      <c r="AD114" s="180"/>
      <c r="AE114" s="180"/>
      <c r="AF114" s="180"/>
      <c r="AG114" s="180"/>
      <c r="AH114" s="180"/>
    </row>
    <row r="115" spans="1:34" ht="51" x14ac:dyDescent="0.25">
      <c r="A115" s="4" t="s">
        <v>471</v>
      </c>
      <c r="B115" s="174" t="s">
        <v>472</v>
      </c>
      <c r="C115" s="246">
        <f>IF(LEN($D115)=0,"",SUBTOTAL(3,$D$6:$D115))</f>
        <v>109</v>
      </c>
      <c r="D115" s="247" t="s">
        <v>25</v>
      </c>
      <c r="E115" s="106" t="s">
        <v>473</v>
      </c>
      <c r="F115" s="11" t="s">
        <v>45</v>
      </c>
      <c r="G115" s="18" t="s">
        <v>65</v>
      </c>
      <c r="H115" s="104" t="s">
        <v>474</v>
      </c>
      <c r="I115" s="248">
        <v>11</v>
      </c>
      <c r="J115" s="177">
        <v>145</v>
      </c>
      <c r="K115" s="231">
        <v>2019</v>
      </c>
      <c r="L115" s="12" t="s">
        <v>446</v>
      </c>
      <c r="M115" s="12"/>
      <c r="N115" s="12" t="s">
        <v>68</v>
      </c>
      <c r="O115" s="12" t="s">
        <v>32</v>
      </c>
      <c r="P115" s="12" t="s">
        <v>33</v>
      </c>
      <c r="Q115" s="4" t="s">
        <v>34</v>
      </c>
      <c r="R115" s="101">
        <v>13.75</v>
      </c>
      <c r="S115" s="103">
        <v>11</v>
      </c>
      <c r="T115" s="175">
        <v>2019</v>
      </c>
      <c r="U115" s="175" t="s">
        <v>447</v>
      </c>
      <c r="V115" s="100" t="s">
        <v>70</v>
      </c>
      <c r="W115" s="180"/>
      <c r="X115" s="4">
        <f t="shared" si="3"/>
        <v>0</v>
      </c>
      <c r="Y115" s="180"/>
      <c r="Z115" s="4"/>
      <c r="AA115" s="180"/>
      <c r="AB115" s="180"/>
      <c r="AC115" s="180"/>
      <c r="AD115" s="180"/>
      <c r="AE115" s="180"/>
      <c r="AF115" s="180"/>
      <c r="AG115" s="180"/>
      <c r="AH115" s="180"/>
    </row>
    <row r="116" spans="1:34" ht="38.25" x14ac:dyDescent="0.25">
      <c r="A116" s="4" t="s">
        <v>475</v>
      </c>
      <c r="B116" s="174" t="s">
        <v>476</v>
      </c>
      <c r="C116" s="246">
        <f>IF(LEN($D116)=0,"",SUBTOTAL(3,$D$6:$D116))</f>
        <v>110</v>
      </c>
      <c r="D116" s="246" t="s">
        <v>25</v>
      </c>
      <c r="E116" s="106" t="s">
        <v>477</v>
      </c>
      <c r="F116" s="11" t="s">
        <v>27</v>
      </c>
      <c r="G116" s="18" t="s">
        <v>65</v>
      </c>
      <c r="H116" s="104" t="s">
        <v>181</v>
      </c>
      <c r="I116" s="248">
        <v>1.2</v>
      </c>
      <c r="J116" s="177">
        <v>145</v>
      </c>
      <c r="K116" s="231">
        <v>2019</v>
      </c>
      <c r="L116" s="12" t="s">
        <v>446</v>
      </c>
      <c r="M116" s="12"/>
      <c r="N116" s="12" t="s">
        <v>68</v>
      </c>
      <c r="O116" s="12"/>
      <c r="P116" s="12" t="s">
        <v>33</v>
      </c>
      <c r="Q116" s="4" t="s">
        <v>34</v>
      </c>
      <c r="R116" s="101">
        <v>1.2</v>
      </c>
      <c r="S116" s="103">
        <v>1.2</v>
      </c>
      <c r="T116" s="175">
        <v>2019</v>
      </c>
      <c r="U116" s="175" t="s">
        <v>447</v>
      </c>
      <c r="V116" s="100" t="s">
        <v>36</v>
      </c>
      <c r="W116" s="180"/>
      <c r="X116" s="4">
        <f t="shared" si="3"/>
        <v>0</v>
      </c>
      <c r="Y116" s="180"/>
      <c r="Z116" s="4"/>
      <c r="AA116" s="180"/>
      <c r="AB116" s="180"/>
      <c r="AC116" s="180"/>
      <c r="AD116" s="180"/>
      <c r="AE116" s="180"/>
      <c r="AF116" s="180"/>
      <c r="AG116" s="180"/>
      <c r="AH116" s="180"/>
    </row>
    <row r="117" spans="1:34" ht="38.25" x14ac:dyDescent="0.25">
      <c r="A117" s="4" t="s">
        <v>478</v>
      </c>
      <c r="B117" s="174" t="s">
        <v>347</v>
      </c>
      <c r="C117" s="246">
        <f>IF(LEN($D117)=0,"",SUBTOTAL(3,$D$6:$D117))</f>
        <v>111</v>
      </c>
      <c r="D117" s="246" t="s">
        <v>25</v>
      </c>
      <c r="E117" s="106" t="s">
        <v>348</v>
      </c>
      <c r="F117" s="11" t="s">
        <v>45</v>
      </c>
      <c r="G117" s="18" t="s">
        <v>65</v>
      </c>
      <c r="H117" s="104" t="s">
        <v>349</v>
      </c>
      <c r="I117" s="248">
        <v>0.76</v>
      </c>
      <c r="J117" s="177">
        <v>145</v>
      </c>
      <c r="K117" s="231">
        <v>2019</v>
      </c>
      <c r="L117" s="12" t="s">
        <v>446</v>
      </c>
      <c r="M117" s="12"/>
      <c r="N117" s="12" t="s">
        <v>68</v>
      </c>
      <c r="O117" s="12" t="s">
        <v>32</v>
      </c>
      <c r="P117" s="12" t="s">
        <v>33</v>
      </c>
      <c r="Q117" s="4" t="s">
        <v>34</v>
      </c>
      <c r="R117" s="101">
        <v>1.6</v>
      </c>
      <c r="S117" s="103">
        <v>0.76</v>
      </c>
      <c r="T117" s="175">
        <v>2019</v>
      </c>
      <c r="U117" s="175" t="s">
        <v>447</v>
      </c>
      <c r="V117" s="100" t="s">
        <v>70</v>
      </c>
      <c r="W117" s="180"/>
      <c r="X117" s="4">
        <f t="shared" si="3"/>
        <v>0</v>
      </c>
      <c r="Y117" s="180"/>
      <c r="Z117" s="4"/>
      <c r="AA117" s="180"/>
      <c r="AB117" s="180"/>
      <c r="AC117" s="180"/>
      <c r="AD117" s="180"/>
      <c r="AE117" s="180"/>
      <c r="AF117" s="180"/>
      <c r="AG117" s="180"/>
      <c r="AH117" s="180"/>
    </row>
    <row r="118" spans="1:34" ht="38.25" x14ac:dyDescent="0.25">
      <c r="A118" s="4" t="s">
        <v>479</v>
      </c>
      <c r="B118" s="174" t="s">
        <v>480</v>
      </c>
      <c r="C118" s="246">
        <f>IF(LEN($D118)=0,"",SUBTOTAL(3,$D$6:$D118))</f>
        <v>112</v>
      </c>
      <c r="D118" s="246" t="s">
        <v>25</v>
      </c>
      <c r="E118" s="106" t="s">
        <v>481</v>
      </c>
      <c r="F118" s="11" t="s">
        <v>45</v>
      </c>
      <c r="G118" s="18" t="s">
        <v>65</v>
      </c>
      <c r="H118" s="104" t="s">
        <v>349</v>
      </c>
      <c r="I118" s="248">
        <v>1.7</v>
      </c>
      <c r="J118" s="177">
        <v>145</v>
      </c>
      <c r="K118" s="231">
        <v>2019</v>
      </c>
      <c r="L118" s="12" t="s">
        <v>446</v>
      </c>
      <c r="M118" s="12"/>
      <c r="N118" s="12" t="s">
        <v>68</v>
      </c>
      <c r="O118" s="12" t="s">
        <v>32</v>
      </c>
      <c r="P118" s="12" t="s">
        <v>33</v>
      </c>
      <c r="Q118" s="4" t="s">
        <v>34</v>
      </c>
      <c r="R118" s="101">
        <v>1.7</v>
      </c>
      <c r="S118" s="103">
        <v>1.7</v>
      </c>
      <c r="T118" s="175">
        <v>2019</v>
      </c>
      <c r="U118" s="175" t="s">
        <v>447</v>
      </c>
      <c r="V118" s="100" t="s">
        <v>70</v>
      </c>
      <c r="W118" s="180"/>
      <c r="X118" s="4">
        <f t="shared" si="3"/>
        <v>0</v>
      </c>
      <c r="Y118" s="180"/>
      <c r="Z118" s="4"/>
      <c r="AA118" s="180"/>
      <c r="AB118" s="180"/>
      <c r="AC118" s="180"/>
      <c r="AD118" s="180"/>
      <c r="AE118" s="180"/>
      <c r="AF118" s="180"/>
      <c r="AG118" s="180"/>
      <c r="AH118" s="180"/>
    </row>
    <row r="119" spans="1:34" ht="38.25" x14ac:dyDescent="0.25">
      <c r="A119" s="4" t="s">
        <v>482</v>
      </c>
      <c r="B119" s="5" t="s">
        <v>483</v>
      </c>
      <c r="C119" s="246">
        <f>IF(LEN($D119)=0,"",SUBTOTAL(3,$D$6:$D119))</f>
        <v>113</v>
      </c>
      <c r="D119" s="246" t="s">
        <v>25</v>
      </c>
      <c r="E119" s="183" t="s">
        <v>484</v>
      </c>
      <c r="F119" s="205" t="s">
        <v>127</v>
      </c>
      <c r="G119" s="177" t="s">
        <v>185</v>
      </c>
      <c r="H119" s="193" t="s">
        <v>485</v>
      </c>
      <c r="I119" s="65">
        <v>0.7599999999999999</v>
      </c>
      <c r="J119" s="177">
        <v>145</v>
      </c>
      <c r="K119" s="231">
        <v>2019</v>
      </c>
      <c r="L119" s="12" t="s">
        <v>446</v>
      </c>
      <c r="M119" s="12"/>
      <c r="N119" s="12" t="s">
        <v>31</v>
      </c>
      <c r="O119" s="12" t="s">
        <v>32</v>
      </c>
      <c r="P119" s="12" t="s">
        <v>33</v>
      </c>
      <c r="Q119" s="4" t="s">
        <v>34</v>
      </c>
      <c r="R119" s="101">
        <v>1.63</v>
      </c>
      <c r="S119" s="103">
        <v>0.7599999999999999</v>
      </c>
      <c r="T119" s="175">
        <v>2019</v>
      </c>
      <c r="U119" s="175" t="s">
        <v>447</v>
      </c>
      <c r="V119" s="100" t="s">
        <v>70</v>
      </c>
      <c r="W119" s="180"/>
      <c r="X119" s="4">
        <f t="shared" si="3"/>
        <v>0</v>
      </c>
      <c r="Y119" s="180"/>
      <c r="Z119" s="4"/>
      <c r="AA119" s="180"/>
      <c r="AB119" s="180"/>
      <c r="AC119" s="180"/>
      <c r="AD119" s="180"/>
      <c r="AE119" s="180"/>
      <c r="AF119" s="180"/>
      <c r="AG119" s="180"/>
      <c r="AH119" s="180"/>
    </row>
    <row r="120" spans="1:34" ht="38.25" x14ac:dyDescent="0.25">
      <c r="A120" s="4" t="s">
        <v>486</v>
      </c>
      <c r="B120" s="5" t="s">
        <v>487</v>
      </c>
      <c r="C120" s="246">
        <f>IF(LEN($D120)=0,"",SUBTOTAL(3,$D$6:$D120))</f>
        <v>114</v>
      </c>
      <c r="D120" s="246" t="s">
        <v>25</v>
      </c>
      <c r="E120" s="183" t="s">
        <v>488</v>
      </c>
      <c r="F120" s="174" t="s">
        <v>27</v>
      </c>
      <c r="G120" s="253" t="s">
        <v>79</v>
      </c>
      <c r="H120" s="254" t="s">
        <v>489</v>
      </c>
      <c r="I120" s="4">
        <v>9.0100000000000016</v>
      </c>
      <c r="J120" s="177">
        <v>145</v>
      </c>
      <c r="K120" s="231">
        <v>2019</v>
      </c>
      <c r="L120" s="12" t="s">
        <v>446</v>
      </c>
      <c r="M120" s="12"/>
      <c r="N120" s="12" t="s">
        <v>31</v>
      </c>
      <c r="O120" s="12" t="s">
        <v>32</v>
      </c>
      <c r="P120" s="12" t="s">
        <v>33</v>
      </c>
      <c r="Q120" s="4" t="s">
        <v>34</v>
      </c>
      <c r="R120" s="101">
        <v>19.260000000000002</v>
      </c>
      <c r="S120" s="101">
        <v>9.0100000000000016</v>
      </c>
      <c r="T120" s="175">
        <v>2019</v>
      </c>
      <c r="U120" s="175" t="s">
        <v>447</v>
      </c>
      <c r="V120" s="100" t="s">
        <v>36</v>
      </c>
      <c r="W120" s="180"/>
      <c r="X120" s="4">
        <f t="shared" si="3"/>
        <v>0</v>
      </c>
      <c r="Y120" s="180"/>
      <c r="Z120" s="4"/>
      <c r="AA120" s="180"/>
      <c r="AB120" s="180"/>
      <c r="AC120" s="180"/>
      <c r="AD120" s="180"/>
      <c r="AE120" s="180"/>
      <c r="AF120" s="180"/>
      <c r="AG120" s="180"/>
      <c r="AH120" s="180"/>
    </row>
    <row r="121" spans="1:34" ht="38.25" x14ac:dyDescent="0.25">
      <c r="A121" s="4" t="s">
        <v>490</v>
      </c>
      <c r="B121" s="5" t="s">
        <v>351</v>
      </c>
      <c r="C121" s="246">
        <f>IF(LEN($D121)=0,"",SUBTOTAL(3,$D$6:$D121))</f>
        <v>115</v>
      </c>
      <c r="D121" s="247" t="s">
        <v>25</v>
      </c>
      <c r="E121" s="253" t="s">
        <v>491</v>
      </c>
      <c r="F121" s="21" t="s">
        <v>27</v>
      </c>
      <c r="G121" s="253" t="s">
        <v>79</v>
      </c>
      <c r="H121" s="254" t="s">
        <v>106</v>
      </c>
      <c r="I121" s="248">
        <v>1.4799999999999995</v>
      </c>
      <c r="J121" s="177">
        <v>145</v>
      </c>
      <c r="K121" s="231">
        <v>2019</v>
      </c>
      <c r="L121" s="12" t="s">
        <v>446</v>
      </c>
      <c r="M121" s="12"/>
      <c r="N121" s="12" t="s">
        <v>31</v>
      </c>
      <c r="O121" s="12" t="s">
        <v>32</v>
      </c>
      <c r="P121" s="12" t="s">
        <v>33</v>
      </c>
      <c r="Q121" s="4" t="s">
        <v>34</v>
      </c>
      <c r="R121" s="101">
        <v>9</v>
      </c>
      <c r="S121" s="103">
        <v>1.4799999999999995</v>
      </c>
      <c r="T121" s="175">
        <v>2019</v>
      </c>
      <c r="U121" s="175" t="s">
        <v>447</v>
      </c>
      <c r="V121" s="100" t="s">
        <v>70</v>
      </c>
      <c r="W121" s="180"/>
      <c r="X121" s="4">
        <f t="shared" si="3"/>
        <v>0</v>
      </c>
      <c r="Y121" s="180"/>
      <c r="Z121" s="4"/>
      <c r="AA121" s="180"/>
      <c r="AB121" s="180"/>
      <c r="AC121" s="180"/>
      <c r="AD121" s="180"/>
      <c r="AE121" s="180"/>
      <c r="AF121" s="180"/>
      <c r="AG121" s="180"/>
      <c r="AH121" s="180"/>
    </row>
    <row r="122" spans="1:34" ht="38.25" x14ac:dyDescent="0.25">
      <c r="A122" s="4" t="s">
        <v>492</v>
      </c>
      <c r="B122" s="5" t="s">
        <v>493</v>
      </c>
      <c r="C122" s="246">
        <f>IF(LEN($D122)=0,"",SUBTOTAL(3,$D$6:$D122))</f>
        <v>116</v>
      </c>
      <c r="D122" s="246" t="s">
        <v>25</v>
      </c>
      <c r="E122" s="253" t="s">
        <v>494</v>
      </c>
      <c r="F122" s="21" t="s">
        <v>495</v>
      </c>
      <c r="G122" s="253" t="s">
        <v>79</v>
      </c>
      <c r="H122" s="254" t="s">
        <v>245</v>
      </c>
      <c r="I122" s="248">
        <v>0.05</v>
      </c>
      <c r="J122" s="177">
        <v>145</v>
      </c>
      <c r="K122" s="231">
        <v>2019</v>
      </c>
      <c r="L122" s="12" t="s">
        <v>446</v>
      </c>
      <c r="M122" s="12" t="s">
        <v>32</v>
      </c>
      <c r="N122" s="12"/>
      <c r="O122" s="12" t="s">
        <v>32</v>
      </c>
      <c r="P122" s="12" t="s">
        <v>33</v>
      </c>
      <c r="Q122" s="4" t="s">
        <v>34</v>
      </c>
      <c r="R122" s="101">
        <v>0.05</v>
      </c>
      <c r="S122" s="103">
        <v>0.05</v>
      </c>
      <c r="T122" s="175">
        <v>2019</v>
      </c>
      <c r="U122" s="175" t="s">
        <v>447</v>
      </c>
      <c r="V122" s="100" t="s">
        <v>36</v>
      </c>
      <c r="W122" s="180"/>
      <c r="X122" s="4">
        <f t="shared" si="3"/>
        <v>0</v>
      </c>
      <c r="Y122" s="180"/>
      <c r="Z122" s="4"/>
      <c r="AA122" s="180"/>
      <c r="AB122" s="180"/>
      <c r="AC122" s="180"/>
      <c r="AD122" s="180"/>
      <c r="AE122" s="180"/>
      <c r="AF122" s="180"/>
      <c r="AG122" s="180"/>
      <c r="AH122" s="180"/>
    </row>
    <row r="123" spans="1:34" ht="38.25" x14ac:dyDescent="0.25">
      <c r="A123" s="4" t="s">
        <v>496</v>
      </c>
      <c r="B123" s="5" t="s">
        <v>497</v>
      </c>
      <c r="C123" s="246">
        <f>IF(LEN($D123)=0,"",SUBTOTAL(3,$D$6:$D123))</f>
        <v>117</v>
      </c>
      <c r="D123" s="255" t="s">
        <v>25</v>
      </c>
      <c r="E123" s="183" t="s">
        <v>498</v>
      </c>
      <c r="F123" s="174" t="s">
        <v>27</v>
      </c>
      <c r="G123" s="202" t="s">
        <v>79</v>
      </c>
      <c r="H123" s="188" t="s">
        <v>499</v>
      </c>
      <c r="I123" s="65">
        <v>3.85</v>
      </c>
      <c r="J123" s="177">
        <v>145</v>
      </c>
      <c r="K123" s="231">
        <v>2019</v>
      </c>
      <c r="L123" s="12" t="s">
        <v>446</v>
      </c>
      <c r="M123" s="12"/>
      <c r="N123" s="12"/>
      <c r="O123" s="12" t="s">
        <v>32</v>
      </c>
      <c r="P123" s="12" t="s">
        <v>33</v>
      </c>
      <c r="Q123" s="4" t="s">
        <v>34</v>
      </c>
      <c r="R123" s="101">
        <v>4.45</v>
      </c>
      <c r="S123" s="103">
        <v>3.85</v>
      </c>
      <c r="T123" s="175">
        <v>2019</v>
      </c>
      <c r="U123" s="175" t="s">
        <v>447</v>
      </c>
      <c r="V123" s="100" t="s">
        <v>70</v>
      </c>
      <c r="W123" s="180"/>
      <c r="X123" s="4">
        <f t="shared" si="3"/>
        <v>0</v>
      </c>
      <c r="Y123" s="180"/>
      <c r="Z123" s="4"/>
      <c r="AA123" s="180"/>
      <c r="AB123" s="180"/>
      <c r="AC123" s="180"/>
      <c r="AD123" s="180"/>
      <c r="AE123" s="180"/>
      <c r="AF123" s="180"/>
      <c r="AG123" s="180"/>
      <c r="AH123" s="180"/>
    </row>
    <row r="124" spans="1:34" ht="38.25" x14ac:dyDescent="0.25">
      <c r="A124" s="4" t="s">
        <v>500</v>
      </c>
      <c r="B124" s="5" t="s">
        <v>501</v>
      </c>
      <c r="C124" s="246">
        <f>IF(LEN($D124)=0,"",SUBTOTAL(3,$D$6:$D124))</f>
        <v>118</v>
      </c>
      <c r="D124" s="246" t="s">
        <v>25</v>
      </c>
      <c r="E124" s="183" t="s">
        <v>502</v>
      </c>
      <c r="F124" s="177" t="s">
        <v>27</v>
      </c>
      <c r="G124" s="180" t="s">
        <v>28</v>
      </c>
      <c r="H124" s="177" t="s">
        <v>503</v>
      </c>
      <c r="I124" s="4">
        <v>5.1999999999999998E-2</v>
      </c>
      <c r="J124" s="177">
        <v>145</v>
      </c>
      <c r="K124" s="231">
        <v>2019</v>
      </c>
      <c r="L124" s="12" t="s">
        <v>446</v>
      </c>
      <c r="M124" s="12"/>
      <c r="N124" s="12" t="s">
        <v>31</v>
      </c>
      <c r="O124" s="12" t="s">
        <v>32</v>
      </c>
      <c r="P124" s="12" t="s">
        <v>33</v>
      </c>
      <c r="Q124" s="4" t="s">
        <v>34</v>
      </c>
      <c r="R124" s="101">
        <v>5.1999999999999998E-2</v>
      </c>
      <c r="S124" s="101">
        <v>5.1999999999999998E-2</v>
      </c>
      <c r="T124" s="175">
        <v>2019</v>
      </c>
      <c r="U124" s="175" t="s">
        <v>447</v>
      </c>
      <c r="V124" s="100" t="s">
        <v>36</v>
      </c>
      <c r="W124" s="180"/>
      <c r="X124" s="4">
        <f t="shared" si="3"/>
        <v>0</v>
      </c>
      <c r="Y124" s="180"/>
      <c r="Z124" s="4"/>
      <c r="AA124" s="180"/>
      <c r="AB124" s="180"/>
      <c r="AC124" s="180"/>
      <c r="AD124" s="180"/>
      <c r="AE124" s="180"/>
      <c r="AF124" s="180"/>
      <c r="AG124" s="180"/>
      <c r="AH124" s="180"/>
    </row>
    <row r="125" spans="1:34" ht="38.25" x14ac:dyDescent="0.25">
      <c r="A125" s="4" t="s">
        <v>504</v>
      </c>
      <c r="B125" s="5" t="s">
        <v>505</v>
      </c>
      <c r="C125" s="246">
        <f>IF(LEN($D125)=0,"",SUBTOTAL(3,$D$6:$D125))</f>
        <v>119</v>
      </c>
      <c r="D125" s="246" t="s">
        <v>25</v>
      </c>
      <c r="E125" s="183" t="s">
        <v>506</v>
      </c>
      <c r="F125" s="188" t="s">
        <v>27</v>
      </c>
      <c r="G125" s="188" t="s">
        <v>84</v>
      </c>
      <c r="H125" s="177" t="s">
        <v>507</v>
      </c>
      <c r="I125" s="18">
        <v>11.47</v>
      </c>
      <c r="J125" s="177">
        <v>145</v>
      </c>
      <c r="K125" s="231">
        <v>2019</v>
      </c>
      <c r="L125" s="12" t="s">
        <v>446</v>
      </c>
      <c r="M125" s="12"/>
      <c r="N125" s="12"/>
      <c r="O125" s="12" t="s">
        <v>32</v>
      </c>
      <c r="P125" s="12" t="s">
        <v>33</v>
      </c>
      <c r="Q125" s="4" t="s">
        <v>34</v>
      </c>
      <c r="R125" s="4">
        <v>14.07</v>
      </c>
      <c r="S125" s="4">
        <v>11.47</v>
      </c>
      <c r="T125" s="178">
        <v>2019</v>
      </c>
      <c r="U125" s="13" t="s">
        <v>447</v>
      </c>
      <c r="V125" s="4" t="s">
        <v>36</v>
      </c>
      <c r="W125" s="180"/>
      <c r="X125" s="4" t="s">
        <v>53</v>
      </c>
      <c r="Y125" s="180"/>
      <c r="Z125" s="4"/>
      <c r="AA125" s="180"/>
      <c r="AB125" s="180"/>
      <c r="AC125" s="180"/>
      <c r="AD125" s="180"/>
      <c r="AE125" s="180"/>
      <c r="AF125" s="180"/>
      <c r="AG125" s="180"/>
      <c r="AH125" s="180"/>
    </row>
    <row r="126" spans="1:34" ht="38.25" x14ac:dyDescent="0.25">
      <c r="A126" s="4" t="s">
        <v>508</v>
      </c>
      <c r="B126" s="5" t="s">
        <v>509</v>
      </c>
      <c r="C126" s="246">
        <f>IF(LEN($D126)=0,"",SUBTOTAL(3,$D$6:$D126))</f>
        <v>120</v>
      </c>
      <c r="D126" s="246" t="s">
        <v>25</v>
      </c>
      <c r="E126" s="199" t="s">
        <v>510</v>
      </c>
      <c r="F126" s="206" t="s">
        <v>27</v>
      </c>
      <c r="G126" s="256" t="s">
        <v>89</v>
      </c>
      <c r="H126" s="8" t="s">
        <v>90</v>
      </c>
      <c r="I126" s="18">
        <v>1.84</v>
      </c>
      <c r="J126" s="177">
        <v>145</v>
      </c>
      <c r="K126" s="231">
        <v>2019</v>
      </c>
      <c r="L126" s="12" t="s">
        <v>446</v>
      </c>
      <c r="M126" s="12"/>
      <c r="N126" s="12" t="s">
        <v>31</v>
      </c>
      <c r="O126" s="12" t="s">
        <v>32</v>
      </c>
      <c r="P126" s="12" t="s">
        <v>33</v>
      </c>
      <c r="Q126" s="4" t="s">
        <v>34</v>
      </c>
      <c r="R126" s="4">
        <v>1.84</v>
      </c>
      <c r="S126" s="4">
        <v>1.84</v>
      </c>
      <c r="T126" s="178">
        <v>2019</v>
      </c>
      <c r="U126" s="13" t="s">
        <v>447</v>
      </c>
      <c r="V126" s="4" t="s">
        <v>36</v>
      </c>
      <c r="W126" s="180"/>
      <c r="X126" s="4">
        <f t="shared" ref="X126:X157" si="4">S126-I126</f>
        <v>0</v>
      </c>
      <c r="Y126" s="180"/>
      <c r="Z126" s="4"/>
      <c r="AA126" s="180"/>
      <c r="AB126" s="180"/>
      <c r="AC126" s="180"/>
      <c r="AD126" s="180"/>
      <c r="AE126" s="180"/>
      <c r="AF126" s="180"/>
      <c r="AG126" s="180"/>
      <c r="AH126" s="180"/>
    </row>
    <row r="127" spans="1:34" ht="38.25" x14ac:dyDescent="0.25">
      <c r="A127" s="4" t="s">
        <v>511</v>
      </c>
      <c r="B127" s="5" t="s">
        <v>512</v>
      </c>
      <c r="C127" s="246">
        <f>IF(LEN($D127)=0,"",SUBTOTAL(3,$D$6:$D127))</f>
        <v>121</v>
      </c>
      <c r="D127" s="6" t="s">
        <v>25</v>
      </c>
      <c r="E127" s="183" t="s">
        <v>513</v>
      </c>
      <c r="F127" s="174" t="s">
        <v>27</v>
      </c>
      <c r="G127" s="212" t="s">
        <v>165</v>
      </c>
      <c r="H127" s="212" t="s">
        <v>514</v>
      </c>
      <c r="I127" s="65">
        <v>3</v>
      </c>
      <c r="J127" s="177">
        <v>145</v>
      </c>
      <c r="K127" s="231">
        <v>2019</v>
      </c>
      <c r="L127" s="12" t="s">
        <v>446</v>
      </c>
      <c r="M127" s="12"/>
      <c r="N127" s="12"/>
      <c r="O127" s="12" t="s">
        <v>32</v>
      </c>
      <c r="P127" s="12" t="s">
        <v>33</v>
      </c>
      <c r="Q127" s="4" t="s">
        <v>34</v>
      </c>
      <c r="R127" s="4">
        <v>3</v>
      </c>
      <c r="S127" s="4">
        <v>3</v>
      </c>
      <c r="T127" s="178">
        <v>2019</v>
      </c>
      <c r="U127" s="13" t="s">
        <v>447</v>
      </c>
      <c r="V127" s="4" t="s">
        <v>47</v>
      </c>
      <c r="W127" s="180"/>
      <c r="X127" s="4">
        <f t="shared" si="4"/>
        <v>0</v>
      </c>
      <c r="Y127" s="180"/>
      <c r="Z127" s="4"/>
      <c r="AA127" s="180"/>
      <c r="AB127" s="180"/>
      <c r="AC127" s="180"/>
      <c r="AD127" s="180"/>
      <c r="AE127" s="180"/>
      <c r="AF127" s="180"/>
      <c r="AG127" s="180"/>
      <c r="AH127" s="180"/>
    </row>
    <row r="128" spans="1:34" ht="38.25" x14ac:dyDescent="0.25">
      <c r="A128" s="4" t="s">
        <v>515</v>
      </c>
      <c r="B128" s="5" t="s">
        <v>516</v>
      </c>
      <c r="C128" s="246">
        <f>IF(LEN($D128)=0,"",SUBTOTAL(3,$D$6:$D128))</f>
        <v>122</v>
      </c>
      <c r="D128" s="246" t="s">
        <v>25</v>
      </c>
      <c r="E128" s="257" t="s">
        <v>517</v>
      </c>
      <c r="F128" s="174" t="s">
        <v>27</v>
      </c>
      <c r="G128" s="212" t="s">
        <v>165</v>
      </c>
      <c r="H128" s="212" t="s">
        <v>518</v>
      </c>
      <c r="I128" s="13">
        <v>5.3</v>
      </c>
      <c r="J128" s="177">
        <v>145</v>
      </c>
      <c r="K128" s="231">
        <v>2019</v>
      </c>
      <c r="L128" s="12" t="s">
        <v>446</v>
      </c>
      <c r="M128" s="12"/>
      <c r="N128" s="12" t="s">
        <v>31</v>
      </c>
      <c r="O128" s="12" t="s">
        <v>32</v>
      </c>
      <c r="P128" s="12" t="s">
        <v>33</v>
      </c>
      <c r="Q128" s="4" t="s">
        <v>34</v>
      </c>
      <c r="R128" s="4">
        <v>5.3</v>
      </c>
      <c r="S128" s="4">
        <v>5.3</v>
      </c>
      <c r="T128" s="178">
        <v>2019</v>
      </c>
      <c r="U128" s="13" t="s">
        <v>447</v>
      </c>
      <c r="V128" s="4" t="s">
        <v>70</v>
      </c>
      <c r="W128" s="180"/>
      <c r="X128" s="4">
        <f t="shared" si="4"/>
        <v>0</v>
      </c>
      <c r="Y128" s="180"/>
      <c r="Z128" s="4"/>
      <c r="AA128" s="180"/>
      <c r="AB128" s="180"/>
      <c r="AC128" s="180"/>
      <c r="AD128" s="180"/>
      <c r="AE128" s="180"/>
      <c r="AF128" s="180"/>
      <c r="AG128" s="180"/>
      <c r="AH128" s="180"/>
    </row>
    <row r="129" spans="1:34" ht="38.25" x14ac:dyDescent="0.25">
      <c r="A129" s="4" t="s">
        <v>519</v>
      </c>
      <c r="B129" s="5" t="s">
        <v>520</v>
      </c>
      <c r="C129" s="246">
        <f>IF(LEN($D129)=0,"",SUBTOTAL(3,$D$6:$D129))</f>
        <v>123</v>
      </c>
      <c r="D129" s="246" t="s">
        <v>25</v>
      </c>
      <c r="E129" s="199" t="s">
        <v>521</v>
      </c>
      <c r="F129" s="206" t="s">
        <v>127</v>
      </c>
      <c r="G129" s="258" t="s">
        <v>51</v>
      </c>
      <c r="H129" s="259" t="s">
        <v>218</v>
      </c>
      <c r="I129" s="4">
        <v>2.44</v>
      </c>
      <c r="J129" s="177">
        <v>145</v>
      </c>
      <c r="K129" s="231">
        <v>2019</v>
      </c>
      <c r="L129" s="12" t="s">
        <v>446</v>
      </c>
      <c r="M129" s="12"/>
      <c r="N129" s="12" t="s">
        <v>31</v>
      </c>
      <c r="O129" s="12" t="s">
        <v>32</v>
      </c>
      <c r="P129" s="12" t="s">
        <v>33</v>
      </c>
      <c r="Q129" s="4" t="s">
        <v>34</v>
      </c>
      <c r="R129" s="4">
        <v>2.44</v>
      </c>
      <c r="S129" s="4">
        <v>2.44</v>
      </c>
      <c r="T129" s="178">
        <v>2019</v>
      </c>
      <c r="U129" s="13" t="s">
        <v>447</v>
      </c>
      <c r="V129" s="4" t="s">
        <v>70</v>
      </c>
      <c r="W129" s="180"/>
      <c r="X129" s="4">
        <f t="shared" si="4"/>
        <v>0</v>
      </c>
      <c r="Y129" s="180"/>
      <c r="Z129" s="4"/>
      <c r="AA129" s="180"/>
      <c r="AB129" s="180"/>
      <c r="AC129" s="180"/>
      <c r="AD129" s="180"/>
      <c r="AE129" s="180"/>
      <c r="AF129" s="180"/>
      <c r="AG129" s="180"/>
      <c r="AH129" s="180"/>
    </row>
    <row r="130" spans="1:34" ht="38.25" x14ac:dyDescent="0.25">
      <c r="A130" s="4" t="s">
        <v>522</v>
      </c>
      <c r="B130" s="5" t="s">
        <v>523</v>
      </c>
      <c r="C130" s="246">
        <f>IF(LEN($D130)=0,"",SUBTOTAL(3,$D$6:$D130))</f>
        <v>124</v>
      </c>
      <c r="D130" s="246" t="s">
        <v>25</v>
      </c>
      <c r="E130" s="183" t="s">
        <v>524</v>
      </c>
      <c r="F130" s="174" t="s">
        <v>27</v>
      </c>
      <c r="G130" s="258" t="s">
        <v>51</v>
      </c>
      <c r="H130" s="177" t="s">
        <v>525</v>
      </c>
      <c r="I130" s="4">
        <v>1.5</v>
      </c>
      <c r="J130" s="177">
        <v>145</v>
      </c>
      <c r="K130" s="231">
        <v>2019</v>
      </c>
      <c r="L130" s="12" t="s">
        <v>446</v>
      </c>
      <c r="M130" s="12"/>
      <c r="N130" s="12"/>
      <c r="O130" s="12" t="s">
        <v>32</v>
      </c>
      <c r="P130" s="12" t="s">
        <v>33</v>
      </c>
      <c r="Q130" s="4" t="s">
        <v>34</v>
      </c>
      <c r="R130" s="4">
        <v>2.6</v>
      </c>
      <c r="S130" s="4">
        <v>1.5</v>
      </c>
      <c r="T130" s="178">
        <v>2019</v>
      </c>
      <c r="U130" s="13" t="s">
        <v>447</v>
      </c>
      <c r="V130" s="4" t="s">
        <v>70</v>
      </c>
      <c r="W130" s="180"/>
      <c r="X130" s="4">
        <f t="shared" si="4"/>
        <v>0</v>
      </c>
      <c r="Y130" s="180"/>
      <c r="Z130" s="4"/>
      <c r="AA130" s="180"/>
      <c r="AB130" s="180"/>
      <c r="AC130" s="180"/>
      <c r="AD130" s="180"/>
      <c r="AE130" s="180"/>
      <c r="AF130" s="180"/>
      <c r="AG130" s="180"/>
      <c r="AH130" s="180"/>
    </row>
    <row r="131" spans="1:34" ht="38.25" x14ac:dyDescent="0.25">
      <c r="A131" s="4" t="s">
        <v>526</v>
      </c>
      <c r="B131" s="5" t="s">
        <v>527</v>
      </c>
      <c r="C131" s="246">
        <f>IF(LEN($D131)=0,"",SUBTOTAL(3,$D$6:$D131))</f>
        <v>125</v>
      </c>
      <c r="D131" s="246" t="s">
        <v>25</v>
      </c>
      <c r="E131" s="183" t="s">
        <v>528</v>
      </c>
      <c r="F131" s="174" t="s">
        <v>27</v>
      </c>
      <c r="G131" s="258" t="s">
        <v>51</v>
      </c>
      <c r="H131" s="177" t="s">
        <v>529</v>
      </c>
      <c r="I131" s="4">
        <v>21.64</v>
      </c>
      <c r="J131" s="177">
        <v>145</v>
      </c>
      <c r="K131" s="231">
        <v>2019</v>
      </c>
      <c r="L131" s="12" t="s">
        <v>446</v>
      </c>
      <c r="M131" s="12"/>
      <c r="N131" s="12" t="s">
        <v>31</v>
      </c>
      <c r="O131" s="12" t="s">
        <v>32</v>
      </c>
      <c r="P131" s="12" t="s">
        <v>33</v>
      </c>
      <c r="Q131" s="4" t="s">
        <v>34</v>
      </c>
      <c r="R131" s="4">
        <v>48.79</v>
      </c>
      <c r="S131" s="4">
        <v>21.64</v>
      </c>
      <c r="T131" s="178">
        <v>2019</v>
      </c>
      <c r="U131" s="13" t="s">
        <v>447</v>
      </c>
      <c r="V131" s="4" t="s">
        <v>70</v>
      </c>
      <c r="W131" s="180"/>
      <c r="X131" s="4">
        <f t="shared" si="4"/>
        <v>0</v>
      </c>
      <c r="Y131" s="180"/>
      <c r="Z131" s="4"/>
      <c r="AA131" s="180"/>
      <c r="AB131" s="180"/>
      <c r="AC131" s="180"/>
      <c r="AD131" s="180"/>
      <c r="AE131" s="180"/>
      <c r="AF131" s="180"/>
      <c r="AG131" s="180"/>
      <c r="AH131" s="180"/>
    </row>
    <row r="132" spans="1:34" ht="38.25" x14ac:dyDescent="0.25">
      <c r="A132" s="4" t="s">
        <v>530</v>
      </c>
      <c r="B132" s="5" t="s">
        <v>531</v>
      </c>
      <c r="C132" s="246">
        <f>IF(LEN($D132)=0,"",SUBTOTAL(3,$D$6:$D132))</f>
        <v>126</v>
      </c>
      <c r="D132" s="246" t="s">
        <v>25</v>
      </c>
      <c r="E132" s="183" t="s">
        <v>532</v>
      </c>
      <c r="F132" s="174" t="s">
        <v>495</v>
      </c>
      <c r="G132" s="258" t="s">
        <v>51</v>
      </c>
      <c r="H132" s="259" t="s">
        <v>533</v>
      </c>
      <c r="I132" s="4">
        <v>1.88</v>
      </c>
      <c r="J132" s="177">
        <v>145</v>
      </c>
      <c r="K132" s="231">
        <v>2019</v>
      </c>
      <c r="L132" s="12" t="s">
        <v>446</v>
      </c>
      <c r="M132" s="12"/>
      <c r="N132" s="12"/>
      <c r="O132" s="12" t="s">
        <v>32</v>
      </c>
      <c r="P132" s="12" t="s">
        <v>33</v>
      </c>
      <c r="Q132" s="4" t="s">
        <v>34</v>
      </c>
      <c r="R132" s="4">
        <v>1.88</v>
      </c>
      <c r="S132" s="4">
        <v>1.88</v>
      </c>
      <c r="T132" s="178">
        <v>2019</v>
      </c>
      <c r="U132" s="13" t="s">
        <v>447</v>
      </c>
      <c r="V132" s="4" t="s">
        <v>36</v>
      </c>
      <c r="W132" s="180"/>
      <c r="X132" s="4">
        <f t="shared" si="4"/>
        <v>0</v>
      </c>
      <c r="Y132" s="180"/>
      <c r="Z132" s="4"/>
      <c r="AA132" s="180"/>
      <c r="AB132" s="180"/>
      <c r="AC132" s="180"/>
      <c r="AD132" s="180"/>
      <c r="AE132" s="180"/>
      <c r="AF132" s="180"/>
      <c r="AG132" s="180"/>
      <c r="AH132" s="180"/>
    </row>
    <row r="133" spans="1:34" ht="38.25" x14ac:dyDescent="0.25">
      <c r="A133" s="4" t="s">
        <v>534</v>
      </c>
      <c r="B133" s="174" t="s">
        <v>535</v>
      </c>
      <c r="C133" s="246">
        <f>IF(LEN($D133)=0,"",SUBTOTAL(3,$D$6:$D133))</f>
        <v>127</v>
      </c>
      <c r="D133" s="246" t="s">
        <v>56</v>
      </c>
      <c r="E133" s="106" t="s">
        <v>536</v>
      </c>
      <c r="F133" s="11" t="s">
        <v>100</v>
      </c>
      <c r="G133" s="18" t="s">
        <v>65</v>
      </c>
      <c r="H133" s="104" t="s">
        <v>537</v>
      </c>
      <c r="I133" s="248">
        <v>2.33</v>
      </c>
      <c r="J133" s="177">
        <v>145</v>
      </c>
      <c r="K133" s="231">
        <v>2019</v>
      </c>
      <c r="L133" s="12" t="s">
        <v>446</v>
      </c>
      <c r="M133" s="12"/>
      <c r="N133" s="12" t="s">
        <v>68</v>
      </c>
      <c r="O133" s="12" t="s">
        <v>32</v>
      </c>
      <c r="P133" s="12" t="s">
        <v>33</v>
      </c>
      <c r="Q133" s="4" t="s">
        <v>34</v>
      </c>
      <c r="R133" s="103">
        <v>2.33</v>
      </c>
      <c r="S133" s="103">
        <v>2.33</v>
      </c>
      <c r="T133" s="175">
        <v>2019</v>
      </c>
      <c r="U133" s="175" t="s">
        <v>447</v>
      </c>
      <c r="V133" s="100" t="s">
        <v>70</v>
      </c>
      <c r="W133" s="180"/>
      <c r="X133" s="4">
        <f t="shared" si="4"/>
        <v>0</v>
      </c>
      <c r="Y133" s="180"/>
      <c r="Z133" s="4"/>
      <c r="AA133" s="180"/>
      <c r="AB133" s="180"/>
      <c r="AC133" s="180"/>
      <c r="AD133" s="180"/>
      <c r="AE133" s="180"/>
      <c r="AF133" s="180"/>
      <c r="AG133" s="180"/>
      <c r="AH133" s="180"/>
    </row>
    <row r="134" spans="1:34" ht="38.25" x14ac:dyDescent="0.25">
      <c r="A134" s="4" t="s">
        <v>538</v>
      </c>
      <c r="B134" s="174" t="s">
        <v>403</v>
      </c>
      <c r="C134" s="246">
        <f>IF(LEN($D134)=0,"",SUBTOTAL(3,$D$6:$D134))</f>
        <v>128</v>
      </c>
      <c r="D134" s="246" t="s">
        <v>56</v>
      </c>
      <c r="E134" s="106" t="s">
        <v>404</v>
      </c>
      <c r="F134" s="11" t="s">
        <v>405</v>
      </c>
      <c r="G134" s="18" t="s">
        <v>65</v>
      </c>
      <c r="H134" s="104" t="s">
        <v>406</v>
      </c>
      <c r="I134" s="248">
        <v>0.43000000000000005</v>
      </c>
      <c r="J134" s="177">
        <v>145</v>
      </c>
      <c r="K134" s="231">
        <v>2019</v>
      </c>
      <c r="L134" s="12" t="s">
        <v>446</v>
      </c>
      <c r="M134" s="12"/>
      <c r="N134" s="12"/>
      <c r="O134" s="12" t="s">
        <v>32</v>
      </c>
      <c r="P134" s="12" t="s">
        <v>33</v>
      </c>
      <c r="Q134" s="4" t="s">
        <v>34</v>
      </c>
      <c r="R134" s="103">
        <v>1.3</v>
      </c>
      <c r="S134" s="103">
        <v>0.43000000000000005</v>
      </c>
      <c r="T134" s="175">
        <v>2019</v>
      </c>
      <c r="U134" s="175" t="s">
        <v>447</v>
      </c>
      <c r="V134" s="100" t="s">
        <v>36</v>
      </c>
      <c r="W134" s="180"/>
      <c r="X134" s="4">
        <f t="shared" si="4"/>
        <v>0</v>
      </c>
      <c r="Y134" s="180"/>
      <c r="Z134" s="4"/>
      <c r="AA134" s="180"/>
      <c r="AB134" s="180"/>
      <c r="AC134" s="180"/>
      <c r="AD134" s="180"/>
      <c r="AE134" s="180"/>
      <c r="AF134" s="180"/>
      <c r="AG134" s="180"/>
      <c r="AH134" s="180"/>
    </row>
    <row r="135" spans="1:34" ht="38.25" x14ac:dyDescent="0.25">
      <c r="A135" s="4" t="s">
        <v>539</v>
      </c>
      <c r="B135" s="174" t="s">
        <v>540</v>
      </c>
      <c r="C135" s="246">
        <f>IF(LEN($D135)=0,"",SUBTOTAL(3,$D$6:$D135))</f>
        <v>129</v>
      </c>
      <c r="D135" s="246" t="s">
        <v>56</v>
      </c>
      <c r="E135" s="106" t="s">
        <v>536</v>
      </c>
      <c r="F135" s="11" t="s">
        <v>100</v>
      </c>
      <c r="G135" s="18" t="s">
        <v>65</v>
      </c>
      <c r="H135" s="104" t="s">
        <v>541</v>
      </c>
      <c r="I135" s="248">
        <v>9.4</v>
      </c>
      <c r="J135" s="177">
        <v>145</v>
      </c>
      <c r="K135" s="231">
        <v>2019</v>
      </c>
      <c r="L135" s="12" t="s">
        <v>446</v>
      </c>
      <c r="M135" s="12"/>
      <c r="N135" s="12" t="s">
        <v>68</v>
      </c>
      <c r="O135" s="12" t="s">
        <v>32</v>
      </c>
      <c r="P135" s="12" t="s">
        <v>33</v>
      </c>
      <c r="Q135" s="4" t="s">
        <v>34</v>
      </c>
      <c r="R135" s="103">
        <v>9.4</v>
      </c>
      <c r="S135" s="103">
        <v>9.4</v>
      </c>
      <c r="T135" s="175">
        <v>2019</v>
      </c>
      <c r="U135" s="175" t="s">
        <v>447</v>
      </c>
      <c r="V135" s="100" t="s">
        <v>70</v>
      </c>
      <c r="W135" s="180"/>
      <c r="X135" s="4">
        <f t="shared" si="4"/>
        <v>0</v>
      </c>
      <c r="Y135" s="180"/>
      <c r="Z135" s="4"/>
      <c r="AA135" s="180"/>
      <c r="AB135" s="180"/>
      <c r="AC135" s="180"/>
      <c r="AD135" s="180"/>
      <c r="AE135" s="180"/>
      <c r="AF135" s="180"/>
      <c r="AG135" s="180"/>
      <c r="AH135" s="180"/>
    </row>
    <row r="136" spans="1:34" ht="38.25" x14ac:dyDescent="0.25">
      <c r="A136" s="4" t="s">
        <v>542</v>
      </c>
      <c r="B136" s="5" t="s">
        <v>543</v>
      </c>
      <c r="C136" s="246">
        <f>IF(LEN($D136)=0,"",SUBTOTAL(3,$D$6:$D136))</f>
        <v>130</v>
      </c>
      <c r="D136" s="6" t="s">
        <v>56</v>
      </c>
      <c r="E136" s="183" t="s">
        <v>544</v>
      </c>
      <c r="F136" s="177" t="s">
        <v>405</v>
      </c>
      <c r="G136" s="260" t="s">
        <v>28</v>
      </c>
      <c r="H136" s="177" t="s">
        <v>29</v>
      </c>
      <c r="I136" s="13">
        <v>0.65</v>
      </c>
      <c r="J136" s="177">
        <v>145</v>
      </c>
      <c r="K136" s="231">
        <v>2019</v>
      </c>
      <c r="L136" s="12" t="s">
        <v>446</v>
      </c>
      <c r="M136" s="12"/>
      <c r="N136" s="12" t="s">
        <v>31</v>
      </c>
      <c r="O136" s="12" t="s">
        <v>32</v>
      </c>
      <c r="P136" s="12" t="s">
        <v>33</v>
      </c>
      <c r="Q136" s="4" t="s">
        <v>34</v>
      </c>
      <c r="R136" s="101">
        <v>0.65</v>
      </c>
      <c r="S136" s="101">
        <v>0.65</v>
      </c>
      <c r="T136" s="175">
        <v>2019</v>
      </c>
      <c r="U136" s="175" t="s">
        <v>447</v>
      </c>
      <c r="V136" s="100" t="s">
        <v>36</v>
      </c>
      <c r="W136" s="180"/>
      <c r="X136" s="4">
        <f t="shared" si="4"/>
        <v>0</v>
      </c>
      <c r="Y136" s="180"/>
      <c r="Z136" s="4"/>
      <c r="AA136" s="180"/>
      <c r="AB136" s="180"/>
      <c r="AC136" s="180"/>
      <c r="AD136" s="180"/>
      <c r="AE136" s="180"/>
      <c r="AF136" s="180"/>
      <c r="AG136" s="180"/>
      <c r="AH136" s="180"/>
    </row>
    <row r="137" spans="1:34" ht="38.25" x14ac:dyDescent="0.25">
      <c r="A137" s="4" t="s">
        <v>545</v>
      </c>
      <c r="B137" s="174" t="s">
        <v>179</v>
      </c>
      <c r="C137" s="246">
        <f>IF(LEN($D137)=0,"",SUBTOTAL(3,$D$6:$D137))</f>
        <v>131</v>
      </c>
      <c r="D137" s="246" t="s">
        <v>98</v>
      </c>
      <c r="E137" s="7" t="s">
        <v>546</v>
      </c>
      <c r="F137" s="11" t="s">
        <v>100</v>
      </c>
      <c r="G137" s="18" t="s">
        <v>65</v>
      </c>
      <c r="H137" s="104" t="s">
        <v>181</v>
      </c>
      <c r="I137" s="248">
        <v>8.2200000000000006</v>
      </c>
      <c r="J137" s="177">
        <v>145</v>
      </c>
      <c r="K137" s="231">
        <v>2019</v>
      </c>
      <c r="L137" s="12" t="s">
        <v>446</v>
      </c>
      <c r="M137" s="12"/>
      <c r="N137" s="12" t="s">
        <v>68</v>
      </c>
      <c r="O137" s="12" t="s">
        <v>32</v>
      </c>
      <c r="P137" s="12" t="s">
        <v>33</v>
      </c>
      <c r="Q137" s="4" t="s">
        <v>34</v>
      </c>
      <c r="R137" s="103">
        <v>30.62</v>
      </c>
      <c r="S137" s="103">
        <v>8.2200000000000006</v>
      </c>
      <c r="T137" s="175">
        <v>2019</v>
      </c>
      <c r="U137" s="175" t="s">
        <v>447</v>
      </c>
      <c r="V137" s="100" t="s">
        <v>70</v>
      </c>
      <c r="W137" s="180"/>
      <c r="X137" s="4">
        <f t="shared" si="4"/>
        <v>0</v>
      </c>
      <c r="Y137" s="180"/>
      <c r="Z137" s="4"/>
      <c r="AA137" s="180"/>
      <c r="AB137" s="180"/>
      <c r="AC137" s="180"/>
      <c r="AD137" s="180"/>
      <c r="AE137" s="180"/>
      <c r="AF137" s="180"/>
      <c r="AG137" s="180"/>
      <c r="AH137" s="180"/>
    </row>
    <row r="138" spans="1:34" ht="38.25" x14ac:dyDescent="0.25">
      <c r="A138" s="4" t="s">
        <v>547</v>
      </c>
      <c r="B138" s="174" t="s">
        <v>548</v>
      </c>
      <c r="C138" s="246">
        <f>IF(LEN($D138)=0,"",SUBTOTAL(3,$D$6:$D138))</f>
        <v>132</v>
      </c>
      <c r="D138" s="247" t="s">
        <v>98</v>
      </c>
      <c r="E138" s="183" t="s">
        <v>549</v>
      </c>
      <c r="F138" s="11" t="s">
        <v>100</v>
      </c>
      <c r="G138" s="18" t="s">
        <v>65</v>
      </c>
      <c r="H138" s="104" t="s">
        <v>181</v>
      </c>
      <c r="I138" s="248">
        <v>3.71</v>
      </c>
      <c r="J138" s="177">
        <v>145</v>
      </c>
      <c r="K138" s="231">
        <v>2019</v>
      </c>
      <c r="L138" s="12" t="s">
        <v>446</v>
      </c>
      <c r="M138" s="12"/>
      <c r="N138" s="12" t="s">
        <v>68</v>
      </c>
      <c r="O138" s="12" t="s">
        <v>32</v>
      </c>
      <c r="P138" s="12" t="s">
        <v>33</v>
      </c>
      <c r="Q138" s="4" t="s">
        <v>34</v>
      </c>
      <c r="R138" s="103">
        <v>3.71</v>
      </c>
      <c r="S138" s="103">
        <v>3.71</v>
      </c>
      <c r="T138" s="175">
        <v>2019</v>
      </c>
      <c r="U138" s="175" t="s">
        <v>447</v>
      </c>
      <c r="V138" s="100" t="s">
        <v>70</v>
      </c>
      <c r="W138" s="180"/>
      <c r="X138" s="4">
        <f t="shared" si="4"/>
        <v>0</v>
      </c>
      <c r="Y138" s="180"/>
      <c r="Z138" s="4"/>
      <c r="AA138" s="180"/>
      <c r="AB138" s="180"/>
      <c r="AC138" s="180"/>
      <c r="AD138" s="180"/>
      <c r="AE138" s="180"/>
      <c r="AF138" s="180"/>
      <c r="AG138" s="180"/>
      <c r="AH138" s="180"/>
    </row>
    <row r="139" spans="1:34" ht="38.25" x14ac:dyDescent="0.25">
      <c r="A139" s="4" t="s">
        <v>550</v>
      </c>
      <c r="B139" s="5" t="s">
        <v>551</v>
      </c>
      <c r="C139" s="246">
        <f>IF(LEN($D139)=0,"",SUBTOTAL(3,$D$6:$D139))</f>
        <v>133</v>
      </c>
      <c r="D139" s="246" t="s">
        <v>98</v>
      </c>
      <c r="E139" s="253" t="s">
        <v>552</v>
      </c>
      <c r="F139" s="21" t="s">
        <v>100</v>
      </c>
      <c r="G139" s="253" t="s">
        <v>79</v>
      </c>
      <c r="H139" s="261" t="s">
        <v>80</v>
      </c>
      <c r="I139" s="248">
        <v>19.68</v>
      </c>
      <c r="J139" s="177">
        <v>145</v>
      </c>
      <c r="K139" s="231">
        <v>2019</v>
      </c>
      <c r="L139" s="12" t="s">
        <v>446</v>
      </c>
      <c r="M139" s="12" t="s">
        <v>32</v>
      </c>
      <c r="N139" s="12" t="s">
        <v>31</v>
      </c>
      <c r="O139" s="12" t="s">
        <v>32</v>
      </c>
      <c r="P139" s="12" t="s">
        <v>33</v>
      </c>
      <c r="Q139" s="4" t="s">
        <v>34</v>
      </c>
      <c r="R139" s="29">
        <v>19.68</v>
      </c>
      <c r="S139" s="103">
        <v>19.68</v>
      </c>
      <c r="T139" s="175">
        <v>2019</v>
      </c>
      <c r="U139" s="175" t="s">
        <v>447</v>
      </c>
      <c r="V139" s="100" t="s">
        <v>70</v>
      </c>
      <c r="W139" s="180"/>
      <c r="X139" s="4">
        <f t="shared" si="4"/>
        <v>0</v>
      </c>
      <c r="Y139" s="180"/>
      <c r="Z139" s="4"/>
      <c r="AA139" s="180"/>
      <c r="AB139" s="180"/>
      <c r="AC139" s="180"/>
      <c r="AD139" s="180"/>
      <c r="AE139" s="180"/>
      <c r="AF139" s="180"/>
      <c r="AG139" s="180"/>
      <c r="AH139" s="180"/>
    </row>
    <row r="140" spans="1:34" ht="38.25" x14ac:dyDescent="0.25">
      <c r="A140" s="4" t="s">
        <v>553</v>
      </c>
      <c r="B140" s="5" t="s">
        <v>554</v>
      </c>
      <c r="C140" s="246">
        <f>IF(LEN($D140)=0,"",SUBTOTAL(3,$D$6:$D140))</f>
        <v>134</v>
      </c>
      <c r="D140" s="6" t="s">
        <v>98</v>
      </c>
      <c r="E140" s="199" t="s">
        <v>555</v>
      </c>
      <c r="F140" s="188" t="s">
        <v>164</v>
      </c>
      <c r="G140" s="188" t="s">
        <v>256</v>
      </c>
      <c r="H140" s="188" t="s">
        <v>556</v>
      </c>
      <c r="I140" s="8">
        <v>122</v>
      </c>
      <c r="J140" s="177">
        <v>145</v>
      </c>
      <c r="K140" s="231">
        <v>2019</v>
      </c>
      <c r="L140" s="12" t="s">
        <v>446</v>
      </c>
      <c r="M140" s="12"/>
      <c r="N140" s="12" t="s">
        <v>68</v>
      </c>
      <c r="O140" s="12" t="s">
        <v>32</v>
      </c>
      <c r="P140" s="12" t="s">
        <v>33</v>
      </c>
      <c r="Q140" s="4" t="s">
        <v>34</v>
      </c>
      <c r="R140" s="4">
        <v>122</v>
      </c>
      <c r="S140" s="4">
        <v>122</v>
      </c>
      <c r="T140" s="178">
        <v>2019</v>
      </c>
      <c r="U140" s="13" t="s">
        <v>447</v>
      </c>
      <c r="V140" s="4" t="s">
        <v>36</v>
      </c>
      <c r="W140" s="180"/>
      <c r="X140" s="4">
        <f t="shared" si="4"/>
        <v>0</v>
      </c>
      <c r="Y140" s="180"/>
      <c r="Z140" s="4"/>
      <c r="AA140" s="180"/>
      <c r="AB140" s="180"/>
      <c r="AC140" s="180"/>
      <c r="AD140" s="180"/>
      <c r="AE140" s="180"/>
      <c r="AF140" s="180"/>
      <c r="AG140" s="180"/>
      <c r="AH140" s="180"/>
    </row>
    <row r="141" spans="1:34" ht="38.25" x14ac:dyDescent="0.25">
      <c r="A141" s="4" t="s">
        <v>557</v>
      </c>
      <c r="B141" s="5" t="s">
        <v>558</v>
      </c>
      <c r="C141" s="246">
        <f>IF(LEN($D141)=0,"",SUBTOTAL(3,$D$6:$D141))</f>
        <v>135</v>
      </c>
      <c r="D141" s="6" t="s">
        <v>98</v>
      </c>
      <c r="E141" s="201" t="s">
        <v>559</v>
      </c>
      <c r="F141" s="188" t="s">
        <v>164</v>
      </c>
      <c r="G141" s="188" t="s">
        <v>256</v>
      </c>
      <c r="H141" s="188" t="s">
        <v>560</v>
      </c>
      <c r="I141" s="65">
        <v>753.1</v>
      </c>
      <c r="J141" s="177">
        <v>145</v>
      </c>
      <c r="K141" s="231">
        <v>2019</v>
      </c>
      <c r="L141" s="12" t="s">
        <v>446</v>
      </c>
      <c r="M141" s="12"/>
      <c r="N141" s="12" t="s">
        <v>68</v>
      </c>
      <c r="O141" s="12" t="s">
        <v>32</v>
      </c>
      <c r="P141" s="12" t="s">
        <v>33</v>
      </c>
      <c r="Q141" s="4" t="s">
        <v>34</v>
      </c>
      <c r="R141" s="4">
        <v>753.1</v>
      </c>
      <c r="S141" s="4">
        <v>753.1</v>
      </c>
      <c r="T141" s="178">
        <v>2019</v>
      </c>
      <c r="U141" s="13" t="s">
        <v>447</v>
      </c>
      <c r="V141" s="4" t="s">
        <v>36</v>
      </c>
      <c r="W141" s="180"/>
      <c r="X141" s="4">
        <f t="shared" si="4"/>
        <v>0</v>
      </c>
      <c r="Y141" s="180"/>
      <c r="Z141" s="4"/>
      <c r="AA141" s="180"/>
      <c r="AB141" s="180"/>
      <c r="AC141" s="180"/>
      <c r="AD141" s="180"/>
      <c r="AE141" s="180"/>
      <c r="AF141" s="180"/>
      <c r="AG141" s="180"/>
      <c r="AH141" s="180"/>
    </row>
    <row r="142" spans="1:34" ht="38.25" x14ac:dyDescent="0.25">
      <c r="A142" s="4" t="s">
        <v>561</v>
      </c>
      <c r="B142" s="180" t="s">
        <v>259</v>
      </c>
      <c r="C142" s="246">
        <f>IF(LEN($D142)=0,"",SUBTOTAL(3,$D$6:$D142))</f>
        <v>136</v>
      </c>
      <c r="D142" s="174" t="s">
        <v>62</v>
      </c>
      <c r="E142" s="13" t="s">
        <v>562</v>
      </c>
      <c r="F142" s="174" t="s">
        <v>261</v>
      </c>
      <c r="G142" s="174" t="s">
        <v>65</v>
      </c>
      <c r="H142" s="262" t="s">
        <v>262</v>
      </c>
      <c r="I142" s="9">
        <v>0.03</v>
      </c>
      <c r="J142" s="177">
        <v>196</v>
      </c>
      <c r="K142" s="231">
        <v>2020</v>
      </c>
      <c r="L142" s="12" t="s">
        <v>563</v>
      </c>
      <c r="M142" s="12"/>
      <c r="N142" s="12" t="s">
        <v>68</v>
      </c>
      <c r="O142" s="12"/>
      <c r="P142" s="12" t="s">
        <v>564</v>
      </c>
      <c r="Q142" s="4" t="s">
        <v>34</v>
      </c>
      <c r="R142" s="29">
        <v>0.61</v>
      </c>
      <c r="S142" s="29">
        <v>0.03</v>
      </c>
      <c r="T142" s="175">
        <v>2020</v>
      </c>
      <c r="U142" s="175" t="s">
        <v>565</v>
      </c>
      <c r="V142" s="100" t="s">
        <v>70</v>
      </c>
      <c r="W142" s="180"/>
      <c r="X142" s="4">
        <f t="shared" si="4"/>
        <v>0</v>
      </c>
      <c r="Y142" s="180"/>
      <c r="Z142" s="4"/>
      <c r="AA142" s="180"/>
      <c r="AB142" s="180"/>
      <c r="AC142" s="180"/>
      <c r="AD142" s="180"/>
      <c r="AE142" s="180"/>
      <c r="AF142" s="180"/>
      <c r="AG142" s="180"/>
      <c r="AH142" s="180"/>
    </row>
    <row r="143" spans="1:34" ht="38.25" x14ac:dyDescent="0.25">
      <c r="A143" s="4" t="s">
        <v>566</v>
      </c>
      <c r="B143" s="180" t="s">
        <v>113</v>
      </c>
      <c r="C143" s="246">
        <f>IF(LEN($D143)=0,"",SUBTOTAL(3,$D$6:$D143))</f>
        <v>137</v>
      </c>
      <c r="D143" s="174" t="s">
        <v>62</v>
      </c>
      <c r="E143" s="13" t="s">
        <v>114</v>
      </c>
      <c r="F143" s="174" t="s">
        <v>64</v>
      </c>
      <c r="G143" s="174" t="s">
        <v>65</v>
      </c>
      <c r="H143" s="262" t="s">
        <v>115</v>
      </c>
      <c r="I143" s="9">
        <v>0.03</v>
      </c>
      <c r="J143" s="177">
        <v>196</v>
      </c>
      <c r="K143" s="231">
        <v>2020</v>
      </c>
      <c r="L143" s="12" t="s">
        <v>563</v>
      </c>
      <c r="M143" s="12"/>
      <c r="N143" s="12" t="s">
        <v>68</v>
      </c>
      <c r="O143" s="12"/>
      <c r="P143" s="12" t="s">
        <v>564</v>
      </c>
      <c r="Q143" s="4" t="s">
        <v>34</v>
      </c>
      <c r="R143" s="29">
        <v>0.24</v>
      </c>
      <c r="S143" s="29">
        <v>0.03</v>
      </c>
      <c r="T143" s="175">
        <v>2020</v>
      </c>
      <c r="U143" s="175" t="s">
        <v>565</v>
      </c>
      <c r="V143" s="100" t="s">
        <v>70</v>
      </c>
      <c r="W143" s="180"/>
      <c r="X143" s="4">
        <f t="shared" si="4"/>
        <v>0</v>
      </c>
      <c r="Y143" s="180"/>
      <c r="Z143" s="4"/>
      <c r="AA143" s="180"/>
      <c r="AB143" s="180"/>
      <c r="AC143" s="180"/>
      <c r="AD143" s="180"/>
      <c r="AE143" s="180"/>
      <c r="AF143" s="180"/>
      <c r="AG143" s="180"/>
      <c r="AH143" s="180"/>
    </row>
    <row r="144" spans="1:34" ht="38.25" x14ac:dyDescent="0.25">
      <c r="A144" s="4" t="s">
        <v>567</v>
      </c>
      <c r="B144" s="180" t="s">
        <v>568</v>
      </c>
      <c r="C144" s="246">
        <f>IF(LEN($D144)=0,"",SUBTOTAL(3,$D$6:$D144))</f>
        <v>138</v>
      </c>
      <c r="D144" s="174" t="s">
        <v>62</v>
      </c>
      <c r="E144" s="263" t="s">
        <v>569</v>
      </c>
      <c r="F144" s="174" t="s">
        <v>64</v>
      </c>
      <c r="G144" s="174" t="s">
        <v>65</v>
      </c>
      <c r="H144" s="188" t="s">
        <v>406</v>
      </c>
      <c r="I144" s="9">
        <v>0.06</v>
      </c>
      <c r="J144" s="177">
        <v>196</v>
      </c>
      <c r="K144" s="231">
        <v>2020</v>
      </c>
      <c r="L144" s="12" t="s">
        <v>563</v>
      </c>
      <c r="M144" s="12"/>
      <c r="N144" s="12"/>
      <c r="O144" s="12"/>
      <c r="P144" s="12" t="s">
        <v>564</v>
      </c>
      <c r="Q144" s="4" t="s">
        <v>34</v>
      </c>
      <c r="R144" s="29">
        <v>0.82</v>
      </c>
      <c r="S144" s="29">
        <v>0.06</v>
      </c>
      <c r="T144" s="175">
        <v>2020</v>
      </c>
      <c r="U144" s="175" t="s">
        <v>565</v>
      </c>
      <c r="V144" s="100" t="s">
        <v>36</v>
      </c>
      <c r="W144" s="180"/>
      <c r="X144" s="4">
        <f t="shared" si="4"/>
        <v>0</v>
      </c>
      <c r="Y144" s="180"/>
      <c r="Z144" s="4"/>
      <c r="AA144" s="180"/>
      <c r="AB144" s="180"/>
      <c r="AC144" s="180"/>
      <c r="AD144" s="180"/>
      <c r="AE144" s="180"/>
      <c r="AF144" s="180"/>
      <c r="AG144" s="180"/>
      <c r="AH144" s="180"/>
    </row>
    <row r="145" spans="1:34" ht="38.25" x14ac:dyDescent="0.25">
      <c r="A145" s="4" t="s">
        <v>570</v>
      </c>
      <c r="B145" s="174"/>
      <c r="C145" s="246">
        <f>IF(LEN($D145)=0,"",SUBTOTAL(3,$D$6:$D145))</f>
        <v>139</v>
      </c>
      <c r="D145" s="174" t="s">
        <v>62</v>
      </c>
      <c r="E145" s="264" t="s">
        <v>571</v>
      </c>
      <c r="F145" s="174" t="s">
        <v>64</v>
      </c>
      <c r="G145" s="188" t="s">
        <v>79</v>
      </c>
      <c r="H145" s="326" t="s">
        <v>241</v>
      </c>
      <c r="I145" s="9">
        <v>0.25</v>
      </c>
      <c r="J145" s="177">
        <v>196</v>
      </c>
      <c r="K145" s="231">
        <v>2020</v>
      </c>
      <c r="L145" s="12" t="s">
        <v>563</v>
      </c>
      <c r="M145" s="12"/>
      <c r="N145" s="12"/>
      <c r="O145" s="12"/>
      <c r="P145" s="12" t="s">
        <v>564</v>
      </c>
      <c r="Q145" s="4" t="s">
        <v>34</v>
      </c>
      <c r="R145" s="29">
        <v>0.25</v>
      </c>
      <c r="S145" s="29">
        <v>0.25</v>
      </c>
      <c r="T145" s="175">
        <v>2020</v>
      </c>
      <c r="U145" s="175" t="s">
        <v>565</v>
      </c>
      <c r="V145" s="100" t="s">
        <v>70</v>
      </c>
      <c r="W145" s="180"/>
      <c r="X145" s="4">
        <f t="shared" si="4"/>
        <v>0</v>
      </c>
      <c r="Y145" s="180"/>
      <c r="Z145" s="4"/>
      <c r="AA145" s="180"/>
      <c r="AB145" s="180"/>
      <c r="AC145" s="180"/>
      <c r="AD145" s="180"/>
      <c r="AE145" s="180"/>
      <c r="AF145" s="180"/>
      <c r="AG145" s="180"/>
      <c r="AH145" s="180"/>
    </row>
    <row r="146" spans="1:34" ht="38.25" x14ac:dyDescent="0.25">
      <c r="A146" s="4" t="s">
        <v>572</v>
      </c>
      <c r="B146" s="174"/>
      <c r="C146" s="246">
        <f>IF(LEN($D146)=0,"",SUBTOTAL(3,$D$6:$D146))</f>
        <v>140</v>
      </c>
      <c r="D146" s="174" t="s">
        <v>62</v>
      </c>
      <c r="E146" s="176" t="s">
        <v>573</v>
      </c>
      <c r="F146" s="174" t="s">
        <v>64</v>
      </c>
      <c r="G146" s="177" t="s">
        <v>79</v>
      </c>
      <c r="H146" s="177" t="s">
        <v>199</v>
      </c>
      <c r="I146" s="9">
        <v>0.2</v>
      </c>
      <c r="J146" s="177">
        <v>196</v>
      </c>
      <c r="K146" s="231">
        <v>2020</v>
      </c>
      <c r="L146" s="12" t="s">
        <v>563</v>
      </c>
      <c r="M146" s="12"/>
      <c r="N146" s="12"/>
      <c r="O146" s="12"/>
      <c r="P146" s="12" t="s">
        <v>564</v>
      </c>
      <c r="Q146" s="4" t="s">
        <v>34</v>
      </c>
      <c r="R146" s="29">
        <v>0.2</v>
      </c>
      <c r="S146" s="29">
        <v>0.2</v>
      </c>
      <c r="T146" s="175">
        <v>2020</v>
      </c>
      <c r="U146" s="175" t="s">
        <v>565</v>
      </c>
      <c r="V146" s="100" t="s">
        <v>36</v>
      </c>
      <c r="W146" s="180"/>
      <c r="X146" s="4">
        <f t="shared" si="4"/>
        <v>0</v>
      </c>
      <c r="Y146" s="180"/>
      <c r="Z146" s="4"/>
      <c r="AA146" s="180"/>
      <c r="AB146" s="180"/>
      <c r="AC146" s="180"/>
      <c r="AD146" s="180"/>
      <c r="AE146" s="180"/>
      <c r="AF146" s="180"/>
      <c r="AG146" s="180"/>
      <c r="AH146" s="180"/>
    </row>
    <row r="147" spans="1:34" ht="38.25" x14ac:dyDescent="0.25">
      <c r="A147" s="4" t="s">
        <v>574</v>
      </c>
      <c r="B147" s="174" t="s">
        <v>575</v>
      </c>
      <c r="C147" s="246">
        <f>IF(LEN($D147)=0,"",SUBTOTAL(3,$D$6:$D147))</f>
        <v>141</v>
      </c>
      <c r="D147" s="174" t="s">
        <v>62</v>
      </c>
      <c r="E147" s="176" t="s">
        <v>576</v>
      </c>
      <c r="F147" s="174" t="s">
        <v>64</v>
      </c>
      <c r="G147" s="177" t="s">
        <v>256</v>
      </c>
      <c r="H147" s="177" t="s">
        <v>577</v>
      </c>
      <c r="I147" s="9">
        <v>0.15</v>
      </c>
      <c r="J147" s="177">
        <v>196</v>
      </c>
      <c r="K147" s="231">
        <v>2020</v>
      </c>
      <c r="L147" s="12" t="s">
        <v>563</v>
      </c>
      <c r="M147" s="12"/>
      <c r="N147" s="12" t="s">
        <v>68</v>
      </c>
      <c r="O147" s="12"/>
      <c r="P147" s="12" t="s">
        <v>564</v>
      </c>
      <c r="Q147" s="4" t="s">
        <v>34</v>
      </c>
      <c r="R147" s="4">
        <v>0.15</v>
      </c>
      <c r="S147" s="4">
        <v>0.15</v>
      </c>
      <c r="T147" s="178">
        <v>2020</v>
      </c>
      <c r="U147" s="13" t="s">
        <v>565</v>
      </c>
      <c r="V147" s="4" t="s">
        <v>36</v>
      </c>
      <c r="W147" s="180"/>
      <c r="X147" s="4">
        <f t="shared" si="4"/>
        <v>0</v>
      </c>
      <c r="Y147" s="180"/>
      <c r="Z147" s="4"/>
      <c r="AA147" s="180"/>
      <c r="AB147" s="180"/>
      <c r="AC147" s="180"/>
      <c r="AD147" s="180"/>
      <c r="AE147" s="180"/>
      <c r="AF147" s="180"/>
      <c r="AG147" s="180"/>
      <c r="AH147" s="180"/>
    </row>
    <row r="148" spans="1:34" ht="38.25" x14ac:dyDescent="0.25">
      <c r="A148" s="4" t="s">
        <v>579</v>
      </c>
      <c r="B148" s="174" t="s">
        <v>580</v>
      </c>
      <c r="C148" s="246">
        <f>IF(LEN($D148)=0,"",SUBTOTAL(3,$D$6:$D148))</f>
        <v>142</v>
      </c>
      <c r="D148" s="174" t="s">
        <v>62</v>
      </c>
      <c r="E148" s="183" t="s">
        <v>581</v>
      </c>
      <c r="F148" s="174" t="s">
        <v>64</v>
      </c>
      <c r="G148" s="177" t="s">
        <v>256</v>
      </c>
      <c r="H148" s="177" t="s">
        <v>257</v>
      </c>
      <c r="I148" s="9">
        <v>1.57</v>
      </c>
      <c r="J148" s="177">
        <v>196</v>
      </c>
      <c r="K148" s="231">
        <v>2020</v>
      </c>
      <c r="L148" s="12" t="s">
        <v>563</v>
      </c>
      <c r="M148" s="12"/>
      <c r="N148" s="12"/>
      <c r="O148" s="12"/>
      <c r="P148" s="12" t="s">
        <v>564</v>
      </c>
      <c r="Q148" s="4" t="s">
        <v>34</v>
      </c>
      <c r="R148" s="4">
        <v>1.57</v>
      </c>
      <c r="S148" s="4">
        <v>1.57</v>
      </c>
      <c r="T148" s="178">
        <v>2020</v>
      </c>
      <c r="U148" s="13" t="s">
        <v>565</v>
      </c>
      <c r="V148" s="4" t="s">
        <v>70</v>
      </c>
      <c r="W148" s="180"/>
      <c r="X148" s="4">
        <f t="shared" si="4"/>
        <v>0</v>
      </c>
      <c r="Y148" s="180"/>
      <c r="Z148" s="4"/>
      <c r="AA148" s="180"/>
      <c r="AB148" s="180"/>
      <c r="AC148" s="180"/>
      <c r="AD148" s="180"/>
      <c r="AE148" s="180"/>
      <c r="AF148" s="180"/>
      <c r="AG148" s="180"/>
      <c r="AH148" s="180"/>
    </row>
    <row r="149" spans="1:34" ht="38.25" x14ac:dyDescent="0.25">
      <c r="A149" s="4" t="s">
        <v>583</v>
      </c>
      <c r="B149" s="174" t="s">
        <v>584</v>
      </c>
      <c r="C149" s="246">
        <f>IF(LEN($D149)=0,"",SUBTOTAL(3,$D$6:$D149))</f>
        <v>143</v>
      </c>
      <c r="D149" s="174" t="s">
        <v>62</v>
      </c>
      <c r="E149" s="183" t="s">
        <v>585</v>
      </c>
      <c r="F149" s="174" t="s">
        <v>64</v>
      </c>
      <c r="G149" s="177" t="s">
        <v>256</v>
      </c>
      <c r="H149" s="177" t="s">
        <v>586</v>
      </c>
      <c r="I149" s="9">
        <v>1.58</v>
      </c>
      <c r="J149" s="177">
        <v>196</v>
      </c>
      <c r="K149" s="231">
        <v>2020</v>
      </c>
      <c r="L149" s="12" t="s">
        <v>563</v>
      </c>
      <c r="M149" s="12"/>
      <c r="N149" s="12"/>
      <c r="O149" s="12"/>
      <c r="P149" s="12" t="s">
        <v>564</v>
      </c>
      <c r="Q149" s="4" t="s">
        <v>34</v>
      </c>
      <c r="R149" s="4">
        <v>1.58</v>
      </c>
      <c r="S149" s="4">
        <v>1.58</v>
      </c>
      <c r="T149" s="178">
        <v>2020</v>
      </c>
      <c r="U149" s="13" t="s">
        <v>565</v>
      </c>
      <c r="V149" s="4" t="s">
        <v>70</v>
      </c>
      <c r="W149" s="180"/>
      <c r="X149" s="4">
        <f t="shared" si="4"/>
        <v>0</v>
      </c>
      <c r="Y149" s="180"/>
      <c r="Z149" s="4"/>
      <c r="AA149" s="180"/>
      <c r="AB149" s="180"/>
      <c r="AC149" s="180"/>
      <c r="AD149" s="180"/>
      <c r="AE149" s="180"/>
      <c r="AF149" s="180"/>
      <c r="AG149" s="180"/>
      <c r="AH149" s="180"/>
    </row>
    <row r="150" spans="1:34" ht="38.25" x14ac:dyDescent="0.25">
      <c r="A150" s="4" t="s">
        <v>587</v>
      </c>
      <c r="B150" s="174" t="s">
        <v>588</v>
      </c>
      <c r="C150" s="246">
        <f>IF(LEN($D150)=0,"",SUBTOTAL(3,$D$6:$D150))</f>
        <v>144</v>
      </c>
      <c r="D150" s="174" t="s">
        <v>62</v>
      </c>
      <c r="E150" s="183" t="s">
        <v>589</v>
      </c>
      <c r="F150" s="174" t="s">
        <v>310</v>
      </c>
      <c r="G150" s="177" t="s">
        <v>256</v>
      </c>
      <c r="H150" s="177" t="s">
        <v>590</v>
      </c>
      <c r="I150" s="9">
        <v>2.2999999999999998</v>
      </c>
      <c r="J150" s="177">
        <v>196</v>
      </c>
      <c r="K150" s="231">
        <v>2020</v>
      </c>
      <c r="L150" s="12" t="s">
        <v>563</v>
      </c>
      <c r="M150" s="12"/>
      <c r="N150" s="12"/>
      <c r="O150" s="12"/>
      <c r="P150" s="12" t="s">
        <v>564</v>
      </c>
      <c r="Q150" s="4" t="s">
        <v>34</v>
      </c>
      <c r="R150" s="4">
        <v>2.2999999999999998</v>
      </c>
      <c r="S150" s="4">
        <v>2.2999999999999998</v>
      </c>
      <c r="T150" s="178">
        <v>2020</v>
      </c>
      <c r="U150" s="13" t="s">
        <v>565</v>
      </c>
      <c r="V150" s="4" t="s">
        <v>47</v>
      </c>
      <c r="W150" s="180"/>
      <c r="X150" s="4">
        <f t="shared" si="4"/>
        <v>0</v>
      </c>
      <c r="Y150" s="180"/>
      <c r="Z150" s="4"/>
      <c r="AA150" s="180"/>
      <c r="AB150" s="180"/>
      <c r="AC150" s="180"/>
      <c r="AD150" s="180"/>
      <c r="AE150" s="180"/>
      <c r="AF150" s="180"/>
      <c r="AG150" s="180"/>
      <c r="AH150" s="180"/>
    </row>
    <row r="151" spans="1:34" ht="38.25" x14ac:dyDescent="0.25">
      <c r="A151" s="4" t="s">
        <v>591</v>
      </c>
      <c r="B151" s="174" t="s">
        <v>592</v>
      </c>
      <c r="C151" s="246">
        <f>IF(LEN($D151)=0,"",SUBTOTAL(3,$D$6:$D151))</f>
        <v>145</v>
      </c>
      <c r="D151" s="174" t="s">
        <v>62</v>
      </c>
      <c r="E151" s="266" t="s">
        <v>593</v>
      </c>
      <c r="F151" s="174" t="s">
        <v>310</v>
      </c>
      <c r="G151" s="174" t="s">
        <v>256</v>
      </c>
      <c r="H151" s="177" t="s">
        <v>356</v>
      </c>
      <c r="I151" s="9">
        <v>3.7</v>
      </c>
      <c r="J151" s="177">
        <v>196</v>
      </c>
      <c r="K151" s="231">
        <v>2020</v>
      </c>
      <c r="L151" s="12" t="s">
        <v>563</v>
      </c>
      <c r="M151" s="12"/>
      <c r="N151" s="12"/>
      <c r="O151" s="12"/>
      <c r="P151" s="12" t="s">
        <v>564</v>
      </c>
      <c r="Q151" s="4" t="s">
        <v>34</v>
      </c>
      <c r="R151" s="4">
        <v>3.7</v>
      </c>
      <c r="S151" s="4">
        <v>3.7</v>
      </c>
      <c r="T151" s="178">
        <v>2020</v>
      </c>
      <c r="U151" s="13" t="s">
        <v>565</v>
      </c>
      <c r="V151" s="4" t="s">
        <v>47</v>
      </c>
      <c r="W151" s="180"/>
      <c r="X151" s="4">
        <f t="shared" si="4"/>
        <v>0</v>
      </c>
      <c r="Y151" s="180"/>
      <c r="Z151" s="4"/>
      <c r="AA151" s="180"/>
      <c r="AB151" s="180"/>
      <c r="AC151" s="180"/>
      <c r="AD151" s="180"/>
      <c r="AE151" s="180"/>
      <c r="AF151" s="180"/>
      <c r="AG151" s="180"/>
      <c r="AH151" s="180"/>
    </row>
    <row r="152" spans="1:34" ht="38.25" x14ac:dyDescent="0.25">
      <c r="A152" s="4" t="s">
        <v>594</v>
      </c>
      <c r="B152" s="174" t="s">
        <v>595</v>
      </c>
      <c r="C152" s="246">
        <f>IF(LEN($D152)=0,"",SUBTOTAL(3,$D$6:$D152))</f>
        <v>146</v>
      </c>
      <c r="D152" s="174" t="s">
        <v>62</v>
      </c>
      <c r="E152" s="199" t="s">
        <v>596</v>
      </c>
      <c r="F152" s="174" t="s">
        <v>64</v>
      </c>
      <c r="G152" s="174" t="s">
        <v>139</v>
      </c>
      <c r="H152" s="177" t="s">
        <v>597</v>
      </c>
      <c r="I152" s="9">
        <v>0.45</v>
      </c>
      <c r="J152" s="177">
        <v>196</v>
      </c>
      <c r="K152" s="231">
        <v>2020</v>
      </c>
      <c r="L152" s="12" t="s">
        <v>563</v>
      </c>
      <c r="M152" s="12"/>
      <c r="N152" s="12"/>
      <c r="O152" s="12"/>
      <c r="P152" s="12" t="s">
        <v>564</v>
      </c>
      <c r="Q152" s="4" t="s">
        <v>34</v>
      </c>
      <c r="R152" s="4">
        <v>0.45</v>
      </c>
      <c r="S152" s="4">
        <v>0.45</v>
      </c>
      <c r="T152" s="178">
        <v>2020</v>
      </c>
      <c r="U152" s="13" t="s">
        <v>565</v>
      </c>
      <c r="V152" s="4" t="s">
        <v>70</v>
      </c>
      <c r="W152" s="180"/>
      <c r="X152" s="4">
        <f t="shared" si="4"/>
        <v>0</v>
      </c>
      <c r="Y152" s="180"/>
      <c r="Z152" s="4"/>
      <c r="AA152" s="180"/>
      <c r="AB152" s="180"/>
      <c r="AC152" s="180"/>
      <c r="AD152" s="180"/>
      <c r="AE152" s="180"/>
      <c r="AF152" s="180"/>
      <c r="AG152" s="180"/>
      <c r="AH152" s="180"/>
    </row>
    <row r="153" spans="1:34" ht="38.25" x14ac:dyDescent="0.25">
      <c r="A153" s="4" t="s">
        <v>598</v>
      </c>
      <c r="B153" s="174" t="s">
        <v>599</v>
      </c>
      <c r="C153" s="246">
        <f>IF(LEN($D153)=0,"",SUBTOTAL(3,$D$6:$D153))</f>
        <v>147</v>
      </c>
      <c r="D153" s="174" t="s">
        <v>62</v>
      </c>
      <c r="E153" s="176" t="s">
        <v>600</v>
      </c>
      <c r="F153" s="174" t="s">
        <v>310</v>
      </c>
      <c r="G153" s="267" t="s">
        <v>84</v>
      </c>
      <c r="H153" s="177" t="s">
        <v>454</v>
      </c>
      <c r="I153" s="9">
        <v>0.1</v>
      </c>
      <c r="J153" s="177">
        <v>196</v>
      </c>
      <c r="K153" s="231">
        <v>2020</v>
      </c>
      <c r="L153" s="12" t="s">
        <v>563</v>
      </c>
      <c r="M153" s="12"/>
      <c r="N153" s="12"/>
      <c r="O153" s="12"/>
      <c r="P153" s="12" t="s">
        <v>564</v>
      </c>
      <c r="Q153" s="4" t="s">
        <v>34</v>
      </c>
      <c r="R153" s="4">
        <v>0.1</v>
      </c>
      <c r="S153" s="4">
        <v>0.1</v>
      </c>
      <c r="T153" s="178">
        <v>2020</v>
      </c>
      <c r="U153" s="13" t="s">
        <v>565</v>
      </c>
      <c r="V153" s="4" t="s">
        <v>36</v>
      </c>
      <c r="W153" s="180"/>
      <c r="X153" s="4">
        <f t="shared" si="4"/>
        <v>0</v>
      </c>
      <c r="Y153" s="180"/>
      <c r="Z153" s="4"/>
      <c r="AA153" s="180"/>
      <c r="AB153" s="180"/>
      <c r="AC153" s="180"/>
      <c r="AD153" s="180"/>
      <c r="AE153" s="180"/>
      <c r="AF153" s="180"/>
      <c r="AG153" s="180"/>
      <c r="AH153" s="180"/>
    </row>
    <row r="154" spans="1:34" ht="38.25" x14ac:dyDescent="0.25">
      <c r="A154" s="4" t="s">
        <v>601</v>
      </c>
      <c r="B154" s="5" t="s">
        <v>602</v>
      </c>
      <c r="C154" s="246">
        <f>IF(LEN($D154)=0,"",SUBTOTAL(3,$D$6:$D154))</f>
        <v>148</v>
      </c>
      <c r="D154" s="174" t="s">
        <v>62</v>
      </c>
      <c r="E154" s="183" t="s">
        <v>603</v>
      </c>
      <c r="F154" s="174" t="s">
        <v>64</v>
      </c>
      <c r="G154" s="174" t="s">
        <v>181</v>
      </c>
      <c r="H154" s="177" t="s">
        <v>604</v>
      </c>
      <c r="I154" s="9">
        <v>1.5</v>
      </c>
      <c r="J154" s="177">
        <v>196</v>
      </c>
      <c r="K154" s="231">
        <v>2020</v>
      </c>
      <c r="L154" s="12" t="s">
        <v>563</v>
      </c>
      <c r="M154" s="12"/>
      <c r="N154" s="12" t="s">
        <v>31</v>
      </c>
      <c r="O154" s="12"/>
      <c r="P154" s="12" t="s">
        <v>564</v>
      </c>
      <c r="Q154" s="4" t="s">
        <v>34</v>
      </c>
      <c r="R154" s="4">
        <v>1.5</v>
      </c>
      <c r="S154" s="4">
        <v>1.5</v>
      </c>
      <c r="T154" s="178">
        <v>2020</v>
      </c>
      <c r="U154" s="13" t="s">
        <v>565</v>
      </c>
      <c r="V154" s="4" t="s">
        <v>36</v>
      </c>
      <c r="W154" s="180"/>
      <c r="X154" s="4">
        <f t="shared" si="4"/>
        <v>0</v>
      </c>
      <c r="Y154" s="180"/>
      <c r="Z154" s="4"/>
      <c r="AA154" s="180"/>
      <c r="AB154" s="180"/>
      <c r="AC154" s="180"/>
      <c r="AD154" s="180"/>
      <c r="AE154" s="180"/>
      <c r="AF154" s="180"/>
      <c r="AG154" s="180"/>
      <c r="AH154" s="180"/>
    </row>
    <row r="155" spans="1:34" ht="38.25" x14ac:dyDescent="0.25">
      <c r="A155" s="4" t="s">
        <v>605</v>
      </c>
      <c r="B155" s="174"/>
      <c r="C155" s="246">
        <f>IF(LEN($D155)=0,"",SUBTOTAL(3,$D$6:$D155))</f>
        <v>149</v>
      </c>
      <c r="D155" s="174" t="s">
        <v>62</v>
      </c>
      <c r="E155" s="268" t="s">
        <v>606</v>
      </c>
      <c r="F155" s="174" t="s">
        <v>64</v>
      </c>
      <c r="G155" s="174" t="s">
        <v>165</v>
      </c>
      <c r="H155" s="177" t="s">
        <v>166</v>
      </c>
      <c r="I155" s="9">
        <v>1.1000000000000001</v>
      </c>
      <c r="J155" s="177">
        <v>196</v>
      </c>
      <c r="K155" s="231">
        <v>2020</v>
      </c>
      <c r="L155" s="12" t="s">
        <v>563</v>
      </c>
      <c r="M155" s="12"/>
      <c r="N155" s="12"/>
      <c r="O155" s="12"/>
      <c r="P155" s="12" t="s">
        <v>564</v>
      </c>
      <c r="Q155" s="4" t="s">
        <v>34</v>
      </c>
      <c r="R155" s="4">
        <v>1.1000000000000001</v>
      </c>
      <c r="S155" s="4">
        <v>1.1000000000000001</v>
      </c>
      <c r="T155" s="178">
        <v>2020</v>
      </c>
      <c r="U155" s="13" t="s">
        <v>565</v>
      </c>
      <c r="V155" s="4" t="s">
        <v>47</v>
      </c>
      <c r="W155" s="180"/>
      <c r="X155" s="4">
        <f t="shared" si="4"/>
        <v>0</v>
      </c>
      <c r="Y155" s="180"/>
      <c r="Z155" s="4"/>
      <c r="AA155" s="180"/>
      <c r="AB155" s="180"/>
      <c r="AC155" s="180"/>
      <c r="AD155" s="180"/>
      <c r="AE155" s="180"/>
      <c r="AF155" s="180"/>
      <c r="AG155" s="180"/>
      <c r="AH155" s="180"/>
    </row>
    <row r="156" spans="1:34" ht="38.25" x14ac:dyDescent="0.25">
      <c r="A156" s="4" t="s">
        <v>607</v>
      </c>
      <c r="B156" s="174"/>
      <c r="C156" s="246">
        <f>IF(LEN($D156)=0,"",SUBTOTAL(3,$D$6:$D156))</f>
        <v>150</v>
      </c>
      <c r="D156" s="174" t="s">
        <v>62</v>
      </c>
      <c r="E156" s="201" t="s">
        <v>608</v>
      </c>
      <c r="F156" s="174" t="s">
        <v>64</v>
      </c>
      <c r="G156" s="180" t="s">
        <v>165</v>
      </c>
      <c r="H156" s="177" t="s">
        <v>609</v>
      </c>
      <c r="I156" s="9">
        <v>0.96</v>
      </c>
      <c r="J156" s="177">
        <v>196</v>
      </c>
      <c r="K156" s="231">
        <v>2020</v>
      </c>
      <c r="L156" s="12" t="s">
        <v>563</v>
      </c>
      <c r="M156" s="12"/>
      <c r="N156" s="12"/>
      <c r="O156" s="12"/>
      <c r="P156" s="12" t="s">
        <v>564</v>
      </c>
      <c r="Q156" s="4" t="s">
        <v>34</v>
      </c>
      <c r="R156" s="4">
        <v>0.96</v>
      </c>
      <c r="S156" s="4">
        <v>0.96</v>
      </c>
      <c r="T156" s="178">
        <v>2020</v>
      </c>
      <c r="U156" s="13" t="s">
        <v>565</v>
      </c>
      <c r="V156" s="4" t="s">
        <v>70</v>
      </c>
      <c r="W156" s="180"/>
      <c r="X156" s="4">
        <f t="shared" si="4"/>
        <v>0</v>
      </c>
      <c r="Y156" s="180"/>
      <c r="Z156" s="4"/>
      <c r="AA156" s="180"/>
      <c r="AB156" s="180"/>
      <c r="AC156" s="180"/>
      <c r="AD156" s="180"/>
      <c r="AE156" s="180"/>
      <c r="AF156" s="180"/>
      <c r="AG156" s="180"/>
      <c r="AH156" s="180"/>
    </row>
    <row r="157" spans="1:34" ht="38.25" x14ac:dyDescent="0.25">
      <c r="A157" s="4" t="s">
        <v>610</v>
      </c>
      <c r="B157" s="174"/>
      <c r="C157" s="246">
        <f>IF(LEN($D157)=0,"",SUBTOTAL(3,$D$6:$D157))</f>
        <v>151</v>
      </c>
      <c r="D157" s="174" t="s">
        <v>62</v>
      </c>
      <c r="E157" s="269" t="s">
        <v>611</v>
      </c>
      <c r="F157" s="174" t="s">
        <v>64</v>
      </c>
      <c r="G157" s="180" t="s">
        <v>165</v>
      </c>
      <c r="H157" s="177" t="s">
        <v>612</v>
      </c>
      <c r="I157" s="9">
        <v>2.2000000000000002</v>
      </c>
      <c r="J157" s="177">
        <v>196</v>
      </c>
      <c r="K157" s="231">
        <v>2020</v>
      </c>
      <c r="L157" s="12" t="s">
        <v>563</v>
      </c>
      <c r="M157" s="12"/>
      <c r="N157" s="12"/>
      <c r="O157" s="12"/>
      <c r="P157" s="12" t="s">
        <v>564</v>
      </c>
      <c r="Q157" s="4" t="s">
        <v>34</v>
      </c>
      <c r="R157" s="4">
        <v>2.2000000000000002</v>
      </c>
      <c r="S157" s="4">
        <v>2.2000000000000002</v>
      </c>
      <c r="T157" s="178">
        <v>2020</v>
      </c>
      <c r="U157" s="13" t="s">
        <v>565</v>
      </c>
      <c r="V157" s="4" t="s">
        <v>70</v>
      </c>
      <c r="W157" s="180"/>
      <c r="X157" s="4">
        <f t="shared" si="4"/>
        <v>0</v>
      </c>
      <c r="Y157" s="180"/>
      <c r="Z157" s="4"/>
      <c r="AA157" s="180"/>
      <c r="AB157" s="180"/>
      <c r="AC157" s="180"/>
      <c r="AD157" s="180"/>
      <c r="AE157" s="180"/>
      <c r="AF157" s="180"/>
      <c r="AG157" s="180"/>
      <c r="AH157" s="180"/>
    </row>
    <row r="158" spans="1:34" ht="38.25" x14ac:dyDescent="0.25">
      <c r="A158" s="4" t="s">
        <v>613</v>
      </c>
      <c r="B158" s="180" t="s">
        <v>614</v>
      </c>
      <c r="C158" s="246">
        <f>IF(LEN($D158)=0,"",SUBTOTAL(3,$D$6:$D158))</f>
        <v>152</v>
      </c>
      <c r="D158" s="174" t="s">
        <v>25</v>
      </c>
      <c r="E158" s="199" t="s">
        <v>615</v>
      </c>
      <c r="F158" s="174" t="s">
        <v>27</v>
      </c>
      <c r="G158" s="174" t="s">
        <v>65</v>
      </c>
      <c r="H158" s="177" t="s">
        <v>101</v>
      </c>
      <c r="I158" s="9">
        <v>2.2799999999999998</v>
      </c>
      <c r="J158" s="177">
        <v>196</v>
      </c>
      <c r="K158" s="231">
        <v>2020</v>
      </c>
      <c r="L158" s="12" t="s">
        <v>563</v>
      </c>
      <c r="M158" s="12"/>
      <c r="N158" s="12"/>
      <c r="O158" s="12"/>
      <c r="P158" s="12" t="s">
        <v>564</v>
      </c>
      <c r="Q158" s="4" t="s">
        <v>34</v>
      </c>
      <c r="R158" s="29">
        <v>11.28</v>
      </c>
      <c r="S158" s="29">
        <v>2.2799999999999998</v>
      </c>
      <c r="T158" s="175">
        <v>2020</v>
      </c>
      <c r="U158" s="175" t="s">
        <v>565</v>
      </c>
      <c r="V158" s="100" t="s">
        <v>36</v>
      </c>
      <c r="W158" s="180"/>
      <c r="X158" s="4" t="s">
        <v>53</v>
      </c>
      <c r="Y158" s="180"/>
      <c r="Z158" s="4"/>
      <c r="AA158" s="180"/>
      <c r="AB158" s="180"/>
      <c r="AC158" s="180"/>
      <c r="AD158" s="180"/>
      <c r="AE158" s="180"/>
      <c r="AF158" s="180"/>
      <c r="AG158" s="180"/>
      <c r="AH158" s="180"/>
    </row>
    <row r="159" spans="1:34" ht="38.25" x14ac:dyDescent="0.25">
      <c r="A159" s="4" t="s">
        <v>616</v>
      </c>
      <c r="B159" s="180" t="s">
        <v>341</v>
      </c>
      <c r="C159" s="246">
        <f>IF(LEN($D159)=0,"",SUBTOTAL(3,$D$6:$D159))</f>
        <v>153</v>
      </c>
      <c r="D159" s="174" t="s">
        <v>25</v>
      </c>
      <c r="E159" s="199" t="s">
        <v>342</v>
      </c>
      <c r="F159" s="174" t="s">
        <v>27</v>
      </c>
      <c r="G159" s="174" t="s">
        <v>65</v>
      </c>
      <c r="H159" s="177" t="s">
        <v>268</v>
      </c>
      <c r="I159" s="9">
        <v>0.08</v>
      </c>
      <c r="J159" s="177">
        <v>196</v>
      </c>
      <c r="K159" s="231">
        <v>2020</v>
      </c>
      <c r="L159" s="12" t="s">
        <v>563</v>
      </c>
      <c r="M159" s="12"/>
      <c r="N159" s="12"/>
      <c r="O159" s="12"/>
      <c r="P159" s="12" t="s">
        <v>564</v>
      </c>
      <c r="Q159" s="4" t="s">
        <v>34</v>
      </c>
      <c r="R159" s="29">
        <v>0.24</v>
      </c>
      <c r="S159" s="29">
        <v>0.08</v>
      </c>
      <c r="T159" s="175">
        <v>2020</v>
      </c>
      <c r="U159" s="175" t="s">
        <v>565</v>
      </c>
      <c r="V159" s="100" t="s">
        <v>70</v>
      </c>
      <c r="W159" s="180"/>
      <c r="X159" s="4">
        <f t="shared" ref="X159:X189" si="5">S159-I159</f>
        <v>0</v>
      </c>
      <c r="Y159" s="180"/>
      <c r="Z159" s="4"/>
      <c r="AA159" s="180"/>
      <c r="AB159" s="180"/>
      <c r="AC159" s="180"/>
      <c r="AD159" s="180"/>
      <c r="AE159" s="180"/>
      <c r="AF159" s="180"/>
      <c r="AG159" s="180"/>
      <c r="AH159" s="180"/>
    </row>
    <row r="160" spans="1:34" ht="38.25" x14ac:dyDescent="0.25">
      <c r="A160" s="4" t="s">
        <v>617</v>
      </c>
      <c r="B160" s="180" t="s">
        <v>618</v>
      </c>
      <c r="C160" s="246">
        <f>IF(LEN($D160)=0,"",SUBTOTAL(3,$D$6:$D160))</f>
        <v>154</v>
      </c>
      <c r="D160" s="174" t="s">
        <v>25</v>
      </c>
      <c r="E160" s="201" t="s">
        <v>619</v>
      </c>
      <c r="F160" s="174" t="s">
        <v>27</v>
      </c>
      <c r="G160" s="174" t="s">
        <v>65</v>
      </c>
      <c r="H160" s="177" t="s">
        <v>339</v>
      </c>
      <c r="I160" s="9">
        <v>0.01</v>
      </c>
      <c r="J160" s="177">
        <v>196</v>
      </c>
      <c r="K160" s="231">
        <v>2020</v>
      </c>
      <c r="L160" s="12" t="s">
        <v>563</v>
      </c>
      <c r="M160" s="12"/>
      <c r="N160" s="12"/>
      <c r="O160" s="12"/>
      <c r="P160" s="12" t="s">
        <v>564</v>
      </c>
      <c r="Q160" s="4" t="s">
        <v>34</v>
      </c>
      <c r="R160" s="29">
        <v>2.4700000000000002</v>
      </c>
      <c r="S160" s="29">
        <v>0.01</v>
      </c>
      <c r="T160" s="175">
        <v>2020</v>
      </c>
      <c r="U160" s="175" t="s">
        <v>565</v>
      </c>
      <c r="V160" s="100" t="s">
        <v>70</v>
      </c>
      <c r="W160" s="180"/>
      <c r="X160" s="4">
        <f t="shared" si="5"/>
        <v>0</v>
      </c>
      <c r="Y160" s="180"/>
      <c r="Z160" s="4"/>
      <c r="AA160" s="180"/>
      <c r="AB160" s="180"/>
      <c r="AC160" s="180"/>
      <c r="AD160" s="180"/>
      <c r="AE160" s="180"/>
      <c r="AF160" s="180"/>
      <c r="AG160" s="180"/>
      <c r="AH160" s="180"/>
    </row>
    <row r="161" spans="1:34" ht="51" x14ac:dyDescent="0.25">
      <c r="A161" s="4" t="s">
        <v>620</v>
      </c>
      <c r="B161" s="180" t="s">
        <v>621</v>
      </c>
      <c r="C161" s="246">
        <f>IF(LEN($D161)=0,"",SUBTOTAL(3,$D$6:$D161))</f>
        <v>155</v>
      </c>
      <c r="D161" s="174" t="s">
        <v>25</v>
      </c>
      <c r="E161" s="176" t="s">
        <v>622</v>
      </c>
      <c r="F161" s="174" t="s">
        <v>27</v>
      </c>
      <c r="G161" s="174" t="s">
        <v>65</v>
      </c>
      <c r="H161" s="177" t="s">
        <v>406</v>
      </c>
      <c r="I161" s="9">
        <v>0.01</v>
      </c>
      <c r="J161" s="177">
        <v>196</v>
      </c>
      <c r="K161" s="231">
        <v>2020</v>
      </c>
      <c r="L161" s="12" t="s">
        <v>563</v>
      </c>
      <c r="M161" s="12"/>
      <c r="N161" s="12"/>
      <c r="O161" s="12"/>
      <c r="P161" s="12" t="s">
        <v>564</v>
      </c>
      <c r="Q161" s="4" t="s">
        <v>34</v>
      </c>
      <c r="R161" s="29">
        <v>0.36</v>
      </c>
      <c r="S161" s="29">
        <v>0.01</v>
      </c>
      <c r="T161" s="175">
        <v>2020</v>
      </c>
      <c r="U161" s="175" t="s">
        <v>565</v>
      </c>
      <c r="V161" s="100" t="s">
        <v>70</v>
      </c>
      <c r="W161" s="180"/>
      <c r="X161" s="4">
        <f t="shared" si="5"/>
        <v>0</v>
      </c>
      <c r="Y161" s="180"/>
      <c r="Z161" s="4"/>
      <c r="AA161" s="180"/>
      <c r="AB161" s="180"/>
      <c r="AC161" s="180"/>
      <c r="AD161" s="180"/>
      <c r="AE161" s="180"/>
      <c r="AF161" s="180"/>
      <c r="AG161" s="180"/>
      <c r="AH161" s="180"/>
    </row>
    <row r="162" spans="1:34" ht="38.25" x14ac:dyDescent="0.25">
      <c r="A162" s="4" t="s">
        <v>623</v>
      </c>
      <c r="B162" s="180" t="s">
        <v>624</v>
      </c>
      <c r="C162" s="246">
        <f>IF(LEN($D162)=0,"",SUBTOTAL(3,$D$6:$D162))</f>
        <v>156</v>
      </c>
      <c r="D162" s="174" t="s">
        <v>25</v>
      </c>
      <c r="E162" s="270" t="s">
        <v>625</v>
      </c>
      <c r="F162" s="174" t="s">
        <v>27</v>
      </c>
      <c r="G162" s="174" t="s">
        <v>65</v>
      </c>
      <c r="H162" s="177" t="s">
        <v>295</v>
      </c>
      <c r="I162" s="9">
        <v>0.01</v>
      </c>
      <c r="J162" s="177">
        <v>196</v>
      </c>
      <c r="K162" s="231">
        <v>2020</v>
      </c>
      <c r="L162" s="12" t="s">
        <v>563</v>
      </c>
      <c r="M162" s="12"/>
      <c r="N162" s="12"/>
      <c r="O162" s="12"/>
      <c r="P162" s="12" t="s">
        <v>564</v>
      </c>
      <c r="Q162" s="4" t="s">
        <v>34</v>
      </c>
      <c r="R162" s="29">
        <v>0.41</v>
      </c>
      <c r="S162" s="29">
        <v>0.01</v>
      </c>
      <c r="T162" s="175">
        <v>2020</v>
      </c>
      <c r="U162" s="175" t="s">
        <v>565</v>
      </c>
      <c r="V162" s="100" t="s">
        <v>70</v>
      </c>
      <c r="W162" s="180"/>
      <c r="X162" s="4">
        <f t="shared" si="5"/>
        <v>0</v>
      </c>
      <c r="Y162" s="180"/>
      <c r="Z162" s="4"/>
      <c r="AA162" s="180"/>
      <c r="AB162" s="180"/>
      <c r="AC162" s="180"/>
      <c r="AD162" s="180"/>
      <c r="AE162" s="180"/>
      <c r="AF162" s="180"/>
      <c r="AG162" s="180"/>
      <c r="AH162" s="180"/>
    </row>
    <row r="163" spans="1:34" ht="38.25" x14ac:dyDescent="0.25">
      <c r="A163" s="4" t="s">
        <v>626</v>
      </c>
      <c r="B163" s="180" t="s">
        <v>627</v>
      </c>
      <c r="C163" s="246">
        <f>IF(LEN($D163)=0,"",SUBTOTAL(3,$D$6:$D163))</f>
        <v>157</v>
      </c>
      <c r="D163" s="174" t="s">
        <v>25</v>
      </c>
      <c r="E163" s="264" t="s">
        <v>628</v>
      </c>
      <c r="F163" s="174" t="s">
        <v>27</v>
      </c>
      <c r="G163" s="174" t="s">
        <v>65</v>
      </c>
      <c r="H163" s="177" t="s">
        <v>629</v>
      </c>
      <c r="I163" s="9">
        <v>3.5000000000000003E-2</v>
      </c>
      <c r="J163" s="177">
        <v>196</v>
      </c>
      <c r="K163" s="231">
        <v>2020</v>
      </c>
      <c r="L163" s="12" t="s">
        <v>563</v>
      </c>
      <c r="M163" s="12"/>
      <c r="N163" s="12"/>
      <c r="O163" s="12"/>
      <c r="P163" s="12" t="s">
        <v>564</v>
      </c>
      <c r="Q163" s="4" t="s">
        <v>34</v>
      </c>
      <c r="R163" s="29">
        <v>5.3499999999999999E-2</v>
      </c>
      <c r="S163" s="29">
        <v>3.5000000000000003E-2</v>
      </c>
      <c r="T163" s="175">
        <v>2020</v>
      </c>
      <c r="U163" s="175" t="s">
        <v>565</v>
      </c>
      <c r="V163" s="100" t="s">
        <v>47</v>
      </c>
      <c r="W163" s="180"/>
      <c r="X163" s="4">
        <f t="shared" si="5"/>
        <v>0</v>
      </c>
      <c r="Y163" s="180"/>
      <c r="Z163" s="4"/>
      <c r="AA163" s="180"/>
      <c r="AB163" s="180"/>
      <c r="AC163" s="180"/>
      <c r="AD163" s="180"/>
      <c r="AE163" s="180"/>
      <c r="AF163" s="180"/>
      <c r="AG163" s="180"/>
      <c r="AH163" s="180"/>
    </row>
    <row r="164" spans="1:34" ht="38.25" x14ac:dyDescent="0.25">
      <c r="A164" s="4" t="s">
        <v>630</v>
      </c>
      <c r="B164" s="180" t="s">
        <v>279</v>
      </c>
      <c r="C164" s="246">
        <f>IF(LEN($D164)=0,"",SUBTOTAL(3,$D$6:$D164))</f>
        <v>158</v>
      </c>
      <c r="D164" s="174" t="s">
        <v>25</v>
      </c>
      <c r="E164" s="176" t="s">
        <v>280</v>
      </c>
      <c r="F164" s="174" t="s">
        <v>27</v>
      </c>
      <c r="G164" s="174" t="s">
        <v>65</v>
      </c>
      <c r="H164" s="177" t="s">
        <v>281</v>
      </c>
      <c r="I164" s="9">
        <v>0.02</v>
      </c>
      <c r="J164" s="177">
        <v>196</v>
      </c>
      <c r="K164" s="231">
        <v>2020</v>
      </c>
      <c r="L164" s="12" t="s">
        <v>563</v>
      </c>
      <c r="M164" s="12"/>
      <c r="N164" s="12" t="s">
        <v>68</v>
      </c>
      <c r="O164" s="12"/>
      <c r="P164" s="12" t="s">
        <v>564</v>
      </c>
      <c r="Q164" s="4" t="s">
        <v>34</v>
      </c>
      <c r="R164" s="29">
        <v>0.12</v>
      </c>
      <c r="S164" s="29">
        <v>0.02</v>
      </c>
      <c r="T164" s="175">
        <v>2020</v>
      </c>
      <c r="U164" s="175" t="s">
        <v>565</v>
      </c>
      <c r="V164" s="100" t="s">
        <v>36</v>
      </c>
      <c r="W164" s="180"/>
      <c r="X164" s="4">
        <f t="shared" si="5"/>
        <v>0</v>
      </c>
      <c r="Y164" s="180"/>
      <c r="Z164" s="4"/>
      <c r="AA164" s="180"/>
      <c r="AB164" s="180"/>
      <c r="AC164" s="180"/>
      <c r="AD164" s="180"/>
      <c r="AE164" s="180"/>
      <c r="AF164" s="180"/>
      <c r="AG164" s="180"/>
      <c r="AH164" s="180"/>
    </row>
    <row r="165" spans="1:34" ht="38.25" x14ac:dyDescent="0.25">
      <c r="A165" s="4" t="s">
        <v>631</v>
      </c>
      <c r="B165" s="194" t="s">
        <v>632</v>
      </c>
      <c r="C165" s="246">
        <f>IF(LEN($D165)=0,"",SUBTOTAL(3,$D$6:$D165))</f>
        <v>159</v>
      </c>
      <c r="D165" s="174" t="s">
        <v>25</v>
      </c>
      <c r="E165" s="183" t="s">
        <v>633</v>
      </c>
      <c r="F165" s="174" t="s">
        <v>27</v>
      </c>
      <c r="G165" s="174" t="s">
        <v>65</v>
      </c>
      <c r="H165" s="177" t="s">
        <v>634</v>
      </c>
      <c r="I165" s="9">
        <v>3.5</v>
      </c>
      <c r="J165" s="177">
        <v>196</v>
      </c>
      <c r="K165" s="231">
        <v>2020</v>
      </c>
      <c r="L165" s="12" t="s">
        <v>563</v>
      </c>
      <c r="M165" s="12"/>
      <c r="N165" s="12" t="s">
        <v>68</v>
      </c>
      <c r="O165" s="12"/>
      <c r="P165" s="12" t="s">
        <v>564</v>
      </c>
      <c r="Q165" s="4" t="s">
        <v>34</v>
      </c>
      <c r="R165" s="29">
        <v>3.5</v>
      </c>
      <c r="S165" s="29">
        <v>3.5</v>
      </c>
      <c r="T165" s="175">
        <v>2020</v>
      </c>
      <c r="U165" s="175" t="s">
        <v>565</v>
      </c>
      <c r="V165" s="100" t="s">
        <v>70</v>
      </c>
      <c r="W165" s="180"/>
      <c r="X165" s="4">
        <f t="shared" si="5"/>
        <v>0</v>
      </c>
      <c r="Y165" s="180"/>
      <c r="Z165" s="4"/>
      <c r="AA165" s="180"/>
      <c r="AB165" s="180"/>
      <c r="AC165" s="180"/>
      <c r="AD165" s="180"/>
      <c r="AE165" s="180"/>
      <c r="AF165" s="180"/>
      <c r="AG165" s="180"/>
      <c r="AH165" s="180"/>
    </row>
    <row r="166" spans="1:34" ht="38.25" x14ac:dyDescent="0.25">
      <c r="A166" s="4" t="s">
        <v>635</v>
      </c>
      <c r="B166" s="174" t="s">
        <v>636</v>
      </c>
      <c r="C166" s="246">
        <f>IF(LEN($D166)=0,"",SUBTOTAL(3,$D$6:$D166))</f>
        <v>160</v>
      </c>
      <c r="D166" s="174" t="s">
        <v>25</v>
      </c>
      <c r="E166" s="183" t="s">
        <v>637</v>
      </c>
      <c r="F166" s="174" t="s">
        <v>27</v>
      </c>
      <c r="G166" s="174" t="s">
        <v>185</v>
      </c>
      <c r="H166" s="177" t="s">
        <v>638</v>
      </c>
      <c r="I166" s="9">
        <v>0.8</v>
      </c>
      <c r="J166" s="177">
        <v>196</v>
      </c>
      <c r="K166" s="231">
        <v>2020</v>
      </c>
      <c r="L166" s="12" t="s">
        <v>563</v>
      </c>
      <c r="M166" s="12"/>
      <c r="N166" s="12"/>
      <c r="O166" s="12"/>
      <c r="P166" s="12" t="s">
        <v>564</v>
      </c>
      <c r="Q166" s="4" t="s">
        <v>34</v>
      </c>
      <c r="R166" s="29">
        <v>0.8</v>
      </c>
      <c r="S166" s="29">
        <v>0.8</v>
      </c>
      <c r="T166" s="175">
        <v>2020</v>
      </c>
      <c r="U166" s="175" t="s">
        <v>565</v>
      </c>
      <c r="V166" s="100" t="s">
        <v>70</v>
      </c>
      <c r="W166" s="180"/>
      <c r="X166" s="4">
        <f t="shared" si="5"/>
        <v>0</v>
      </c>
      <c r="Y166" s="180"/>
      <c r="Z166" s="4"/>
      <c r="AA166" s="180"/>
      <c r="AB166" s="180"/>
      <c r="AC166" s="180"/>
      <c r="AD166" s="180"/>
      <c r="AE166" s="180"/>
      <c r="AF166" s="180"/>
      <c r="AG166" s="180"/>
      <c r="AH166" s="180"/>
    </row>
    <row r="167" spans="1:34" ht="38.25" x14ac:dyDescent="0.25">
      <c r="A167" s="4" t="s">
        <v>639</v>
      </c>
      <c r="B167" s="174"/>
      <c r="C167" s="246">
        <f>IF(LEN($D167)=0,"",SUBTOTAL(3,$D$6:$D167))</f>
        <v>161</v>
      </c>
      <c r="D167" s="174" t="s">
        <v>25</v>
      </c>
      <c r="E167" s="271" t="s">
        <v>640</v>
      </c>
      <c r="F167" s="174" t="s">
        <v>27</v>
      </c>
      <c r="G167" s="180" t="s">
        <v>79</v>
      </c>
      <c r="H167" s="177" t="s">
        <v>641</v>
      </c>
      <c r="I167" s="9">
        <v>3</v>
      </c>
      <c r="J167" s="177">
        <v>196</v>
      </c>
      <c r="K167" s="231">
        <v>2020</v>
      </c>
      <c r="L167" s="12" t="s">
        <v>563</v>
      </c>
      <c r="M167" s="12"/>
      <c r="N167" s="12" t="s">
        <v>31</v>
      </c>
      <c r="O167" s="12"/>
      <c r="P167" s="12" t="s">
        <v>564</v>
      </c>
      <c r="Q167" s="4" t="s">
        <v>34</v>
      </c>
      <c r="R167" s="29">
        <v>3</v>
      </c>
      <c r="S167" s="29">
        <v>3</v>
      </c>
      <c r="T167" s="175">
        <v>2020</v>
      </c>
      <c r="U167" s="175" t="s">
        <v>565</v>
      </c>
      <c r="V167" s="100" t="s">
        <v>36</v>
      </c>
      <c r="W167" s="180"/>
      <c r="X167" s="4">
        <f t="shared" si="5"/>
        <v>0</v>
      </c>
      <c r="Y167" s="180"/>
      <c r="Z167" s="4"/>
      <c r="AA167" s="180"/>
      <c r="AB167" s="180"/>
      <c r="AC167" s="180"/>
      <c r="AD167" s="180"/>
      <c r="AE167" s="180"/>
      <c r="AF167" s="180"/>
      <c r="AG167" s="180"/>
      <c r="AH167" s="180"/>
    </row>
    <row r="168" spans="1:34" ht="38.25" x14ac:dyDescent="0.25">
      <c r="A168" s="4" t="s">
        <v>642</v>
      </c>
      <c r="B168" s="174"/>
      <c r="C168" s="246">
        <f>IF(LEN($D168)=0,"",SUBTOTAL(3,$D$6:$D168))</f>
        <v>162</v>
      </c>
      <c r="D168" s="174" t="s">
        <v>25</v>
      </c>
      <c r="E168" s="183" t="s">
        <v>643</v>
      </c>
      <c r="F168" s="174" t="s">
        <v>27</v>
      </c>
      <c r="G168" s="180" t="s">
        <v>79</v>
      </c>
      <c r="H168" s="177" t="s">
        <v>644</v>
      </c>
      <c r="I168" s="9">
        <v>3</v>
      </c>
      <c r="J168" s="177">
        <v>196</v>
      </c>
      <c r="K168" s="231">
        <v>2020</v>
      </c>
      <c r="L168" s="12" t="s">
        <v>563</v>
      </c>
      <c r="M168" s="12"/>
      <c r="N168" s="12"/>
      <c r="O168" s="12"/>
      <c r="P168" s="12" t="s">
        <v>564</v>
      </c>
      <c r="Q168" s="4" t="s">
        <v>34</v>
      </c>
      <c r="R168" s="29">
        <v>3</v>
      </c>
      <c r="S168" s="29">
        <v>3</v>
      </c>
      <c r="T168" s="175">
        <v>2020</v>
      </c>
      <c r="U168" s="175" t="s">
        <v>565</v>
      </c>
      <c r="V168" s="100" t="s">
        <v>70</v>
      </c>
      <c r="W168" s="180"/>
      <c r="X168" s="4">
        <f t="shared" si="5"/>
        <v>0</v>
      </c>
      <c r="Y168" s="180"/>
      <c r="Z168" s="4"/>
      <c r="AA168" s="180"/>
      <c r="AB168" s="180"/>
      <c r="AC168" s="180"/>
      <c r="AD168" s="180"/>
      <c r="AE168" s="180"/>
      <c r="AF168" s="180"/>
      <c r="AG168" s="180"/>
      <c r="AH168" s="180"/>
    </row>
    <row r="169" spans="1:34" ht="51" x14ac:dyDescent="0.25">
      <c r="A169" s="4" t="s">
        <v>645</v>
      </c>
      <c r="B169" s="5" t="s">
        <v>646</v>
      </c>
      <c r="C169" s="246">
        <f>IF(LEN($D169)=0,"",SUBTOTAL(3,$D$6:$D169))</f>
        <v>163</v>
      </c>
      <c r="D169" s="174" t="s">
        <v>25</v>
      </c>
      <c r="E169" s="183" t="s">
        <v>647</v>
      </c>
      <c r="F169" s="174" t="s">
        <v>27</v>
      </c>
      <c r="G169" s="180" t="s">
        <v>28</v>
      </c>
      <c r="H169" s="177" t="s">
        <v>648</v>
      </c>
      <c r="I169" s="9">
        <v>0.54</v>
      </c>
      <c r="J169" s="177">
        <v>196</v>
      </c>
      <c r="K169" s="231">
        <v>2020</v>
      </c>
      <c r="L169" s="12" t="s">
        <v>563</v>
      </c>
      <c r="M169" s="12"/>
      <c r="N169" s="12" t="s">
        <v>31</v>
      </c>
      <c r="O169" s="12"/>
      <c r="P169" s="12" t="s">
        <v>564</v>
      </c>
      <c r="Q169" s="4" t="s">
        <v>34</v>
      </c>
      <c r="R169" s="29">
        <v>0.87</v>
      </c>
      <c r="S169" s="29">
        <v>0.54</v>
      </c>
      <c r="T169" s="175">
        <v>2020</v>
      </c>
      <c r="U169" s="175" t="s">
        <v>565</v>
      </c>
      <c r="V169" s="100" t="s">
        <v>36</v>
      </c>
      <c r="W169" s="180"/>
      <c r="X169" s="4">
        <f t="shared" si="5"/>
        <v>0</v>
      </c>
      <c r="Y169" s="180"/>
      <c r="Z169" s="4"/>
      <c r="AA169" s="180"/>
      <c r="AB169" s="180"/>
      <c r="AC169" s="180"/>
      <c r="AD169" s="180"/>
      <c r="AE169" s="180"/>
      <c r="AF169" s="180"/>
      <c r="AG169" s="180"/>
      <c r="AH169" s="180"/>
    </row>
    <row r="170" spans="1:34" ht="38.25" x14ac:dyDescent="0.25">
      <c r="A170" s="4" t="s">
        <v>649</v>
      </c>
      <c r="B170" s="174" t="s">
        <v>650</v>
      </c>
      <c r="C170" s="246">
        <f>IF(LEN($D170)=0,"",SUBTOTAL(3,$D$6:$D170))</f>
        <v>164</v>
      </c>
      <c r="D170" s="174" t="s">
        <v>25</v>
      </c>
      <c r="E170" s="183" t="s">
        <v>651</v>
      </c>
      <c r="F170" s="174" t="s">
        <v>27</v>
      </c>
      <c r="G170" s="180" t="s">
        <v>256</v>
      </c>
      <c r="H170" s="177" t="s">
        <v>652</v>
      </c>
      <c r="I170" s="9">
        <v>1.5499999999999998</v>
      </c>
      <c r="J170" s="177">
        <v>196</v>
      </c>
      <c r="K170" s="231">
        <v>2020</v>
      </c>
      <c r="L170" s="12" t="s">
        <v>563</v>
      </c>
      <c r="M170" s="12"/>
      <c r="N170" s="12" t="s">
        <v>68</v>
      </c>
      <c r="O170" s="12"/>
      <c r="P170" s="12" t="s">
        <v>564</v>
      </c>
      <c r="Q170" s="4" t="s">
        <v>34</v>
      </c>
      <c r="R170" s="4">
        <v>2.5499999999999998</v>
      </c>
      <c r="S170" s="4">
        <v>1.55</v>
      </c>
      <c r="T170" s="178">
        <v>2020</v>
      </c>
      <c r="U170" s="13" t="s">
        <v>565</v>
      </c>
      <c r="V170" s="4" t="s">
        <v>70</v>
      </c>
      <c r="W170" s="180"/>
      <c r="X170" s="4">
        <f t="shared" si="5"/>
        <v>0</v>
      </c>
      <c r="Y170" s="180"/>
      <c r="Z170" s="4"/>
      <c r="AA170" s="180"/>
      <c r="AB170" s="180"/>
      <c r="AC170" s="180"/>
      <c r="AD170" s="180"/>
      <c r="AE170" s="180"/>
      <c r="AF170" s="180"/>
      <c r="AG170" s="180"/>
      <c r="AH170" s="180"/>
    </row>
    <row r="171" spans="1:34" ht="51" x14ac:dyDescent="0.25">
      <c r="A171" s="4" t="s">
        <v>653</v>
      </c>
      <c r="B171" s="174" t="s">
        <v>654</v>
      </c>
      <c r="C171" s="246">
        <f>IF(LEN($D171)=0,"",SUBTOTAL(3,$D$6:$D171))</f>
        <v>165</v>
      </c>
      <c r="D171" s="174" t="s">
        <v>25</v>
      </c>
      <c r="E171" s="183" t="s">
        <v>655</v>
      </c>
      <c r="F171" s="174" t="s">
        <v>27</v>
      </c>
      <c r="G171" s="180" t="s">
        <v>256</v>
      </c>
      <c r="H171" s="177" t="s">
        <v>656</v>
      </c>
      <c r="I171" s="9">
        <v>4</v>
      </c>
      <c r="J171" s="177">
        <v>196</v>
      </c>
      <c r="K171" s="231">
        <v>2020</v>
      </c>
      <c r="L171" s="12" t="s">
        <v>563</v>
      </c>
      <c r="M171" s="12"/>
      <c r="N171" s="12" t="s">
        <v>68</v>
      </c>
      <c r="O171" s="12"/>
      <c r="P171" s="12" t="s">
        <v>564</v>
      </c>
      <c r="Q171" s="4" t="s">
        <v>34</v>
      </c>
      <c r="R171" s="4">
        <v>24</v>
      </c>
      <c r="S171" s="4">
        <v>4</v>
      </c>
      <c r="T171" s="178">
        <v>2020</v>
      </c>
      <c r="U171" s="13" t="s">
        <v>565</v>
      </c>
      <c r="V171" s="4" t="s">
        <v>36</v>
      </c>
      <c r="W171" s="180"/>
      <c r="X171" s="4">
        <f t="shared" si="5"/>
        <v>0</v>
      </c>
      <c r="Y171" s="180"/>
      <c r="Z171" s="4"/>
      <c r="AA171" s="180"/>
      <c r="AB171" s="180"/>
      <c r="AC171" s="180"/>
      <c r="AD171" s="180"/>
      <c r="AE171" s="180"/>
      <c r="AF171" s="180"/>
      <c r="AG171" s="180"/>
      <c r="AH171" s="180"/>
    </row>
    <row r="172" spans="1:34" ht="38.25" x14ac:dyDescent="0.25">
      <c r="A172" s="4" t="s">
        <v>657</v>
      </c>
      <c r="B172" s="174" t="s">
        <v>658</v>
      </c>
      <c r="C172" s="246">
        <f>IF(LEN($D172)=0,"",SUBTOTAL(3,$D$6:$D172))</f>
        <v>166</v>
      </c>
      <c r="D172" s="174" t="s">
        <v>25</v>
      </c>
      <c r="E172" s="183" t="s">
        <v>659</v>
      </c>
      <c r="F172" s="174" t="s">
        <v>27</v>
      </c>
      <c r="G172" s="180" t="s">
        <v>256</v>
      </c>
      <c r="H172" s="177" t="s">
        <v>660</v>
      </c>
      <c r="I172" s="9">
        <v>21</v>
      </c>
      <c r="J172" s="177">
        <v>196</v>
      </c>
      <c r="K172" s="231">
        <v>2020</v>
      </c>
      <c r="L172" s="12" t="s">
        <v>563</v>
      </c>
      <c r="M172" s="12"/>
      <c r="N172" s="12" t="s">
        <v>68</v>
      </c>
      <c r="O172" s="12"/>
      <c r="P172" s="12" t="s">
        <v>564</v>
      </c>
      <c r="Q172" s="4" t="s">
        <v>34</v>
      </c>
      <c r="R172" s="4">
        <v>21</v>
      </c>
      <c r="S172" s="4">
        <v>21</v>
      </c>
      <c r="T172" s="178">
        <v>2020</v>
      </c>
      <c r="U172" s="13" t="s">
        <v>565</v>
      </c>
      <c r="V172" s="4" t="s">
        <v>36</v>
      </c>
      <c r="W172" s="180"/>
      <c r="X172" s="4">
        <f t="shared" si="5"/>
        <v>0</v>
      </c>
      <c r="Y172" s="180"/>
      <c r="Z172" s="4"/>
      <c r="AA172" s="180"/>
      <c r="AB172" s="180"/>
      <c r="AC172" s="180"/>
      <c r="AD172" s="180"/>
      <c r="AE172" s="180"/>
      <c r="AF172" s="180"/>
      <c r="AG172" s="180"/>
      <c r="AH172" s="180"/>
    </row>
    <row r="173" spans="1:34" ht="27" customHeight="1" x14ac:dyDescent="0.25">
      <c r="A173" s="4" t="s">
        <v>661</v>
      </c>
      <c r="B173" s="174" t="s">
        <v>662</v>
      </c>
      <c r="C173" s="246">
        <f>IF(LEN($D173)=0,"",SUBTOTAL(3,$D$6:$D173))</f>
        <v>167</v>
      </c>
      <c r="D173" s="174" t="s">
        <v>25</v>
      </c>
      <c r="E173" s="183" t="s">
        <v>663</v>
      </c>
      <c r="F173" s="174" t="s">
        <v>27</v>
      </c>
      <c r="G173" s="180" t="s">
        <v>256</v>
      </c>
      <c r="H173" s="177" t="s">
        <v>664</v>
      </c>
      <c r="I173" s="9">
        <v>4.8499999999999996</v>
      </c>
      <c r="J173" s="177">
        <v>196</v>
      </c>
      <c r="K173" s="231">
        <v>2020</v>
      </c>
      <c r="L173" s="12" t="s">
        <v>563</v>
      </c>
      <c r="M173" s="12"/>
      <c r="N173" s="12" t="s">
        <v>68</v>
      </c>
      <c r="O173" s="12"/>
      <c r="P173" s="12" t="s">
        <v>564</v>
      </c>
      <c r="Q173" s="4" t="s">
        <v>34</v>
      </c>
      <c r="R173" s="4">
        <v>4.8499999999999996</v>
      </c>
      <c r="S173" s="4">
        <v>4.8499999999999996</v>
      </c>
      <c r="T173" s="178">
        <v>2020</v>
      </c>
      <c r="U173" s="13" t="s">
        <v>565</v>
      </c>
      <c r="V173" s="4" t="s">
        <v>36</v>
      </c>
      <c r="W173" s="180"/>
      <c r="X173" s="4">
        <f t="shared" si="5"/>
        <v>0</v>
      </c>
      <c r="Y173" s="180"/>
      <c r="Z173" s="4"/>
      <c r="AA173" s="180"/>
      <c r="AB173" s="180"/>
      <c r="AC173" s="180"/>
      <c r="AD173" s="180"/>
      <c r="AE173" s="180"/>
      <c r="AF173" s="180"/>
      <c r="AG173" s="180"/>
      <c r="AH173" s="180"/>
    </row>
    <row r="174" spans="1:34" ht="38.25" x14ac:dyDescent="0.25">
      <c r="A174" s="4" t="s">
        <v>665</v>
      </c>
      <c r="B174" s="174" t="s">
        <v>666</v>
      </c>
      <c r="C174" s="246">
        <f>IF(LEN($D174)=0,"",SUBTOTAL(3,$D$6:$D174))</f>
        <v>168</v>
      </c>
      <c r="D174" s="174" t="s">
        <v>25</v>
      </c>
      <c r="E174" s="183" t="s">
        <v>667</v>
      </c>
      <c r="F174" s="174" t="s">
        <v>45</v>
      </c>
      <c r="G174" s="180" t="s">
        <v>256</v>
      </c>
      <c r="H174" s="177" t="s">
        <v>664</v>
      </c>
      <c r="I174" s="9">
        <v>1</v>
      </c>
      <c r="J174" s="177">
        <v>196</v>
      </c>
      <c r="K174" s="231">
        <v>2020</v>
      </c>
      <c r="L174" s="12" t="s">
        <v>563</v>
      </c>
      <c r="M174" s="12"/>
      <c r="N174" s="12"/>
      <c r="O174" s="12"/>
      <c r="P174" s="12" t="s">
        <v>564</v>
      </c>
      <c r="Q174" s="4" t="s">
        <v>34</v>
      </c>
      <c r="R174" s="4">
        <v>1</v>
      </c>
      <c r="S174" s="4">
        <v>1</v>
      </c>
      <c r="T174" s="178">
        <v>2020</v>
      </c>
      <c r="U174" s="13" t="s">
        <v>565</v>
      </c>
      <c r="V174" s="4" t="s">
        <v>70</v>
      </c>
      <c r="W174" s="180"/>
      <c r="X174" s="4">
        <f t="shared" si="5"/>
        <v>0</v>
      </c>
      <c r="Y174" s="180"/>
      <c r="Z174" s="4"/>
      <c r="AA174" s="180"/>
      <c r="AB174" s="180"/>
      <c r="AC174" s="180"/>
      <c r="AD174" s="180"/>
      <c r="AE174" s="180"/>
      <c r="AF174" s="180"/>
      <c r="AG174" s="180"/>
      <c r="AH174" s="180"/>
    </row>
    <row r="175" spans="1:34" ht="38.25" x14ac:dyDescent="0.25">
      <c r="A175" s="4" t="s">
        <v>668</v>
      </c>
      <c r="B175" s="174" t="s">
        <v>669</v>
      </c>
      <c r="C175" s="246">
        <f>IF(LEN($D175)=0,"",SUBTOTAL(3,$D$6:$D175))</f>
        <v>169</v>
      </c>
      <c r="D175" s="174" t="s">
        <v>25</v>
      </c>
      <c r="E175" s="268" t="s">
        <v>670</v>
      </c>
      <c r="F175" s="174" t="s">
        <v>27</v>
      </c>
      <c r="G175" s="180" t="s">
        <v>139</v>
      </c>
      <c r="H175" s="177" t="s">
        <v>140</v>
      </c>
      <c r="I175" s="9">
        <v>10</v>
      </c>
      <c r="J175" s="177">
        <v>196</v>
      </c>
      <c r="K175" s="231">
        <v>2020</v>
      </c>
      <c r="L175" s="12" t="s">
        <v>563</v>
      </c>
      <c r="M175" s="12"/>
      <c r="N175" s="12" t="s">
        <v>31</v>
      </c>
      <c r="O175" s="12"/>
      <c r="P175" s="12" t="s">
        <v>564</v>
      </c>
      <c r="Q175" s="4" t="s">
        <v>34</v>
      </c>
      <c r="R175" s="4">
        <v>10</v>
      </c>
      <c r="S175" s="4">
        <v>10</v>
      </c>
      <c r="T175" s="178">
        <v>2020</v>
      </c>
      <c r="U175" s="13" t="s">
        <v>565</v>
      </c>
      <c r="V175" s="4" t="s">
        <v>36</v>
      </c>
      <c r="W175" s="180"/>
      <c r="X175" s="4">
        <f t="shared" si="5"/>
        <v>0</v>
      </c>
      <c r="Y175" s="180"/>
      <c r="Z175" s="4"/>
      <c r="AA175" s="180"/>
      <c r="AB175" s="180"/>
      <c r="AC175" s="180"/>
      <c r="AD175" s="180"/>
      <c r="AE175" s="180"/>
      <c r="AF175" s="180"/>
      <c r="AG175" s="180"/>
      <c r="AH175" s="180"/>
    </row>
    <row r="176" spans="1:34" ht="38.25" x14ac:dyDescent="0.25">
      <c r="A176" s="4" t="s">
        <v>671</v>
      </c>
      <c r="B176" s="174" t="s">
        <v>672</v>
      </c>
      <c r="C176" s="246">
        <f>IF(LEN($D176)=0,"",SUBTOTAL(3,$D$6:$D176))</f>
        <v>170</v>
      </c>
      <c r="D176" s="174" t="s">
        <v>25</v>
      </c>
      <c r="E176" s="183" t="s">
        <v>673</v>
      </c>
      <c r="F176" s="174" t="s">
        <v>27</v>
      </c>
      <c r="G176" s="180" t="s">
        <v>139</v>
      </c>
      <c r="H176" s="177" t="s">
        <v>674</v>
      </c>
      <c r="I176" s="9">
        <v>0.51</v>
      </c>
      <c r="J176" s="177">
        <v>196</v>
      </c>
      <c r="K176" s="231">
        <v>2020</v>
      </c>
      <c r="L176" s="12" t="s">
        <v>563</v>
      </c>
      <c r="M176" s="12"/>
      <c r="N176" s="12" t="s">
        <v>31</v>
      </c>
      <c r="O176" s="12"/>
      <c r="P176" s="12" t="s">
        <v>564</v>
      </c>
      <c r="Q176" s="4" t="s">
        <v>34</v>
      </c>
      <c r="R176" s="4">
        <v>0.51</v>
      </c>
      <c r="S176" s="4">
        <v>0.51</v>
      </c>
      <c r="T176" s="178">
        <v>2020</v>
      </c>
      <c r="U176" s="13" t="s">
        <v>565</v>
      </c>
      <c r="V176" s="4" t="s">
        <v>70</v>
      </c>
      <c r="W176" s="180"/>
      <c r="X176" s="4">
        <f t="shared" si="5"/>
        <v>0</v>
      </c>
      <c r="Y176" s="180"/>
      <c r="Z176" s="4"/>
      <c r="AA176" s="180"/>
      <c r="AB176" s="180"/>
      <c r="AC176" s="180"/>
      <c r="AD176" s="180"/>
      <c r="AE176" s="180"/>
      <c r="AF176" s="180"/>
      <c r="AG176" s="180"/>
      <c r="AH176" s="180"/>
    </row>
    <row r="177" spans="1:34" ht="38.25" x14ac:dyDescent="0.25">
      <c r="A177" s="4" t="s">
        <v>675</v>
      </c>
      <c r="B177" s="174" t="s">
        <v>676</v>
      </c>
      <c r="C177" s="246">
        <f>IF(LEN($D177)=0,"",SUBTOTAL(3,$D$6:$D177))</f>
        <v>171</v>
      </c>
      <c r="D177" s="174" t="s">
        <v>25</v>
      </c>
      <c r="E177" s="183" t="s">
        <v>677</v>
      </c>
      <c r="F177" s="174" t="s">
        <v>27</v>
      </c>
      <c r="G177" s="180" t="s">
        <v>139</v>
      </c>
      <c r="H177" s="177" t="s">
        <v>678</v>
      </c>
      <c r="I177" s="9">
        <v>3.55</v>
      </c>
      <c r="J177" s="177">
        <v>196</v>
      </c>
      <c r="K177" s="231">
        <v>2020</v>
      </c>
      <c r="L177" s="12" t="s">
        <v>563</v>
      </c>
      <c r="M177" s="12"/>
      <c r="N177" s="12" t="s">
        <v>31</v>
      </c>
      <c r="O177" s="12"/>
      <c r="P177" s="12" t="s">
        <v>564</v>
      </c>
      <c r="Q177" s="4" t="s">
        <v>34</v>
      </c>
      <c r="R177" s="4">
        <v>7.6</v>
      </c>
      <c r="S177" s="4">
        <v>3.55</v>
      </c>
      <c r="T177" s="178">
        <v>2020</v>
      </c>
      <c r="U177" s="13" t="s">
        <v>565</v>
      </c>
      <c r="V177" s="4" t="s">
        <v>36</v>
      </c>
      <c r="W177" s="180"/>
      <c r="X177" s="4">
        <f t="shared" si="5"/>
        <v>0</v>
      </c>
      <c r="Y177" s="180"/>
      <c r="Z177" s="4"/>
      <c r="AA177" s="180"/>
      <c r="AB177" s="180"/>
      <c r="AC177" s="180"/>
      <c r="AD177" s="180"/>
      <c r="AE177" s="180"/>
      <c r="AF177" s="180"/>
      <c r="AG177" s="180"/>
      <c r="AH177" s="180"/>
    </row>
    <row r="178" spans="1:34" ht="38.25" x14ac:dyDescent="0.25">
      <c r="A178" s="4" t="s">
        <v>679</v>
      </c>
      <c r="B178" s="174" t="s">
        <v>680</v>
      </c>
      <c r="C178" s="246">
        <f>IF(LEN($D178)=0,"",SUBTOTAL(3,$D$6:$D178))</f>
        <v>172</v>
      </c>
      <c r="D178" s="174" t="s">
        <v>25</v>
      </c>
      <c r="E178" s="7" t="s">
        <v>681</v>
      </c>
      <c r="F178" s="174" t="s">
        <v>27</v>
      </c>
      <c r="G178" s="180" t="s">
        <v>139</v>
      </c>
      <c r="H178" s="177" t="s">
        <v>682</v>
      </c>
      <c r="I178" s="9">
        <v>14.65</v>
      </c>
      <c r="J178" s="177">
        <v>196</v>
      </c>
      <c r="K178" s="231">
        <v>2020</v>
      </c>
      <c r="L178" s="12" t="s">
        <v>563</v>
      </c>
      <c r="M178" s="12"/>
      <c r="N178" s="12" t="s">
        <v>31</v>
      </c>
      <c r="O178" s="12"/>
      <c r="P178" s="12" t="s">
        <v>564</v>
      </c>
      <c r="Q178" s="4" t="s">
        <v>34</v>
      </c>
      <c r="R178" s="4">
        <v>14.65</v>
      </c>
      <c r="S178" s="4">
        <v>14.65</v>
      </c>
      <c r="T178" s="178">
        <v>2020</v>
      </c>
      <c r="U178" s="13" t="s">
        <v>565</v>
      </c>
      <c r="V178" s="4" t="s">
        <v>36</v>
      </c>
      <c r="W178" s="180"/>
      <c r="X178" s="4">
        <f t="shared" si="5"/>
        <v>0</v>
      </c>
      <c r="Y178" s="180"/>
      <c r="Z178" s="4"/>
      <c r="AA178" s="180"/>
      <c r="AB178" s="180"/>
      <c r="AC178" s="180"/>
      <c r="AD178" s="180"/>
      <c r="AE178" s="180"/>
      <c r="AF178" s="180"/>
      <c r="AG178" s="180"/>
      <c r="AH178" s="180"/>
    </row>
    <row r="179" spans="1:34" ht="38.25" x14ac:dyDescent="0.25">
      <c r="A179" s="4" t="s">
        <v>683</v>
      </c>
      <c r="B179" s="174" t="s">
        <v>684</v>
      </c>
      <c r="C179" s="246">
        <f>IF(LEN($D179)=0,"",SUBTOTAL(3,$D$6:$D179))</f>
        <v>173</v>
      </c>
      <c r="D179" s="174" t="s">
        <v>25</v>
      </c>
      <c r="E179" s="176" t="s">
        <v>685</v>
      </c>
      <c r="F179" s="174" t="s">
        <v>27</v>
      </c>
      <c r="G179" s="180" t="s">
        <v>84</v>
      </c>
      <c r="H179" s="177" t="s">
        <v>686</v>
      </c>
      <c r="I179" s="9">
        <v>2.73</v>
      </c>
      <c r="J179" s="177">
        <v>196</v>
      </c>
      <c r="K179" s="231">
        <v>2020</v>
      </c>
      <c r="L179" s="12" t="s">
        <v>563</v>
      </c>
      <c r="M179" s="12"/>
      <c r="N179" s="12"/>
      <c r="O179" s="12"/>
      <c r="P179" s="12" t="s">
        <v>564</v>
      </c>
      <c r="Q179" s="4" t="s">
        <v>34</v>
      </c>
      <c r="R179" s="4">
        <v>2.73</v>
      </c>
      <c r="S179" s="4">
        <v>2.73</v>
      </c>
      <c r="T179" s="178">
        <v>2020</v>
      </c>
      <c r="U179" s="13" t="s">
        <v>565</v>
      </c>
      <c r="V179" s="4" t="s">
        <v>36</v>
      </c>
      <c r="W179" s="180"/>
      <c r="X179" s="4">
        <f t="shared" si="5"/>
        <v>0</v>
      </c>
      <c r="Y179" s="180"/>
      <c r="Z179" s="4"/>
      <c r="AA179" s="180"/>
      <c r="AB179" s="180"/>
      <c r="AC179" s="180"/>
      <c r="AD179" s="180"/>
      <c r="AE179" s="180"/>
      <c r="AF179" s="180"/>
      <c r="AG179" s="180"/>
      <c r="AH179" s="180"/>
    </row>
    <row r="180" spans="1:34" ht="38.25" x14ac:dyDescent="0.25">
      <c r="A180" s="4" t="s">
        <v>687</v>
      </c>
      <c r="B180" s="5" t="s">
        <v>688</v>
      </c>
      <c r="C180" s="246">
        <f>IF(LEN($D180)=0,"",SUBTOTAL(3,$D$6:$D180))</f>
        <v>174</v>
      </c>
      <c r="D180" s="174" t="s">
        <v>25</v>
      </c>
      <c r="E180" s="176" t="s">
        <v>689</v>
      </c>
      <c r="F180" s="174" t="s">
        <v>27</v>
      </c>
      <c r="G180" s="180" t="s">
        <v>181</v>
      </c>
      <c r="H180" s="177" t="s">
        <v>368</v>
      </c>
      <c r="I180" s="9">
        <v>1.8</v>
      </c>
      <c r="J180" s="177">
        <v>196</v>
      </c>
      <c r="K180" s="231">
        <v>2020</v>
      </c>
      <c r="L180" s="12" t="s">
        <v>563</v>
      </c>
      <c r="M180" s="12"/>
      <c r="N180" s="12"/>
      <c r="O180" s="12"/>
      <c r="P180" s="12" t="s">
        <v>564</v>
      </c>
      <c r="Q180" s="4" t="s">
        <v>34</v>
      </c>
      <c r="R180" s="4">
        <v>1.8</v>
      </c>
      <c r="S180" s="4">
        <v>1.8</v>
      </c>
      <c r="T180" s="178">
        <v>2020</v>
      </c>
      <c r="U180" s="13" t="s">
        <v>565</v>
      </c>
      <c r="V180" s="4" t="s">
        <v>36</v>
      </c>
      <c r="W180" s="180"/>
      <c r="X180" s="4">
        <f t="shared" si="5"/>
        <v>0</v>
      </c>
      <c r="Y180" s="180"/>
      <c r="Z180" s="4"/>
      <c r="AA180" s="180"/>
      <c r="AB180" s="180"/>
      <c r="AC180" s="180"/>
      <c r="AD180" s="180"/>
      <c r="AE180" s="180"/>
      <c r="AF180" s="180"/>
      <c r="AG180" s="180"/>
      <c r="AH180" s="180"/>
    </row>
    <row r="181" spans="1:34" ht="38.25" x14ac:dyDescent="0.25">
      <c r="A181" s="4" t="s">
        <v>690</v>
      </c>
      <c r="B181" s="174" t="s">
        <v>691</v>
      </c>
      <c r="C181" s="246">
        <f>IF(LEN($D181)=0,"",SUBTOTAL(3,$D$6:$D181))</f>
        <v>175</v>
      </c>
      <c r="D181" s="174" t="s">
        <v>25</v>
      </c>
      <c r="E181" s="176" t="s">
        <v>692</v>
      </c>
      <c r="F181" s="174" t="s">
        <v>27</v>
      </c>
      <c r="G181" s="180" t="s">
        <v>89</v>
      </c>
      <c r="H181" s="177" t="s">
        <v>693</v>
      </c>
      <c r="I181" s="9">
        <v>0.15</v>
      </c>
      <c r="J181" s="177">
        <v>196</v>
      </c>
      <c r="K181" s="231">
        <v>2020</v>
      </c>
      <c r="L181" s="12" t="s">
        <v>563</v>
      </c>
      <c r="M181" s="12"/>
      <c r="N181" s="12"/>
      <c r="O181" s="12"/>
      <c r="P181" s="12" t="s">
        <v>564</v>
      </c>
      <c r="Q181" s="4" t="s">
        <v>34</v>
      </c>
      <c r="R181" s="4">
        <v>1.64</v>
      </c>
      <c r="S181" s="4">
        <v>0.15</v>
      </c>
      <c r="T181" s="178">
        <v>2020</v>
      </c>
      <c r="U181" s="13" t="s">
        <v>565</v>
      </c>
      <c r="V181" s="4" t="s">
        <v>47</v>
      </c>
      <c r="W181" s="180"/>
      <c r="X181" s="4">
        <f t="shared" si="5"/>
        <v>0</v>
      </c>
      <c r="Y181" s="180"/>
      <c r="Z181" s="4"/>
      <c r="AA181" s="180"/>
      <c r="AB181" s="180"/>
      <c r="AC181" s="180"/>
      <c r="AD181" s="180"/>
      <c r="AE181" s="180"/>
      <c r="AF181" s="180"/>
      <c r="AG181" s="180"/>
      <c r="AH181" s="180"/>
    </row>
    <row r="182" spans="1:34" ht="38.25" x14ac:dyDescent="0.25">
      <c r="A182" s="4" t="s">
        <v>694</v>
      </c>
      <c r="B182" s="174" t="s">
        <v>695</v>
      </c>
      <c r="C182" s="246">
        <f>IF(LEN($D182)=0,"",SUBTOTAL(3,$D$6:$D182))</f>
        <v>176</v>
      </c>
      <c r="D182" s="174" t="s">
        <v>25</v>
      </c>
      <c r="E182" s="176" t="s">
        <v>696</v>
      </c>
      <c r="F182" s="174" t="s">
        <v>27</v>
      </c>
      <c r="G182" s="180" t="s">
        <v>89</v>
      </c>
      <c r="H182" s="177" t="s">
        <v>693</v>
      </c>
      <c r="I182" s="9">
        <v>3.48</v>
      </c>
      <c r="J182" s="177">
        <v>196</v>
      </c>
      <c r="K182" s="231">
        <v>2020</v>
      </c>
      <c r="L182" s="12" t="s">
        <v>563</v>
      </c>
      <c r="M182" s="12"/>
      <c r="N182" s="12" t="s">
        <v>31</v>
      </c>
      <c r="O182" s="12"/>
      <c r="P182" s="12" t="s">
        <v>564</v>
      </c>
      <c r="Q182" s="4" t="s">
        <v>34</v>
      </c>
      <c r="R182" s="4">
        <v>8</v>
      </c>
      <c r="S182" s="4">
        <v>3.48</v>
      </c>
      <c r="T182" s="178">
        <v>2020</v>
      </c>
      <c r="U182" s="13" t="s">
        <v>565</v>
      </c>
      <c r="V182" s="4" t="s">
        <v>47</v>
      </c>
      <c r="W182" s="180"/>
      <c r="X182" s="4">
        <f t="shared" si="5"/>
        <v>0</v>
      </c>
      <c r="Y182" s="180"/>
      <c r="Z182" s="4"/>
      <c r="AA182" s="180"/>
      <c r="AB182" s="180"/>
      <c r="AC182" s="180"/>
      <c r="AD182" s="180"/>
      <c r="AE182" s="180"/>
      <c r="AF182" s="180"/>
      <c r="AG182" s="180"/>
      <c r="AH182" s="180"/>
    </row>
    <row r="183" spans="1:34" ht="38.25" x14ac:dyDescent="0.25">
      <c r="A183" s="4" t="s">
        <v>697</v>
      </c>
      <c r="B183" s="174" t="s">
        <v>698</v>
      </c>
      <c r="C183" s="246">
        <f>IF(LEN($D183)=0,"",SUBTOTAL(3,$D$6:$D183))</f>
        <v>177</v>
      </c>
      <c r="D183" s="174" t="s">
        <v>25</v>
      </c>
      <c r="E183" s="176" t="s">
        <v>699</v>
      </c>
      <c r="F183" s="174" t="s">
        <v>27</v>
      </c>
      <c r="G183" s="180" t="s">
        <v>89</v>
      </c>
      <c r="H183" s="177" t="s">
        <v>700</v>
      </c>
      <c r="I183" s="9">
        <v>0.68</v>
      </c>
      <c r="J183" s="177">
        <v>196</v>
      </c>
      <c r="K183" s="231">
        <v>2020</v>
      </c>
      <c r="L183" s="12" t="s">
        <v>563</v>
      </c>
      <c r="M183" s="12"/>
      <c r="N183" s="12" t="s">
        <v>31</v>
      </c>
      <c r="O183" s="12"/>
      <c r="P183" s="12" t="s">
        <v>564</v>
      </c>
      <c r="Q183" s="4" t="s">
        <v>34</v>
      </c>
      <c r="R183" s="4">
        <v>1.18</v>
      </c>
      <c r="S183" s="4">
        <v>0.68</v>
      </c>
      <c r="T183" s="178">
        <v>2020</v>
      </c>
      <c r="U183" s="13" t="s">
        <v>565</v>
      </c>
      <c r="V183" s="4" t="s">
        <v>36</v>
      </c>
      <c r="W183" s="180"/>
      <c r="X183" s="4">
        <f t="shared" si="5"/>
        <v>0</v>
      </c>
      <c r="Y183" s="180"/>
      <c r="Z183" s="4"/>
      <c r="AA183" s="180"/>
      <c r="AB183" s="180"/>
      <c r="AC183" s="180"/>
      <c r="AD183" s="180"/>
      <c r="AE183" s="180"/>
      <c r="AF183" s="180"/>
      <c r="AG183" s="180"/>
      <c r="AH183" s="180"/>
    </row>
    <row r="184" spans="1:34" ht="38.25" x14ac:dyDescent="0.25">
      <c r="A184" s="4" t="s">
        <v>701</v>
      </c>
      <c r="B184" s="174" t="s">
        <v>702</v>
      </c>
      <c r="C184" s="246">
        <f>IF(LEN($D184)=0,"",SUBTOTAL(3,$D$6:$D184))</f>
        <v>178</v>
      </c>
      <c r="D184" s="174" t="s">
        <v>25</v>
      </c>
      <c r="E184" s="176" t="s">
        <v>703</v>
      </c>
      <c r="F184" s="174" t="s">
        <v>27</v>
      </c>
      <c r="G184" s="180" t="s">
        <v>89</v>
      </c>
      <c r="H184" s="177" t="s">
        <v>704</v>
      </c>
      <c r="I184" s="9">
        <v>2</v>
      </c>
      <c r="J184" s="177">
        <v>196</v>
      </c>
      <c r="K184" s="231">
        <v>2020</v>
      </c>
      <c r="L184" s="12" t="s">
        <v>563</v>
      </c>
      <c r="M184" s="12"/>
      <c r="N184" s="12" t="s">
        <v>31</v>
      </c>
      <c r="O184" s="12"/>
      <c r="P184" s="12" t="s">
        <v>564</v>
      </c>
      <c r="Q184" s="4" t="s">
        <v>34</v>
      </c>
      <c r="R184" s="4">
        <v>2</v>
      </c>
      <c r="S184" s="4">
        <v>2</v>
      </c>
      <c r="T184" s="178">
        <v>2020</v>
      </c>
      <c r="U184" s="13" t="s">
        <v>565</v>
      </c>
      <c r="V184" s="4" t="s">
        <v>36</v>
      </c>
      <c r="W184" s="180"/>
      <c r="X184" s="4">
        <f t="shared" si="5"/>
        <v>0</v>
      </c>
      <c r="Y184" s="180"/>
      <c r="Z184" s="4"/>
      <c r="AA184" s="180"/>
      <c r="AB184" s="180"/>
      <c r="AC184" s="180"/>
      <c r="AD184" s="180"/>
      <c r="AE184" s="180"/>
      <c r="AF184" s="180"/>
      <c r="AG184" s="180"/>
      <c r="AH184" s="180"/>
    </row>
    <row r="185" spans="1:34" ht="38.25" x14ac:dyDescent="0.25">
      <c r="A185" s="4" t="s">
        <v>705</v>
      </c>
      <c r="B185" s="174" t="s">
        <v>706</v>
      </c>
      <c r="C185" s="246">
        <f>IF(LEN($D185)=0,"",SUBTOTAL(3,$D$6:$D185))</f>
        <v>179</v>
      </c>
      <c r="D185" s="174" t="s">
        <v>25</v>
      </c>
      <c r="E185" s="176" t="s">
        <v>707</v>
      </c>
      <c r="F185" s="174" t="s">
        <v>27</v>
      </c>
      <c r="G185" s="180" t="s">
        <v>89</v>
      </c>
      <c r="H185" s="177" t="s">
        <v>704</v>
      </c>
      <c r="I185" s="9">
        <v>0.15</v>
      </c>
      <c r="J185" s="177">
        <v>196</v>
      </c>
      <c r="K185" s="231">
        <v>2020</v>
      </c>
      <c r="L185" s="12" t="s">
        <v>563</v>
      </c>
      <c r="M185" s="12"/>
      <c r="N185" s="12"/>
      <c r="O185" s="12"/>
      <c r="P185" s="12" t="s">
        <v>564</v>
      </c>
      <c r="Q185" s="4" t="s">
        <v>34</v>
      </c>
      <c r="R185" s="4">
        <v>0.15</v>
      </c>
      <c r="S185" s="4">
        <v>0.15</v>
      </c>
      <c r="T185" s="178">
        <v>2020</v>
      </c>
      <c r="U185" s="13" t="s">
        <v>565</v>
      </c>
      <c r="V185" s="4" t="s">
        <v>36</v>
      </c>
      <c r="W185" s="180"/>
      <c r="X185" s="4">
        <f t="shared" si="5"/>
        <v>0</v>
      </c>
      <c r="Y185" s="180"/>
      <c r="Z185" s="4"/>
      <c r="AA185" s="180"/>
      <c r="AB185" s="180"/>
      <c r="AC185" s="180"/>
      <c r="AD185" s="180"/>
      <c r="AE185" s="180"/>
      <c r="AF185" s="180"/>
      <c r="AG185" s="180"/>
      <c r="AH185" s="180"/>
    </row>
    <row r="186" spans="1:34" ht="38.25" x14ac:dyDescent="0.25">
      <c r="A186" s="4" t="s">
        <v>708</v>
      </c>
      <c r="B186" s="174" t="s">
        <v>709</v>
      </c>
      <c r="C186" s="246">
        <f>IF(LEN($D186)=0,"",SUBTOTAL(3,$D$6:$D186))</f>
        <v>180</v>
      </c>
      <c r="D186" s="174" t="s">
        <v>25</v>
      </c>
      <c r="E186" s="176" t="s">
        <v>710</v>
      </c>
      <c r="F186" s="174" t="s">
        <v>27</v>
      </c>
      <c r="G186" s="180" t="s">
        <v>89</v>
      </c>
      <c r="H186" s="177" t="s">
        <v>704</v>
      </c>
      <c r="I186" s="9">
        <v>0.32</v>
      </c>
      <c r="J186" s="177">
        <v>196</v>
      </c>
      <c r="K186" s="231">
        <v>2020</v>
      </c>
      <c r="L186" s="12" t="s">
        <v>563</v>
      </c>
      <c r="M186" s="12"/>
      <c r="N186" s="12"/>
      <c r="O186" s="12"/>
      <c r="P186" s="12" t="s">
        <v>564</v>
      </c>
      <c r="Q186" s="4" t="s">
        <v>34</v>
      </c>
      <c r="R186" s="4">
        <v>1.03</v>
      </c>
      <c r="S186" s="4">
        <v>0.32</v>
      </c>
      <c r="T186" s="178">
        <v>2020</v>
      </c>
      <c r="U186" s="13" t="s">
        <v>565</v>
      </c>
      <c r="V186" s="4" t="s">
        <v>36</v>
      </c>
      <c r="W186" s="180"/>
      <c r="X186" s="4">
        <f t="shared" si="5"/>
        <v>0</v>
      </c>
      <c r="Y186" s="180"/>
      <c r="Z186" s="4"/>
      <c r="AA186" s="180"/>
      <c r="AB186" s="180"/>
      <c r="AC186" s="180"/>
      <c r="AD186" s="180"/>
      <c r="AE186" s="180"/>
      <c r="AF186" s="180"/>
      <c r="AG186" s="180"/>
      <c r="AH186" s="180"/>
    </row>
    <row r="187" spans="1:34" ht="38.25" x14ac:dyDescent="0.25">
      <c r="A187" s="4" t="s">
        <v>711</v>
      </c>
      <c r="B187" s="174"/>
      <c r="C187" s="246">
        <f>IF(LEN($D187)=0,"",SUBTOTAL(3,$D$6:$D187))</f>
        <v>181</v>
      </c>
      <c r="D187" s="174" t="s">
        <v>25</v>
      </c>
      <c r="E187" s="176" t="s">
        <v>712</v>
      </c>
      <c r="F187" s="174" t="s">
        <v>27</v>
      </c>
      <c r="G187" s="180" t="s">
        <v>165</v>
      </c>
      <c r="H187" s="177" t="s">
        <v>713</v>
      </c>
      <c r="I187" s="9">
        <v>4.5</v>
      </c>
      <c r="J187" s="177">
        <v>196</v>
      </c>
      <c r="K187" s="231">
        <v>2020</v>
      </c>
      <c r="L187" s="12" t="s">
        <v>563</v>
      </c>
      <c r="M187" s="12"/>
      <c r="N187" s="12"/>
      <c r="O187" s="12"/>
      <c r="P187" s="12" t="s">
        <v>564</v>
      </c>
      <c r="Q187" s="4" t="s">
        <v>34</v>
      </c>
      <c r="R187" s="4">
        <v>4.5</v>
      </c>
      <c r="S187" s="4">
        <v>4.5</v>
      </c>
      <c r="T187" s="178">
        <v>2020</v>
      </c>
      <c r="U187" s="13" t="s">
        <v>565</v>
      </c>
      <c r="V187" s="4" t="s">
        <v>36</v>
      </c>
      <c r="W187" s="180"/>
      <c r="X187" s="4">
        <f t="shared" si="5"/>
        <v>0</v>
      </c>
      <c r="Y187" s="180"/>
      <c r="Z187" s="4"/>
      <c r="AA187" s="180"/>
      <c r="AB187" s="180"/>
      <c r="AC187" s="180"/>
      <c r="AD187" s="180"/>
      <c r="AE187" s="180"/>
      <c r="AF187" s="180"/>
      <c r="AG187" s="180"/>
      <c r="AH187" s="180"/>
    </row>
    <row r="188" spans="1:34" ht="38.25" x14ac:dyDescent="0.25">
      <c r="A188" s="4" t="s">
        <v>714</v>
      </c>
      <c r="B188" s="174"/>
      <c r="C188" s="246">
        <f>IF(LEN($D188)=0,"",SUBTOTAL(3,$D$6:$D188))</f>
        <v>182</v>
      </c>
      <c r="D188" s="174" t="s">
        <v>25</v>
      </c>
      <c r="E188" s="176" t="s">
        <v>715</v>
      </c>
      <c r="F188" s="174" t="s">
        <v>27</v>
      </c>
      <c r="G188" s="180" t="s">
        <v>165</v>
      </c>
      <c r="H188" s="177" t="s">
        <v>716</v>
      </c>
      <c r="I188" s="9">
        <v>4.2</v>
      </c>
      <c r="J188" s="177">
        <v>196</v>
      </c>
      <c r="K188" s="231">
        <v>2020</v>
      </c>
      <c r="L188" s="12" t="s">
        <v>563</v>
      </c>
      <c r="M188" s="12"/>
      <c r="N188" s="12"/>
      <c r="O188" s="12"/>
      <c r="P188" s="12" t="s">
        <v>564</v>
      </c>
      <c r="Q188" s="4" t="s">
        <v>34</v>
      </c>
      <c r="R188" s="4">
        <v>4.2</v>
      </c>
      <c r="S188" s="4">
        <v>4.2</v>
      </c>
      <c r="T188" s="178">
        <v>2020</v>
      </c>
      <c r="U188" s="13" t="s">
        <v>565</v>
      </c>
      <c r="V188" s="4" t="s">
        <v>70</v>
      </c>
      <c r="W188" s="180"/>
      <c r="X188" s="4">
        <f t="shared" si="5"/>
        <v>0</v>
      </c>
      <c r="Y188" s="180"/>
      <c r="Z188" s="4"/>
      <c r="AA188" s="180"/>
      <c r="AB188" s="180"/>
      <c r="AC188" s="180"/>
      <c r="AD188" s="180"/>
      <c r="AE188" s="180"/>
      <c r="AF188" s="180"/>
      <c r="AG188" s="180"/>
      <c r="AH188" s="180"/>
    </row>
    <row r="189" spans="1:34" ht="51" x14ac:dyDescent="0.25">
      <c r="A189" s="4" t="s">
        <v>717</v>
      </c>
      <c r="B189" s="174"/>
      <c r="C189" s="246">
        <f>IF(LEN($D189)=0,"",SUBTOTAL(3,$D$6:$D189))</f>
        <v>183</v>
      </c>
      <c r="D189" s="174" t="s">
        <v>25</v>
      </c>
      <c r="E189" s="176" t="s">
        <v>718</v>
      </c>
      <c r="F189" s="174" t="s">
        <v>27</v>
      </c>
      <c r="G189" s="180" t="s">
        <v>165</v>
      </c>
      <c r="H189" s="177" t="s">
        <v>719</v>
      </c>
      <c r="I189" s="9">
        <v>12</v>
      </c>
      <c r="J189" s="177">
        <v>196</v>
      </c>
      <c r="K189" s="231">
        <v>2020</v>
      </c>
      <c r="L189" s="12" t="s">
        <v>563</v>
      </c>
      <c r="M189" s="12"/>
      <c r="N189" s="12"/>
      <c r="O189" s="12"/>
      <c r="P189" s="12" t="s">
        <v>564</v>
      </c>
      <c r="Q189" s="4" t="s">
        <v>34</v>
      </c>
      <c r="R189" s="4">
        <v>50</v>
      </c>
      <c r="S189" s="4">
        <v>12</v>
      </c>
      <c r="T189" s="178">
        <v>2020</v>
      </c>
      <c r="U189" s="13" t="s">
        <v>565</v>
      </c>
      <c r="V189" s="4" t="s">
        <v>70</v>
      </c>
      <c r="W189" s="180"/>
      <c r="X189" s="4">
        <f t="shared" si="5"/>
        <v>0</v>
      </c>
      <c r="Y189" s="180"/>
      <c r="Z189" s="4"/>
      <c r="AA189" s="180"/>
      <c r="AB189" s="180"/>
      <c r="AC189" s="180"/>
      <c r="AD189" s="180"/>
      <c r="AE189" s="180"/>
      <c r="AF189" s="180"/>
      <c r="AG189" s="180"/>
      <c r="AH189" s="180"/>
    </row>
    <row r="190" spans="1:34" ht="38.25" x14ac:dyDescent="0.25">
      <c r="A190" s="4" t="s">
        <v>720</v>
      </c>
      <c r="B190" s="174"/>
      <c r="C190" s="246">
        <f>IF(LEN($D190)=0,"",SUBTOTAL(3,$D$6:$D190))</f>
        <v>184</v>
      </c>
      <c r="D190" s="174" t="s">
        <v>25</v>
      </c>
      <c r="E190" s="176" t="s">
        <v>721</v>
      </c>
      <c r="F190" s="174" t="s">
        <v>27</v>
      </c>
      <c r="G190" s="180" t="s">
        <v>165</v>
      </c>
      <c r="H190" s="177" t="s">
        <v>722</v>
      </c>
      <c r="I190" s="9">
        <v>2.1</v>
      </c>
      <c r="J190" s="177">
        <v>196</v>
      </c>
      <c r="K190" s="231">
        <v>2020</v>
      </c>
      <c r="L190" s="12" t="s">
        <v>563</v>
      </c>
      <c r="M190" s="12"/>
      <c r="N190" s="12"/>
      <c r="O190" s="12"/>
      <c r="P190" s="12" t="s">
        <v>564</v>
      </c>
      <c r="Q190" s="4" t="s">
        <v>34</v>
      </c>
      <c r="R190" s="4">
        <v>4.5</v>
      </c>
      <c r="S190" s="4">
        <v>2.1</v>
      </c>
      <c r="T190" s="178">
        <v>2020</v>
      </c>
      <c r="U190" s="13" t="s">
        <v>565</v>
      </c>
      <c r="V190" s="4" t="s">
        <v>36</v>
      </c>
      <c r="W190" s="180"/>
      <c r="X190" s="4" t="s">
        <v>53</v>
      </c>
      <c r="Y190" s="180"/>
      <c r="Z190" s="4"/>
      <c r="AA190" s="180"/>
      <c r="AB190" s="180"/>
      <c r="AC190" s="180"/>
      <c r="AD190" s="180"/>
      <c r="AE190" s="180"/>
      <c r="AF190" s="180"/>
      <c r="AG190" s="180"/>
      <c r="AH190" s="180"/>
    </row>
    <row r="191" spans="1:34" ht="38.25" x14ac:dyDescent="0.25">
      <c r="A191" s="4" t="s">
        <v>723</v>
      </c>
      <c r="B191" s="174"/>
      <c r="C191" s="246">
        <f>IF(LEN($D191)=0,"",SUBTOTAL(3,$D$6:$D191))</f>
        <v>185</v>
      </c>
      <c r="D191" s="174" t="s">
        <v>25</v>
      </c>
      <c r="E191" s="176" t="s">
        <v>724</v>
      </c>
      <c r="F191" s="174" t="s">
        <v>27</v>
      </c>
      <c r="G191" s="180" t="s">
        <v>165</v>
      </c>
      <c r="H191" s="177" t="s">
        <v>725</v>
      </c>
      <c r="I191" s="9">
        <v>1.74</v>
      </c>
      <c r="J191" s="177">
        <v>196</v>
      </c>
      <c r="K191" s="231">
        <v>2020</v>
      </c>
      <c r="L191" s="12" t="s">
        <v>563</v>
      </c>
      <c r="M191" s="12"/>
      <c r="N191" s="12" t="s">
        <v>31</v>
      </c>
      <c r="O191" s="12"/>
      <c r="P191" s="12" t="s">
        <v>564</v>
      </c>
      <c r="Q191" s="4" t="s">
        <v>34</v>
      </c>
      <c r="R191" s="4">
        <v>3.4</v>
      </c>
      <c r="S191" s="4">
        <v>1.74</v>
      </c>
      <c r="T191" s="178">
        <v>2020</v>
      </c>
      <c r="U191" s="13" t="s">
        <v>565</v>
      </c>
      <c r="V191" s="4" t="s">
        <v>36</v>
      </c>
      <c r="W191" s="180"/>
      <c r="X191" s="4">
        <f t="shared" ref="X191:X197" si="6">S191-I191</f>
        <v>0</v>
      </c>
      <c r="Y191" s="180"/>
      <c r="Z191" s="4"/>
      <c r="AA191" s="180"/>
      <c r="AB191" s="180"/>
      <c r="AC191" s="180"/>
      <c r="AD191" s="180"/>
      <c r="AE191" s="180"/>
      <c r="AF191" s="180"/>
      <c r="AG191" s="180"/>
      <c r="AH191" s="180"/>
    </row>
    <row r="192" spans="1:34" ht="38.25" x14ac:dyDescent="0.25">
      <c r="A192" s="4" t="s">
        <v>726</v>
      </c>
      <c r="B192" s="174"/>
      <c r="C192" s="246">
        <f>IF(LEN($D192)=0,"",SUBTOTAL(3,$D$6:$D192))</f>
        <v>186</v>
      </c>
      <c r="D192" s="174" t="s">
        <v>25</v>
      </c>
      <c r="E192" s="176" t="s">
        <v>727</v>
      </c>
      <c r="F192" s="174" t="s">
        <v>27</v>
      </c>
      <c r="G192" s="180" t="s">
        <v>165</v>
      </c>
      <c r="H192" s="177" t="s">
        <v>441</v>
      </c>
      <c r="I192" s="9">
        <v>0.8</v>
      </c>
      <c r="J192" s="177">
        <v>196</v>
      </c>
      <c r="K192" s="231">
        <v>2020</v>
      </c>
      <c r="L192" s="12" t="s">
        <v>563</v>
      </c>
      <c r="M192" s="12"/>
      <c r="N192" s="12"/>
      <c r="O192" s="12"/>
      <c r="P192" s="12" t="s">
        <v>564</v>
      </c>
      <c r="Q192" s="4" t="s">
        <v>34</v>
      </c>
      <c r="R192" s="4">
        <v>0.8</v>
      </c>
      <c r="S192" s="4">
        <v>0.8</v>
      </c>
      <c r="T192" s="178">
        <v>2020</v>
      </c>
      <c r="U192" s="13" t="s">
        <v>565</v>
      </c>
      <c r="V192" s="4" t="s">
        <v>36</v>
      </c>
      <c r="W192" s="180"/>
      <c r="X192" s="4">
        <f t="shared" si="6"/>
        <v>0</v>
      </c>
      <c r="Y192" s="180"/>
      <c r="Z192" s="4"/>
      <c r="AA192" s="180"/>
      <c r="AB192" s="180"/>
      <c r="AC192" s="180"/>
      <c r="AD192" s="180"/>
      <c r="AE192" s="180"/>
      <c r="AF192" s="180"/>
      <c r="AG192" s="180"/>
      <c r="AH192" s="180"/>
    </row>
    <row r="193" spans="1:34" ht="38.25" x14ac:dyDescent="0.25">
      <c r="A193" s="4" t="s">
        <v>728</v>
      </c>
      <c r="B193" s="174"/>
      <c r="C193" s="246">
        <f>IF(LEN($D193)=0,"",SUBTOTAL(3,$D$6:$D193))</f>
        <v>187</v>
      </c>
      <c r="D193" s="174" t="s">
        <v>25</v>
      </c>
      <c r="E193" s="176" t="s">
        <v>729</v>
      </c>
      <c r="F193" s="174" t="s">
        <v>27</v>
      </c>
      <c r="G193" s="180" t="s">
        <v>165</v>
      </c>
      <c r="H193" s="177" t="s">
        <v>612</v>
      </c>
      <c r="I193" s="9">
        <v>4.3</v>
      </c>
      <c r="J193" s="177">
        <v>196</v>
      </c>
      <c r="K193" s="231">
        <v>2020</v>
      </c>
      <c r="L193" s="12" t="s">
        <v>563</v>
      </c>
      <c r="M193" s="12"/>
      <c r="N193" s="12" t="s">
        <v>31</v>
      </c>
      <c r="O193" s="12"/>
      <c r="P193" s="12" t="s">
        <v>564</v>
      </c>
      <c r="Q193" s="4" t="s">
        <v>34</v>
      </c>
      <c r="R193" s="4">
        <v>4.3</v>
      </c>
      <c r="S193" s="4">
        <v>4.3</v>
      </c>
      <c r="T193" s="178">
        <v>2020</v>
      </c>
      <c r="U193" s="13" t="s">
        <v>565</v>
      </c>
      <c r="V193" s="4" t="s">
        <v>36</v>
      </c>
      <c r="W193" s="180"/>
      <c r="X193" s="4">
        <f t="shared" si="6"/>
        <v>0</v>
      </c>
      <c r="Y193" s="180"/>
      <c r="Z193" s="4"/>
      <c r="AA193" s="180"/>
      <c r="AB193" s="180"/>
      <c r="AC193" s="180"/>
      <c r="AD193" s="180"/>
      <c r="AE193" s="180"/>
      <c r="AF193" s="180"/>
      <c r="AG193" s="180"/>
      <c r="AH193" s="180"/>
    </row>
    <row r="194" spans="1:34" ht="38.25" x14ac:dyDescent="0.25">
      <c r="A194" s="4" t="s">
        <v>730</v>
      </c>
      <c r="B194" s="174"/>
      <c r="C194" s="246">
        <f>IF(LEN($D194)=0,"",SUBTOTAL(3,$D$6:$D194))</f>
        <v>188</v>
      </c>
      <c r="D194" s="174" t="s">
        <v>25</v>
      </c>
      <c r="E194" s="176" t="s">
        <v>731</v>
      </c>
      <c r="F194" s="174" t="s">
        <v>27</v>
      </c>
      <c r="G194" s="180" t="s">
        <v>165</v>
      </c>
      <c r="H194" s="177" t="s">
        <v>332</v>
      </c>
      <c r="I194" s="9">
        <v>2.36</v>
      </c>
      <c r="J194" s="177">
        <v>196</v>
      </c>
      <c r="K194" s="231">
        <v>2020</v>
      </c>
      <c r="L194" s="12" t="s">
        <v>563</v>
      </c>
      <c r="M194" s="12"/>
      <c r="N194" s="12"/>
      <c r="O194" s="12"/>
      <c r="P194" s="12" t="s">
        <v>564</v>
      </c>
      <c r="Q194" s="4" t="s">
        <v>34</v>
      </c>
      <c r="R194" s="4">
        <v>2.36</v>
      </c>
      <c r="S194" s="4">
        <v>2.36</v>
      </c>
      <c r="T194" s="178">
        <v>2020</v>
      </c>
      <c r="U194" s="13" t="s">
        <v>565</v>
      </c>
      <c r="V194" s="4" t="s">
        <v>36</v>
      </c>
      <c r="W194" s="180"/>
      <c r="X194" s="4">
        <f t="shared" si="6"/>
        <v>0</v>
      </c>
      <c r="Y194" s="180"/>
      <c r="Z194" s="4"/>
      <c r="AA194" s="180"/>
      <c r="AB194" s="180"/>
      <c r="AC194" s="180"/>
      <c r="AD194" s="180"/>
      <c r="AE194" s="180"/>
      <c r="AF194" s="180"/>
      <c r="AG194" s="180"/>
      <c r="AH194" s="180"/>
    </row>
    <row r="195" spans="1:34" ht="38.25" x14ac:dyDescent="0.25">
      <c r="A195" s="4" t="s">
        <v>732</v>
      </c>
      <c r="B195" s="174"/>
      <c r="C195" s="246">
        <f>IF(LEN($D195)=0,"",SUBTOTAL(3,$D$6:$D195))</f>
        <v>189</v>
      </c>
      <c r="D195" s="174" t="s">
        <v>25</v>
      </c>
      <c r="E195" s="176" t="s">
        <v>733</v>
      </c>
      <c r="F195" s="174" t="s">
        <v>27</v>
      </c>
      <c r="G195" s="180" t="s">
        <v>165</v>
      </c>
      <c r="H195" s="177" t="s">
        <v>166</v>
      </c>
      <c r="I195" s="9">
        <v>3.4</v>
      </c>
      <c r="J195" s="177">
        <v>196</v>
      </c>
      <c r="K195" s="231">
        <v>2020</v>
      </c>
      <c r="L195" s="12" t="s">
        <v>563</v>
      </c>
      <c r="M195" s="12"/>
      <c r="N195" s="12" t="s">
        <v>31</v>
      </c>
      <c r="O195" s="12"/>
      <c r="P195" s="12" t="s">
        <v>564</v>
      </c>
      <c r="Q195" s="4" t="s">
        <v>34</v>
      </c>
      <c r="R195" s="4">
        <v>4</v>
      </c>
      <c r="S195" s="4">
        <v>3.4</v>
      </c>
      <c r="T195" s="178">
        <v>2020</v>
      </c>
      <c r="U195" s="13" t="s">
        <v>565</v>
      </c>
      <c r="V195" s="4" t="s">
        <v>36</v>
      </c>
      <c r="W195" s="180"/>
      <c r="X195" s="4">
        <f t="shared" si="6"/>
        <v>0</v>
      </c>
      <c r="Y195" s="180"/>
      <c r="Z195" s="4"/>
      <c r="AA195" s="180"/>
      <c r="AB195" s="180"/>
      <c r="AC195" s="180"/>
      <c r="AD195" s="180"/>
      <c r="AE195" s="180"/>
      <c r="AF195" s="180"/>
      <c r="AG195" s="180"/>
      <c r="AH195" s="180"/>
    </row>
    <row r="196" spans="1:34" ht="38.25" x14ac:dyDescent="0.25">
      <c r="A196" s="4" t="s">
        <v>734</v>
      </c>
      <c r="B196" s="174"/>
      <c r="C196" s="246">
        <f>IF(LEN($D196)=0,"",SUBTOTAL(3,$D$6:$D196))</f>
        <v>190</v>
      </c>
      <c r="D196" s="174" t="s">
        <v>25</v>
      </c>
      <c r="E196" s="176" t="s">
        <v>735</v>
      </c>
      <c r="F196" s="174" t="s">
        <v>27</v>
      </c>
      <c r="G196" s="180" t="s">
        <v>165</v>
      </c>
      <c r="H196" s="177" t="s">
        <v>441</v>
      </c>
      <c r="I196" s="9">
        <v>2.39</v>
      </c>
      <c r="J196" s="177">
        <v>196</v>
      </c>
      <c r="K196" s="231">
        <v>2020</v>
      </c>
      <c r="L196" s="12" t="s">
        <v>563</v>
      </c>
      <c r="M196" s="12"/>
      <c r="N196" s="12"/>
      <c r="O196" s="12"/>
      <c r="P196" s="12" t="s">
        <v>564</v>
      </c>
      <c r="Q196" s="4" t="s">
        <v>34</v>
      </c>
      <c r="R196" s="4">
        <v>2.39</v>
      </c>
      <c r="S196" s="4">
        <v>2.39</v>
      </c>
      <c r="T196" s="178">
        <v>2020</v>
      </c>
      <c r="U196" s="13" t="s">
        <v>565</v>
      </c>
      <c r="V196" s="4" t="s">
        <v>36</v>
      </c>
      <c r="W196" s="180"/>
      <c r="X196" s="4">
        <f t="shared" si="6"/>
        <v>0</v>
      </c>
      <c r="Y196" s="180"/>
      <c r="Z196" s="4"/>
      <c r="AA196" s="180"/>
      <c r="AB196" s="180"/>
      <c r="AC196" s="180"/>
      <c r="AD196" s="180"/>
      <c r="AE196" s="180"/>
      <c r="AF196" s="180"/>
      <c r="AG196" s="180"/>
      <c r="AH196" s="180"/>
    </row>
    <row r="197" spans="1:34" ht="38.25" x14ac:dyDescent="0.25">
      <c r="A197" s="4" t="s">
        <v>736</v>
      </c>
      <c r="B197" s="174"/>
      <c r="C197" s="246">
        <f>IF(LEN($D197)=0,"",SUBTOTAL(3,$D$6:$D197))</f>
        <v>191</v>
      </c>
      <c r="D197" s="174" t="s">
        <v>25</v>
      </c>
      <c r="E197" s="176" t="s">
        <v>737</v>
      </c>
      <c r="F197" s="174" t="s">
        <v>27</v>
      </c>
      <c r="G197" s="180" t="s">
        <v>165</v>
      </c>
      <c r="H197" s="177" t="s">
        <v>441</v>
      </c>
      <c r="I197" s="9">
        <v>1.68</v>
      </c>
      <c r="J197" s="177">
        <v>196</v>
      </c>
      <c r="K197" s="231">
        <v>2020</v>
      </c>
      <c r="L197" s="12" t="s">
        <v>563</v>
      </c>
      <c r="M197" s="12"/>
      <c r="N197" s="12" t="s">
        <v>31</v>
      </c>
      <c r="O197" s="12"/>
      <c r="P197" s="12" t="s">
        <v>564</v>
      </c>
      <c r="Q197" s="4" t="s">
        <v>34</v>
      </c>
      <c r="R197" s="4">
        <v>1.68</v>
      </c>
      <c r="S197" s="4">
        <v>1.68</v>
      </c>
      <c r="T197" s="178">
        <v>2020</v>
      </c>
      <c r="U197" s="13" t="s">
        <v>565</v>
      </c>
      <c r="V197" s="4" t="s">
        <v>36</v>
      </c>
      <c r="W197" s="180"/>
      <c r="X197" s="4">
        <f t="shared" si="6"/>
        <v>0</v>
      </c>
      <c r="Y197" s="180"/>
      <c r="Z197" s="4"/>
      <c r="AA197" s="180"/>
      <c r="AB197" s="180"/>
      <c r="AC197" s="180"/>
      <c r="AD197" s="180"/>
      <c r="AE197" s="180"/>
      <c r="AF197" s="180"/>
      <c r="AG197" s="180"/>
      <c r="AH197" s="180"/>
    </row>
    <row r="198" spans="1:34" ht="38.25" x14ac:dyDescent="0.25">
      <c r="A198" s="4" t="s">
        <v>738</v>
      </c>
      <c r="B198" s="174"/>
      <c r="C198" s="246">
        <f>IF(LEN($D198)=0,"",SUBTOTAL(3,$D$6:$D198))</f>
        <v>192</v>
      </c>
      <c r="D198" s="174" t="s">
        <v>25</v>
      </c>
      <c r="E198" s="176" t="s">
        <v>739</v>
      </c>
      <c r="F198" s="174" t="s">
        <v>740</v>
      </c>
      <c r="G198" s="180" t="s">
        <v>165</v>
      </c>
      <c r="H198" s="177" t="s">
        <v>722</v>
      </c>
      <c r="I198" s="9">
        <v>33.229999999999997</v>
      </c>
      <c r="J198" s="177">
        <v>196</v>
      </c>
      <c r="K198" s="231">
        <v>2020</v>
      </c>
      <c r="L198" s="12" t="s">
        <v>563</v>
      </c>
      <c r="M198" s="12"/>
      <c r="N198" s="12"/>
      <c r="O198" s="12"/>
      <c r="P198" s="12" t="s">
        <v>564</v>
      </c>
      <c r="Q198" s="4" t="s">
        <v>34</v>
      </c>
      <c r="R198" s="4">
        <v>60.5</v>
      </c>
      <c r="S198" s="4">
        <v>33.229999999999997</v>
      </c>
      <c r="T198" s="178">
        <v>2020</v>
      </c>
      <c r="U198" s="13" t="s">
        <v>565</v>
      </c>
      <c r="V198" s="4" t="s">
        <v>36</v>
      </c>
      <c r="W198" s="180"/>
      <c r="X198" s="4" t="s">
        <v>53</v>
      </c>
      <c r="Y198" s="180"/>
      <c r="Z198" s="4"/>
      <c r="AA198" s="180"/>
      <c r="AB198" s="180"/>
      <c r="AC198" s="180"/>
      <c r="AD198" s="180"/>
      <c r="AE198" s="180"/>
      <c r="AF198" s="180"/>
      <c r="AG198" s="180"/>
      <c r="AH198" s="180"/>
    </row>
    <row r="199" spans="1:34" ht="38.25" x14ac:dyDescent="0.25">
      <c r="A199" s="4" t="s">
        <v>741</v>
      </c>
      <c r="B199" s="174"/>
      <c r="C199" s="246">
        <f>IF(LEN($D199)=0,"",SUBTOTAL(3,$D$6:$D199))</f>
        <v>193</v>
      </c>
      <c r="D199" s="174" t="s">
        <v>25</v>
      </c>
      <c r="E199" s="176" t="s">
        <v>742</v>
      </c>
      <c r="F199" s="174" t="s">
        <v>27</v>
      </c>
      <c r="G199" s="180" t="s">
        <v>165</v>
      </c>
      <c r="H199" s="177" t="s">
        <v>722</v>
      </c>
      <c r="I199" s="9">
        <v>1.2</v>
      </c>
      <c r="J199" s="177">
        <v>196</v>
      </c>
      <c r="K199" s="231">
        <v>2020</v>
      </c>
      <c r="L199" s="12" t="s">
        <v>563</v>
      </c>
      <c r="M199" s="12"/>
      <c r="N199" s="12"/>
      <c r="O199" s="12"/>
      <c r="P199" s="12" t="s">
        <v>564</v>
      </c>
      <c r="Q199" s="4" t="s">
        <v>34</v>
      </c>
      <c r="R199" s="4">
        <v>1.2</v>
      </c>
      <c r="S199" s="4">
        <v>1.2</v>
      </c>
      <c r="T199" s="178">
        <v>2020</v>
      </c>
      <c r="U199" s="13" t="s">
        <v>565</v>
      </c>
      <c r="V199" s="4" t="s">
        <v>36</v>
      </c>
      <c r="W199" s="180"/>
      <c r="X199" s="4">
        <f t="shared" ref="X199:X209" si="7">S199-I199</f>
        <v>0</v>
      </c>
      <c r="Y199" s="180"/>
      <c r="Z199" s="4"/>
      <c r="AA199" s="180"/>
      <c r="AB199" s="180"/>
      <c r="AC199" s="180"/>
      <c r="AD199" s="180"/>
      <c r="AE199" s="180"/>
      <c r="AF199" s="180"/>
      <c r="AG199" s="180"/>
      <c r="AH199" s="180"/>
    </row>
    <row r="200" spans="1:34" ht="38.25" x14ac:dyDescent="0.25">
      <c r="A200" s="4" t="s">
        <v>743</v>
      </c>
      <c r="B200" s="174" t="s">
        <v>744</v>
      </c>
      <c r="C200" s="246">
        <f>IF(LEN($D200)=0,"",SUBTOTAL(3,$D$6:$D200))</f>
        <v>194</v>
      </c>
      <c r="D200" s="174" t="s">
        <v>25</v>
      </c>
      <c r="E200" s="176" t="s">
        <v>745</v>
      </c>
      <c r="F200" s="174" t="s">
        <v>27</v>
      </c>
      <c r="G200" s="180" t="s">
        <v>51</v>
      </c>
      <c r="H200" s="177" t="s">
        <v>746</v>
      </c>
      <c r="I200" s="9">
        <v>6.2</v>
      </c>
      <c r="J200" s="177">
        <v>196</v>
      </c>
      <c r="K200" s="231">
        <v>2020</v>
      </c>
      <c r="L200" s="12" t="s">
        <v>563</v>
      </c>
      <c r="M200" s="12"/>
      <c r="N200" s="12" t="s">
        <v>31</v>
      </c>
      <c r="O200" s="12"/>
      <c r="P200" s="12" t="s">
        <v>564</v>
      </c>
      <c r="Q200" s="4" t="s">
        <v>34</v>
      </c>
      <c r="R200" s="4">
        <v>6.2</v>
      </c>
      <c r="S200" s="4">
        <v>6.2</v>
      </c>
      <c r="T200" s="178">
        <v>2020</v>
      </c>
      <c r="U200" s="13" t="s">
        <v>565</v>
      </c>
      <c r="V200" s="4" t="s">
        <v>70</v>
      </c>
      <c r="W200" s="180"/>
      <c r="X200" s="4">
        <f t="shared" si="7"/>
        <v>0</v>
      </c>
      <c r="Y200" s="180"/>
      <c r="Z200" s="4"/>
      <c r="AA200" s="180"/>
      <c r="AB200" s="180"/>
      <c r="AC200" s="180"/>
      <c r="AD200" s="180"/>
      <c r="AE200" s="180"/>
      <c r="AF200" s="180"/>
      <c r="AG200" s="180"/>
      <c r="AH200" s="180"/>
    </row>
    <row r="201" spans="1:34" ht="51" x14ac:dyDescent="0.25">
      <c r="A201" s="4" t="s">
        <v>747</v>
      </c>
      <c r="B201" s="174" t="s">
        <v>748</v>
      </c>
      <c r="C201" s="246">
        <f>IF(LEN($D201)=0,"",SUBTOTAL(3,$D$6:$D201))</f>
        <v>195</v>
      </c>
      <c r="D201" s="174" t="s">
        <v>25</v>
      </c>
      <c r="E201" s="176" t="s">
        <v>749</v>
      </c>
      <c r="F201" s="174" t="s">
        <v>27</v>
      </c>
      <c r="G201" s="180" t="s">
        <v>51</v>
      </c>
      <c r="H201" s="177" t="s">
        <v>750</v>
      </c>
      <c r="I201" s="9">
        <v>0.2</v>
      </c>
      <c r="J201" s="177">
        <v>196</v>
      </c>
      <c r="K201" s="231">
        <v>2020</v>
      </c>
      <c r="L201" s="12" t="s">
        <v>563</v>
      </c>
      <c r="M201" s="12"/>
      <c r="N201" s="12"/>
      <c r="O201" s="12"/>
      <c r="P201" s="12" t="s">
        <v>564</v>
      </c>
      <c r="Q201" s="4" t="s">
        <v>34</v>
      </c>
      <c r="R201" s="4">
        <v>0.2</v>
      </c>
      <c r="S201" s="4">
        <v>0.2</v>
      </c>
      <c r="T201" s="178">
        <v>2020</v>
      </c>
      <c r="U201" s="13" t="s">
        <v>565</v>
      </c>
      <c r="V201" s="4" t="s">
        <v>47</v>
      </c>
      <c r="W201" s="180"/>
      <c r="X201" s="4">
        <f t="shared" si="7"/>
        <v>0</v>
      </c>
      <c r="Y201" s="180"/>
      <c r="Z201" s="4"/>
      <c r="AA201" s="180"/>
      <c r="AB201" s="180"/>
      <c r="AC201" s="180"/>
      <c r="AD201" s="180"/>
      <c r="AE201" s="180"/>
      <c r="AF201" s="180"/>
      <c r="AG201" s="180"/>
      <c r="AH201" s="180"/>
    </row>
    <row r="202" spans="1:34" ht="38.25" x14ac:dyDescent="0.25">
      <c r="A202" s="4" t="s">
        <v>751</v>
      </c>
      <c r="B202" s="180" t="s">
        <v>535</v>
      </c>
      <c r="C202" s="246">
        <f>IF(LEN($D202)=0,"",SUBTOTAL(3,$D$6:$D202))</f>
        <v>196</v>
      </c>
      <c r="D202" s="174" t="s">
        <v>56</v>
      </c>
      <c r="E202" s="176" t="s">
        <v>752</v>
      </c>
      <c r="F202" s="174" t="s">
        <v>100</v>
      </c>
      <c r="G202" s="174" t="s">
        <v>65</v>
      </c>
      <c r="H202" s="177" t="s">
        <v>753</v>
      </c>
      <c r="I202" s="9">
        <v>0.3</v>
      </c>
      <c r="J202" s="177">
        <v>196</v>
      </c>
      <c r="K202" s="231">
        <v>2020</v>
      </c>
      <c r="L202" s="12" t="s">
        <v>563</v>
      </c>
      <c r="M202" s="12"/>
      <c r="N202" s="12" t="s">
        <v>68</v>
      </c>
      <c r="O202" s="12"/>
      <c r="P202" s="12" t="s">
        <v>564</v>
      </c>
      <c r="Q202" s="4" t="s">
        <v>34</v>
      </c>
      <c r="R202" s="29">
        <v>2.6</v>
      </c>
      <c r="S202" s="29">
        <v>0.3</v>
      </c>
      <c r="T202" s="175">
        <v>2020</v>
      </c>
      <c r="U202" s="175" t="s">
        <v>565</v>
      </c>
      <c r="V202" s="100" t="s">
        <v>70</v>
      </c>
      <c r="W202" s="180"/>
      <c r="X202" s="4">
        <f t="shared" si="7"/>
        <v>0</v>
      </c>
      <c r="Y202" s="180"/>
      <c r="Z202" s="4"/>
      <c r="AA202" s="180"/>
      <c r="AB202" s="180"/>
      <c r="AC202" s="180"/>
      <c r="AD202" s="180"/>
      <c r="AE202" s="180"/>
      <c r="AF202" s="180"/>
      <c r="AG202" s="180"/>
      <c r="AH202" s="180"/>
    </row>
    <row r="203" spans="1:34" ht="38.25" x14ac:dyDescent="0.25">
      <c r="A203" s="4" t="s">
        <v>754</v>
      </c>
      <c r="B203" s="180" t="s">
        <v>755</v>
      </c>
      <c r="C203" s="246">
        <f>IF(LEN($D203)=0,"",SUBTOTAL(3,$D$6:$D203))</f>
        <v>197</v>
      </c>
      <c r="D203" s="174" t="s">
        <v>56</v>
      </c>
      <c r="E203" s="176" t="s">
        <v>756</v>
      </c>
      <c r="F203" s="174" t="s">
        <v>100</v>
      </c>
      <c r="G203" s="174" t="s">
        <v>65</v>
      </c>
      <c r="H203" s="177" t="s">
        <v>757</v>
      </c>
      <c r="I203" s="9">
        <v>9.4</v>
      </c>
      <c r="J203" s="177">
        <v>196</v>
      </c>
      <c r="K203" s="231">
        <v>2020</v>
      </c>
      <c r="L203" s="12" t="s">
        <v>563</v>
      </c>
      <c r="M203" s="12"/>
      <c r="N203" s="12" t="s">
        <v>68</v>
      </c>
      <c r="O203" s="12"/>
      <c r="P203" s="12" t="s">
        <v>564</v>
      </c>
      <c r="Q203" s="4" t="s">
        <v>34</v>
      </c>
      <c r="R203" s="29">
        <v>9.4</v>
      </c>
      <c r="S203" s="29">
        <v>9.4</v>
      </c>
      <c r="T203" s="175">
        <v>2020</v>
      </c>
      <c r="U203" s="175" t="s">
        <v>565</v>
      </c>
      <c r="V203" s="100" t="s">
        <v>70</v>
      </c>
      <c r="W203" s="180"/>
      <c r="X203" s="4">
        <f t="shared" si="7"/>
        <v>0</v>
      </c>
      <c r="Y203" s="180"/>
      <c r="Z203" s="4"/>
      <c r="AA203" s="180"/>
      <c r="AB203" s="180"/>
      <c r="AC203" s="180"/>
      <c r="AD203" s="180"/>
      <c r="AE203" s="180"/>
      <c r="AF203" s="180"/>
      <c r="AG203" s="180"/>
      <c r="AH203" s="180"/>
    </row>
    <row r="204" spans="1:34" ht="63.75" x14ac:dyDescent="0.25">
      <c r="A204" s="4" t="s">
        <v>758</v>
      </c>
      <c r="B204" s="180" t="s">
        <v>759</v>
      </c>
      <c r="C204" s="246">
        <f>IF(LEN($D204)=0,"",SUBTOTAL(3,$D$6:$D204))</f>
        <v>198</v>
      </c>
      <c r="D204" s="174" t="s">
        <v>56</v>
      </c>
      <c r="E204" s="176" t="s">
        <v>760</v>
      </c>
      <c r="F204" s="174" t="s">
        <v>100</v>
      </c>
      <c r="G204" s="174" t="s">
        <v>65</v>
      </c>
      <c r="H204" s="177" t="s">
        <v>406</v>
      </c>
      <c r="I204" s="9">
        <v>0.03</v>
      </c>
      <c r="J204" s="177">
        <v>196</v>
      </c>
      <c r="K204" s="231">
        <v>2020</v>
      </c>
      <c r="L204" s="12" t="s">
        <v>563</v>
      </c>
      <c r="M204" s="12"/>
      <c r="N204" s="12"/>
      <c r="O204" s="12"/>
      <c r="P204" s="12" t="s">
        <v>564</v>
      </c>
      <c r="Q204" s="4" t="s">
        <v>34</v>
      </c>
      <c r="R204" s="29">
        <v>0.55000000000000004</v>
      </c>
      <c r="S204" s="29">
        <v>0.03</v>
      </c>
      <c r="T204" s="175">
        <v>2020</v>
      </c>
      <c r="U204" s="175" t="s">
        <v>565</v>
      </c>
      <c r="V204" s="100" t="s">
        <v>70</v>
      </c>
      <c r="W204" s="180"/>
      <c r="X204" s="4">
        <f t="shared" si="7"/>
        <v>0</v>
      </c>
      <c r="Y204" s="180" t="s">
        <v>761</v>
      </c>
      <c r="Z204" s="4"/>
      <c r="AA204" s="180"/>
      <c r="AB204" s="180"/>
      <c r="AC204" s="180"/>
      <c r="AD204" s="180"/>
      <c r="AE204" s="180"/>
      <c r="AF204" s="180"/>
      <c r="AG204" s="180"/>
      <c r="AH204" s="180"/>
    </row>
    <row r="205" spans="1:34" ht="38.25" x14ac:dyDescent="0.25">
      <c r="A205" s="4" t="s">
        <v>762</v>
      </c>
      <c r="B205" s="180" t="s">
        <v>412</v>
      </c>
      <c r="C205" s="246">
        <f>IF(LEN($D205)=0,"",SUBTOTAL(3,$D$6:$D205))</f>
        <v>199</v>
      </c>
      <c r="D205" s="174" t="s">
        <v>56</v>
      </c>
      <c r="E205" s="176" t="s">
        <v>413</v>
      </c>
      <c r="F205" s="174" t="s">
        <v>100</v>
      </c>
      <c r="G205" s="174" t="s">
        <v>65</v>
      </c>
      <c r="H205" s="177" t="s">
        <v>181</v>
      </c>
      <c r="I205" s="9">
        <v>0.03</v>
      </c>
      <c r="J205" s="177">
        <v>196</v>
      </c>
      <c r="K205" s="231">
        <v>2020</v>
      </c>
      <c r="L205" s="12" t="s">
        <v>563</v>
      </c>
      <c r="M205" s="12"/>
      <c r="N205" s="12"/>
      <c r="O205" s="12"/>
      <c r="P205" s="12" t="s">
        <v>564</v>
      </c>
      <c r="Q205" s="4" t="s">
        <v>34</v>
      </c>
      <c r="R205" s="29">
        <v>0.76</v>
      </c>
      <c r="S205" s="29">
        <v>0.03</v>
      </c>
      <c r="T205" s="175">
        <v>2020</v>
      </c>
      <c r="U205" s="175" t="s">
        <v>565</v>
      </c>
      <c r="V205" s="100" t="s">
        <v>70</v>
      </c>
      <c r="W205" s="180"/>
      <c r="X205" s="4">
        <f t="shared" si="7"/>
        <v>0</v>
      </c>
      <c r="Y205" s="180"/>
      <c r="Z205" s="4"/>
      <c r="AA205" s="180"/>
      <c r="AB205" s="180"/>
      <c r="AC205" s="180"/>
      <c r="AD205" s="180"/>
      <c r="AE205" s="180"/>
      <c r="AF205" s="180"/>
      <c r="AG205" s="180"/>
      <c r="AH205" s="180"/>
    </row>
    <row r="206" spans="1:34" ht="38.25" x14ac:dyDescent="0.25">
      <c r="A206" s="4" t="s">
        <v>763</v>
      </c>
      <c r="B206" s="194" t="s">
        <v>764</v>
      </c>
      <c r="C206" s="246">
        <f>IF(LEN($D206)=0,"",SUBTOTAL(3,$D$6:$D206))</f>
        <v>200</v>
      </c>
      <c r="D206" s="174" t="s">
        <v>56</v>
      </c>
      <c r="E206" s="176" t="s">
        <v>765</v>
      </c>
      <c r="F206" s="174" t="s">
        <v>100</v>
      </c>
      <c r="G206" s="174" t="s">
        <v>65</v>
      </c>
      <c r="H206" s="177" t="s">
        <v>766</v>
      </c>
      <c r="I206" s="9">
        <v>1.5</v>
      </c>
      <c r="J206" s="177">
        <v>196</v>
      </c>
      <c r="K206" s="231">
        <v>2020</v>
      </c>
      <c r="L206" s="12" t="s">
        <v>563</v>
      </c>
      <c r="M206" s="12"/>
      <c r="N206" s="12" t="s">
        <v>68</v>
      </c>
      <c r="O206" s="12"/>
      <c r="P206" s="12" t="s">
        <v>564</v>
      </c>
      <c r="Q206" s="4" t="s">
        <v>34</v>
      </c>
      <c r="R206" s="29">
        <v>1.5</v>
      </c>
      <c r="S206" s="29">
        <v>1.5</v>
      </c>
      <c r="T206" s="175">
        <v>2020</v>
      </c>
      <c r="U206" s="175" t="s">
        <v>565</v>
      </c>
      <c r="V206" s="100" t="s">
        <v>36</v>
      </c>
      <c r="W206" s="180"/>
      <c r="X206" s="4">
        <f t="shared" si="7"/>
        <v>0</v>
      </c>
      <c r="Y206" s="180"/>
      <c r="Z206" s="4"/>
      <c r="AA206" s="180"/>
      <c r="AB206" s="180"/>
      <c r="AC206" s="180"/>
      <c r="AD206" s="180"/>
      <c r="AE206" s="180"/>
      <c r="AF206" s="180"/>
      <c r="AG206" s="180"/>
      <c r="AH206" s="180"/>
    </row>
    <row r="207" spans="1:34" ht="38.25" x14ac:dyDescent="0.25">
      <c r="A207" s="4" t="s">
        <v>767</v>
      </c>
      <c r="B207" s="174" t="s">
        <v>768</v>
      </c>
      <c r="C207" s="246">
        <f>IF(LEN($D207)=0,"",SUBTOTAL(3,$D$6:$D207))</f>
        <v>201</v>
      </c>
      <c r="D207" s="174" t="s">
        <v>56</v>
      </c>
      <c r="E207" s="176" t="s">
        <v>769</v>
      </c>
      <c r="F207" s="174" t="s">
        <v>94</v>
      </c>
      <c r="G207" s="180" t="s">
        <v>256</v>
      </c>
      <c r="H207" s="177" t="s">
        <v>577</v>
      </c>
      <c r="I207" s="9">
        <v>0.05</v>
      </c>
      <c r="J207" s="177">
        <v>196</v>
      </c>
      <c r="K207" s="231">
        <v>2020</v>
      </c>
      <c r="L207" s="12" t="s">
        <v>563</v>
      </c>
      <c r="M207" s="12"/>
      <c r="N207" s="12" t="s">
        <v>68</v>
      </c>
      <c r="O207" s="12"/>
      <c r="P207" s="12" t="s">
        <v>564</v>
      </c>
      <c r="Q207" s="4" t="s">
        <v>34</v>
      </c>
      <c r="R207" s="4">
        <v>0.05</v>
      </c>
      <c r="S207" s="4">
        <v>0.05</v>
      </c>
      <c r="T207" s="178">
        <v>2020</v>
      </c>
      <c r="U207" s="13" t="s">
        <v>565</v>
      </c>
      <c r="V207" s="4" t="s">
        <v>70</v>
      </c>
      <c r="W207" s="180"/>
      <c r="X207" s="4">
        <f t="shared" si="7"/>
        <v>0</v>
      </c>
      <c r="Y207" s="180"/>
      <c r="Z207" s="4"/>
      <c r="AA207" s="180"/>
      <c r="AB207" s="180"/>
      <c r="AC207" s="180"/>
      <c r="AD207" s="180"/>
      <c r="AE207" s="180"/>
      <c r="AF207" s="180"/>
      <c r="AG207" s="180"/>
      <c r="AH207" s="180"/>
    </row>
    <row r="208" spans="1:34" ht="38.25" x14ac:dyDescent="0.25">
      <c r="A208" s="4" t="s">
        <v>770</v>
      </c>
      <c r="B208" s="5" t="s">
        <v>771</v>
      </c>
      <c r="C208" s="246">
        <f>IF(LEN($D208)=0,"",SUBTOTAL(3,$D$6:$D208))</f>
        <v>202</v>
      </c>
      <c r="D208" s="174" t="s">
        <v>56</v>
      </c>
      <c r="E208" s="176" t="s">
        <v>772</v>
      </c>
      <c r="F208" s="174" t="s">
        <v>94</v>
      </c>
      <c r="G208" s="180" t="s">
        <v>181</v>
      </c>
      <c r="H208" s="177" t="s">
        <v>773</v>
      </c>
      <c r="I208" s="9">
        <v>7.0000000000000007E-2</v>
      </c>
      <c r="J208" s="177">
        <v>196</v>
      </c>
      <c r="K208" s="231">
        <v>2020</v>
      </c>
      <c r="L208" s="12" t="s">
        <v>563</v>
      </c>
      <c r="M208" s="12"/>
      <c r="N208" s="12"/>
      <c r="O208" s="12"/>
      <c r="P208" s="12" t="s">
        <v>564</v>
      </c>
      <c r="Q208" s="4" t="s">
        <v>34</v>
      </c>
      <c r="R208" s="4">
        <v>7.0000000000000007E-2</v>
      </c>
      <c r="S208" s="4">
        <v>7.0000000000000007E-2</v>
      </c>
      <c r="T208" s="178">
        <v>2020</v>
      </c>
      <c r="U208" s="13" t="s">
        <v>565</v>
      </c>
      <c r="V208" s="4" t="s">
        <v>47</v>
      </c>
      <c r="W208" s="180"/>
      <c r="X208" s="4">
        <f t="shared" si="7"/>
        <v>0</v>
      </c>
      <c r="Y208" s="180"/>
      <c r="Z208" s="4"/>
      <c r="AA208" s="180"/>
      <c r="AB208" s="180"/>
      <c r="AC208" s="180"/>
      <c r="AD208" s="180"/>
      <c r="AE208" s="180"/>
      <c r="AF208" s="180"/>
      <c r="AG208" s="180"/>
      <c r="AH208" s="180"/>
    </row>
    <row r="209" spans="1:34" ht="38.25" x14ac:dyDescent="0.25">
      <c r="A209" s="4" t="s">
        <v>774</v>
      </c>
      <c r="B209" s="174" t="s">
        <v>775</v>
      </c>
      <c r="C209" s="246">
        <f>IF(LEN($D209)=0,"",SUBTOTAL(3,$D$6:$D209))</f>
        <v>203</v>
      </c>
      <c r="D209" s="174" t="s">
        <v>56</v>
      </c>
      <c r="E209" s="176" t="s">
        <v>776</v>
      </c>
      <c r="F209" s="174" t="s">
        <v>222</v>
      </c>
      <c r="G209" s="180" t="s">
        <v>89</v>
      </c>
      <c r="H209" s="177" t="s">
        <v>693</v>
      </c>
      <c r="I209" s="9">
        <v>0.54</v>
      </c>
      <c r="J209" s="177">
        <v>196</v>
      </c>
      <c r="K209" s="231">
        <v>2020</v>
      </c>
      <c r="L209" s="12" t="s">
        <v>563</v>
      </c>
      <c r="M209" s="12"/>
      <c r="N209" s="12" t="s">
        <v>31</v>
      </c>
      <c r="O209" s="12"/>
      <c r="P209" s="12" t="s">
        <v>564</v>
      </c>
      <c r="Q209" s="4" t="s">
        <v>34</v>
      </c>
      <c r="R209" s="4">
        <v>0.54</v>
      </c>
      <c r="S209" s="4">
        <v>0.54</v>
      </c>
      <c r="T209" s="178">
        <v>2020</v>
      </c>
      <c r="U209" s="13" t="s">
        <v>565</v>
      </c>
      <c r="V209" s="4" t="s">
        <v>36</v>
      </c>
      <c r="W209" s="180"/>
      <c r="X209" s="4">
        <f t="shared" si="7"/>
        <v>0</v>
      </c>
      <c r="Y209" s="180"/>
      <c r="Z209" s="4"/>
      <c r="AA209" s="180"/>
      <c r="AB209" s="180"/>
      <c r="AC209" s="180"/>
      <c r="AD209" s="180"/>
      <c r="AE209" s="180"/>
      <c r="AF209" s="180"/>
      <c r="AG209" s="180"/>
      <c r="AH209" s="180"/>
    </row>
    <row r="210" spans="1:34" ht="51" x14ac:dyDescent="0.25">
      <c r="A210" s="4" t="s">
        <v>777</v>
      </c>
      <c r="B210" s="174"/>
      <c r="C210" s="246">
        <f>IF(LEN($D210)=0,"",SUBTOTAL(3,$D$6:$D210))</f>
        <v>204</v>
      </c>
      <c r="D210" s="174" t="s">
        <v>56</v>
      </c>
      <c r="E210" s="176" t="s">
        <v>778</v>
      </c>
      <c r="F210" s="174" t="s">
        <v>779</v>
      </c>
      <c r="G210" s="180" t="s">
        <v>165</v>
      </c>
      <c r="H210" s="177" t="s">
        <v>612</v>
      </c>
      <c r="I210" s="9">
        <v>9.9</v>
      </c>
      <c r="J210" s="177">
        <v>196</v>
      </c>
      <c r="K210" s="231">
        <v>2020</v>
      </c>
      <c r="L210" s="12" t="s">
        <v>563</v>
      </c>
      <c r="M210" s="12"/>
      <c r="N210" s="12"/>
      <c r="O210" s="12"/>
      <c r="P210" s="12" t="s">
        <v>564</v>
      </c>
      <c r="Q210" s="4" t="s">
        <v>34</v>
      </c>
      <c r="R210" s="4">
        <v>9.9</v>
      </c>
      <c r="S210" s="4">
        <v>9.9</v>
      </c>
      <c r="T210" s="178">
        <v>2020</v>
      </c>
      <c r="U210" s="13" t="s">
        <v>565</v>
      </c>
      <c r="V210" s="4" t="s">
        <v>36</v>
      </c>
      <c r="W210" s="180"/>
      <c r="X210" s="4" t="s">
        <v>53</v>
      </c>
      <c r="Y210" s="180"/>
      <c r="Z210" s="4"/>
      <c r="AA210" s="180"/>
      <c r="AB210" s="180"/>
      <c r="AC210" s="180"/>
      <c r="AD210" s="180"/>
      <c r="AE210" s="180"/>
      <c r="AF210" s="180"/>
      <c r="AG210" s="180"/>
      <c r="AH210" s="180"/>
    </row>
    <row r="211" spans="1:34" ht="38.25" x14ac:dyDescent="0.25">
      <c r="A211" s="4" t="s">
        <v>780</v>
      </c>
      <c r="B211" s="180" t="s">
        <v>781</v>
      </c>
      <c r="C211" s="246">
        <f>IF(LEN($D211)=0,"",SUBTOTAL(3,$D$6:$D211))</f>
        <v>205</v>
      </c>
      <c r="D211" s="174" t="s">
        <v>782</v>
      </c>
      <c r="E211" s="176" t="s">
        <v>783</v>
      </c>
      <c r="F211" s="174" t="s">
        <v>100</v>
      </c>
      <c r="G211" s="174" t="s">
        <v>65</v>
      </c>
      <c r="H211" s="177" t="s">
        <v>306</v>
      </c>
      <c r="I211" s="9">
        <v>0.5</v>
      </c>
      <c r="J211" s="177">
        <v>196</v>
      </c>
      <c r="K211" s="231">
        <v>2020</v>
      </c>
      <c r="L211" s="12" t="s">
        <v>563</v>
      </c>
      <c r="M211" s="12"/>
      <c r="N211" s="12"/>
      <c r="O211" s="12"/>
      <c r="P211" s="12" t="s">
        <v>564</v>
      </c>
      <c r="Q211" s="4" t="s">
        <v>34</v>
      </c>
      <c r="R211" s="29">
        <v>1.05</v>
      </c>
      <c r="S211" s="29">
        <v>0.5</v>
      </c>
      <c r="T211" s="175">
        <v>2020</v>
      </c>
      <c r="U211" s="175" t="s">
        <v>565</v>
      </c>
      <c r="V211" s="100" t="s">
        <v>70</v>
      </c>
      <c r="W211" s="180"/>
      <c r="X211" s="4">
        <f t="shared" ref="X211:X242" si="8">S211-I211</f>
        <v>0</v>
      </c>
      <c r="Y211" s="180"/>
      <c r="Z211" s="4"/>
      <c r="AA211" s="180"/>
      <c r="AB211" s="180"/>
      <c r="AC211" s="180"/>
      <c r="AD211" s="180"/>
      <c r="AE211" s="180"/>
      <c r="AF211" s="180"/>
      <c r="AG211" s="180"/>
      <c r="AH211" s="180"/>
    </row>
    <row r="212" spans="1:34" ht="38.25" x14ac:dyDescent="0.25">
      <c r="A212" s="4" t="s">
        <v>784</v>
      </c>
      <c r="B212" s="180" t="s">
        <v>785</v>
      </c>
      <c r="C212" s="246">
        <f>IF(LEN($D212)=0,"",SUBTOTAL(3,$D$6:$D212))</f>
        <v>206</v>
      </c>
      <c r="D212" s="174" t="s">
        <v>782</v>
      </c>
      <c r="E212" s="176" t="s">
        <v>786</v>
      </c>
      <c r="F212" s="174" t="s">
        <v>100</v>
      </c>
      <c r="G212" s="174" t="s">
        <v>65</v>
      </c>
      <c r="H212" s="177" t="s">
        <v>227</v>
      </c>
      <c r="I212" s="9">
        <v>5.68</v>
      </c>
      <c r="J212" s="177">
        <v>196</v>
      </c>
      <c r="K212" s="231">
        <v>2020</v>
      </c>
      <c r="L212" s="12" t="s">
        <v>563</v>
      </c>
      <c r="M212" s="12"/>
      <c r="N212" s="12" t="s">
        <v>68</v>
      </c>
      <c r="O212" s="12"/>
      <c r="P212" s="12" t="s">
        <v>564</v>
      </c>
      <c r="Q212" s="4" t="s">
        <v>34</v>
      </c>
      <c r="R212" s="29">
        <v>5.68</v>
      </c>
      <c r="S212" s="29">
        <v>5.68</v>
      </c>
      <c r="T212" s="175">
        <v>2020</v>
      </c>
      <c r="U212" s="175" t="s">
        <v>565</v>
      </c>
      <c r="V212" s="100" t="s">
        <v>36</v>
      </c>
      <c r="W212" s="180"/>
      <c r="X212" s="4">
        <f t="shared" si="8"/>
        <v>0</v>
      </c>
      <c r="Y212" s="180"/>
      <c r="Z212" s="4"/>
      <c r="AA212" s="180"/>
      <c r="AB212" s="180"/>
      <c r="AC212" s="180"/>
      <c r="AD212" s="180"/>
      <c r="AE212" s="180"/>
      <c r="AF212" s="180"/>
      <c r="AG212" s="180"/>
      <c r="AH212" s="180"/>
    </row>
    <row r="213" spans="1:34" ht="38.25" x14ac:dyDescent="0.25">
      <c r="A213" s="4" t="s">
        <v>787</v>
      </c>
      <c r="B213" s="174" t="s">
        <v>788</v>
      </c>
      <c r="C213" s="246">
        <f>IF(LEN($D213)=0,"",SUBTOTAL(3,$D$6:$D213))</f>
        <v>207</v>
      </c>
      <c r="D213" s="174" t="s">
        <v>98</v>
      </c>
      <c r="E213" s="176" t="s">
        <v>789</v>
      </c>
      <c r="F213" s="174" t="s">
        <v>790</v>
      </c>
      <c r="G213" s="174" t="s">
        <v>185</v>
      </c>
      <c r="H213" s="177" t="s">
        <v>791</v>
      </c>
      <c r="I213" s="9">
        <v>4.25</v>
      </c>
      <c r="J213" s="177">
        <v>196</v>
      </c>
      <c r="K213" s="231">
        <v>2020</v>
      </c>
      <c r="L213" s="12" t="s">
        <v>563</v>
      </c>
      <c r="M213" s="12"/>
      <c r="N213" s="12"/>
      <c r="O213" s="12"/>
      <c r="P213" s="12" t="s">
        <v>564</v>
      </c>
      <c r="Q213" s="4" t="s">
        <v>34</v>
      </c>
      <c r="R213" s="29">
        <v>4.25</v>
      </c>
      <c r="S213" s="29">
        <v>4.25</v>
      </c>
      <c r="T213" s="175">
        <v>2020</v>
      </c>
      <c r="U213" s="175" t="s">
        <v>565</v>
      </c>
      <c r="V213" s="100" t="s">
        <v>70</v>
      </c>
      <c r="W213" s="180"/>
      <c r="X213" s="4">
        <f t="shared" si="8"/>
        <v>0</v>
      </c>
      <c r="Y213" s="180"/>
      <c r="Z213" s="4"/>
      <c r="AA213" s="180"/>
      <c r="AB213" s="180"/>
      <c r="AC213" s="180"/>
      <c r="AD213" s="180"/>
      <c r="AE213" s="180"/>
      <c r="AF213" s="180"/>
      <c r="AG213" s="180"/>
      <c r="AH213" s="180"/>
    </row>
    <row r="214" spans="1:34" ht="38.25" x14ac:dyDescent="0.25">
      <c r="A214" s="4" t="s">
        <v>792</v>
      </c>
      <c r="B214" s="174" t="s">
        <v>793</v>
      </c>
      <c r="C214" s="246">
        <f>IF(LEN($D214)=0,"",SUBTOTAL(3,$D$6:$D214))</f>
        <v>208</v>
      </c>
      <c r="D214" s="174" t="s">
        <v>98</v>
      </c>
      <c r="E214" s="176" t="s">
        <v>794</v>
      </c>
      <c r="F214" s="174" t="s">
        <v>100</v>
      </c>
      <c r="G214" s="180" t="s">
        <v>256</v>
      </c>
      <c r="H214" s="177" t="s">
        <v>360</v>
      </c>
      <c r="I214" s="9">
        <v>2.1</v>
      </c>
      <c r="J214" s="177">
        <v>196</v>
      </c>
      <c r="K214" s="231">
        <v>2020</v>
      </c>
      <c r="L214" s="12" t="s">
        <v>563</v>
      </c>
      <c r="M214" s="12"/>
      <c r="N214" s="12" t="s">
        <v>68</v>
      </c>
      <c r="O214" s="12"/>
      <c r="P214" s="12" t="s">
        <v>564</v>
      </c>
      <c r="Q214" s="4" t="s">
        <v>34</v>
      </c>
      <c r="R214" s="4">
        <v>2.1</v>
      </c>
      <c r="S214" s="4">
        <v>2.1</v>
      </c>
      <c r="T214" s="178">
        <v>2020</v>
      </c>
      <c r="U214" s="13" t="s">
        <v>565</v>
      </c>
      <c r="V214" s="4" t="s">
        <v>36</v>
      </c>
      <c r="W214" s="180"/>
      <c r="X214" s="4">
        <f t="shared" si="8"/>
        <v>0</v>
      </c>
      <c r="Y214" s="180"/>
      <c r="Z214" s="4"/>
      <c r="AA214" s="180"/>
      <c r="AB214" s="180"/>
      <c r="AC214" s="180"/>
      <c r="AD214" s="180"/>
      <c r="AE214" s="180"/>
      <c r="AF214" s="180"/>
      <c r="AG214" s="180"/>
      <c r="AH214" s="180"/>
    </row>
    <row r="215" spans="1:34" ht="38.25" x14ac:dyDescent="0.25">
      <c r="A215" s="4" t="s">
        <v>795</v>
      </c>
      <c r="B215" s="174" t="s">
        <v>796</v>
      </c>
      <c r="C215" s="246">
        <f>IF(LEN($D215)=0,"",SUBTOTAL(3,$D$6:$D215))</f>
        <v>209</v>
      </c>
      <c r="D215" s="174" t="s">
        <v>98</v>
      </c>
      <c r="E215" s="176" t="s">
        <v>797</v>
      </c>
      <c r="F215" s="174" t="s">
        <v>164</v>
      </c>
      <c r="G215" s="180" t="s">
        <v>256</v>
      </c>
      <c r="H215" s="177" t="s">
        <v>660</v>
      </c>
      <c r="I215" s="9">
        <v>1.9</v>
      </c>
      <c r="J215" s="177">
        <v>196</v>
      </c>
      <c r="K215" s="231">
        <v>2020</v>
      </c>
      <c r="L215" s="12" t="s">
        <v>563</v>
      </c>
      <c r="M215" s="12"/>
      <c r="N215" s="12"/>
      <c r="O215" s="12"/>
      <c r="P215" s="12" t="s">
        <v>564</v>
      </c>
      <c r="Q215" s="4" t="s">
        <v>34</v>
      </c>
      <c r="R215" s="4">
        <v>1.9</v>
      </c>
      <c r="S215" s="4">
        <v>1.9</v>
      </c>
      <c r="T215" s="178">
        <v>2020</v>
      </c>
      <c r="U215" s="13" t="s">
        <v>565</v>
      </c>
      <c r="V215" s="4" t="s">
        <v>111</v>
      </c>
      <c r="W215" s="180"/>
      <c r="X215" s="4">
        <f t="shared" si="8"/>
        <v>0</v>
      </c>
      <c r="Y215" s="180"/>
      <c r="Z215" s="4"/>
      <c r="AA215" s="180"/>
      <c r="AB215" s="180"/>
      <c r="AC215" s="180"/>
      <c r="AD215" s="180"/>
      <c r="AE215" s="180"/>
      <c r="AF215" s="180"/>
      <c r="AG215" s="180"/>
      <c r="AH215" s="180"/>
    </row>
    <row r="216" spans="1:34" ht="38.25" x14ac:dyDescent="0.25">
      <c r="A216" s="4" t="s">
        <v>798</v>
      </c>
      <c r="B216" s="174" t="s">
        <v>799</v>
      </c>
      <c r="C216" s="246">
        <f>IF(LEN($D216)=0,"",SUBTOTAL(3,$D$6:$D216))</f>
        <v>210</v>
      </c>
      <c r="D216" s="174" t="s">
        <v>98</v>
      </c>
      <c r="E216" s="176" t="s">
        <v>800</v>
      </c>
      <c r="F216" s="174" t="s">
        <v>164</v>
      </c>
      <c r="G216" s="180" t="s">
        <v>256</v>
      </c>
      <c r="H216" s="177" t="s">
        <v>257</v>
      </c>
      <c r="I216" s="9">
        <v>4.2</v>
      </c>
      <c r="J216" s="177">
        <v>196</v>
      </c>
      <c r="K216" s="231">
        <v>2020</v>
      </c>
      <c r="L216" s="12" t="s">
        <v>563</v>
      </c>
      <c r="M216" s="12"/>
      <c r="N216" s="12"/>
      <c r="O216" s="12"/>
      <c r="P216" s="12" t="s">
        <v>564</v>
      </c>
      <c r="Q216" s="4" t="s">
        <v>34</v>
      </c>
      <c r="R216" s="4">
        <v>4.2</v>
      </c>
      <c r="S216" s="4">
        <v>4.2</v>
      </c>
      <c r="T216" s="178">
        <v>2020</v>
      </c>
      <c r="U216" s="13" t="s">
        <v>565</v>
      </c>
      <c r="V216" s="4" t="s">
        <v>111</v>
      </c>
      <c r="W216" s="180"/>
      <c r="X216" s="4">
        <f t="shared" si="8"/>
        <v>0</v>
      </c>
      <c r="Y216" s="180"/>
      <c r="Z216" s="4"/>
      <c r="AA216" s="180"/>
      <c r="AB216" s="180"/>
      <c r="AC216" s="180"/>
      <c r="AD216" s="180"/>
      <c r="AE216" s="180"/>
      <c r="AF216" s="180"/>
      <c r="AG216" s="180"/>
      <c r="AH216" s="180"/>
    </row>
    <row r="217" spans="1:34" ht="38.25" x14ac:dyDescent="0.25">
      <c r="A217" s="4" t="s">
        <v>801</v>
      </c>
      <c r="B217" s="174" t="s">
        <v>802</v>
      </c>
      <c r="C217" s="246">
        <f>IF(LEN($D217)=0,"",SUBTOTAL(3,$D$6:$D217))</f>
        <v>211</v>
      </c>
      <c r="D217" s="174" t="s">
        <v>98</v>
      </c>
      <c r="E217" s="176" t="s">
        <v>803</v>
      </c>
      <c r="F217" s="174" t="s">
        <v>164</v>
      </c>
      <c r="G217" s="180" t="s">
        <v>256</v>
      </c>
      <c r="H217" s="177" t="s">
        <v>804</v>
      </c>
      <c r="I217" s="9">
        <v>1.77</v>
      </c>
      <c r="J217" s="177">
        <v>196</v>
      </c>
      <c r="K217" s="231">
        <v>2020</v>
      </c>
      <c r="L217" s="12" t="s">
        <v>563</v>
      </c>
      <c r="M217" s="12"/>
      <c r="N217" s="12"/>
      <c r="O217" s="12"/>
      <c r="P217" s="12" t="s">
        <v>564</v>
      </c>
      <c r="Q217" s="4" t="s">
        <v>34</v>
      </c>
      <c r="R217" s="4">
        <v>1.77</v>
      </c>
      <c r="S217" s="4">
        <v>1.77</v>
      </c>
      <c r="T217" s="178">
        <v>2020</v>
      </c>
      <c r="U217" s="13" t="s">
        <v>565</v>
      </c>
      <c r="V217" s="4" t="s">
        <v>47</v>
      </c>
      <c r="W217" s="180"/>
      <c r="X217" s="4">
        <f t="shared" si="8"/>
        <v>0</v>
      </c>
      <c r="Y217" s="180"/>
      <c r="Z217" s="4"/>
      <c r="AA217" s="180"/>
      <c r="AB217" s="180"/>
      <c r="AC217" s="180"/>
      <c r="AD217" s="180"/>
      <c r="AE217" s="180"/>
      <c r="AF217" s="180"/>
      <c r="AG217" s="180"/>
      <c r="AH217" s="180"/>
    </row>
    <row r="218" spans="1:34" ht="38.25" x14ac:dyDescent="0.25">
      <c r="A218" s="4" t="s">
        <v>805</v>
      </c>
      <c r="B218" s="174" t="s">
        <v>806</v>
      </c>
      <c r="C218" s="246">
        <f>IF(LEN($D218)=0,"",SUBTOTAL(3,$D$6:$D218))</f>
        <v>212</v>
      </c>
      <c r="D218" s="174" t="s">
        <v>98</v>
      </c>
      <c r="E218" s="176" t="s">
        <v>807</v>
      </c>
      <c r="F218" s="174" t="s">
        <v>164</v>
      </c>
      <c r="G218" s="180" t="s">
        <v>256</v>
      </c>
      <c r="H218" s="177" t="s">
        <v>808</v>
      </c>
      <c r="I218" s="9">
        <v>2.75</v>
      </c>
      <c r="J218" s="177">
        <v>196</v>
      </c>
      <c r="K218" s="231">
        <v>2020</v>
      </c>
      <c r="L218" s="12" t="s">
        <v>563</v>
      </c>
      <c r="M218" s="12"/>
      <c r="N218" s="12" t="s">
        <v>68</v>
      </c>
      <c r="O218" s="12"/>
      <c r="P218" s="12" t="s">
        <v>564</v>
      </c>
      <c r="Q218" s="4" t="s">
        <v>34</v>
      </c>
      <c r="R218" s="4">
        <v>2.75</v>
      </c>
      <c r="S218" s="4">
        <v>2.75</v>
      </c>
      <c r="T218" s="178">
        <v>2020</v>
      </c>
      <c r="U218" s="13" t="s">
        <v>565</v>
      </c>
      <c r="V218" s="4" t="s">
        <v>36</v>
      </c>
      <c r="W218" s="180"/>
      <c r="X218" s="4">
        <f t="shared" si="8"/>
        <v>0</v>
      </c>
      <c r="Y218" s="180"/>
      <c r="Z218" s="4"/>
      <c r="AA218" s="180"/>
      <c r="AB218" s="180"/>
      <c r="AC218" s="180"/>
      <c r="AD218" s="180"/>
      <c r="AE218" s="180"/>
      <c r="AF218" s="180"/>
      <c r="AG218" s="180"/>
      <c r="AH218" s="180"/>
    </row>
    <row r="219" spans="1:34" ht="38.25" x14ac:dyDescent="0.25">
      <c r="A219" s="4" t="s">
        <v>809</v>
      </c>
      <c r="B219" s="174" t="s">
        <v>810</v>
      </c>
      <c r="C219" s="246">
        <f>IF(LEN($D219)=0,"",SUBTOTAL(3,$D$6:$D219))</f>
        <v>213</v>
      </c>
      <c r="D219" s="174" t="s">
        <v>98</v>
      </c>
      <c r="E219" s="176" t="s">
        <v>811</v>
      </c>
      <c r="F219" s="174" t="s">
        <v>164</v>
      </c>
      <c r="G219" s="180" t="s">
        <v>256</v>
      </c>
      <c r="H219" s="177" t="s">
        <v>257</v>
      </c>
      <c r="I219" s="9">
        <v>1.53</v>
      </c>
      <c r="J219" s="177">
        <v>196</v>
      </c>
      <c r="K219" s="231">
        <v>2020</v>
      </c>
      <c r="L219" s="12" t="s">
        <v>563</v>
      </c>
      <c r="M219" s="12"/>
      <c r="N219" s="12" t="s">
        <v>68</v>
      </c>
      <c r="O219" s="12"/>
      <c r="P219" s="12" t="s">
        <v>564</v>
      </c>
      <c r="Q219" s="4" t="s">
        <v>34</v>
      </c>
      <c r="R219" s="4">
        <v>1.53</v>
      </c>
      <c r="S219" s="4">
        <v>1.53</v>
      </c>
      <c r="T219" s="178">
        <v>2020</v>
      </c>
      <c r="U219" s="13" t="s">
        <v>565</v>
      </c>
      <c r="V219" s="4" t="s">
        <v>111</v>
      </c>
      <c r="W219" s="180"/>
      <c r="X219" s="4">
        <f t="shared" si="8"/>
        <v>0</v>
      </c>
      <c r="Y219" s="180"/>
      <c r="Z219" s="4"/>
      <c r="AA219" s="180"/>
      <c r="AB219" s="180"/>
      <c r="AC219" s="180"/>
      <c r="AD219" s="180"/>
      <c r="AE219" s="180"/>
      <c r="AF219" s="180"/>
      <c r="AG219" s="180"/>
      <c r="AH219" s="180"/>
    </row>
    <row r="220" spans="1:34" ht="38.25" x14ac:dyDescent="0.25">
      <c r="A220" s="4" t="s">
        <v>812</v>
      </c>
      <c r="B220" s="174" t="s">
        <v>813</v>
      </c>
      <c r="C220" s="246">
        <f>IF(LEN($D220)=0,"",SUBTOTAL(3,$D$6:$D220))</f>
        <v>214</v>
      </c>
      <c r="D220" s="174" t="s">
        <v>98</v>
      </c>
      <c r="E220" s="176" t="s">
        <v>814</v>
      </c>
      <c r="F220" s="174" t="s">
        <v>164</v>
      </c>
      <c r="G220" s="180" t="s">
        <v>256</v>
      </c>
      <c r="H220" s="177" t="s">
        <v>257</v>
      </c>
      <c r="I220" s="9">
        <v>6.53</v>
      </c>
      <c r="J220" s="177">
        <v>196</v>
      </c>
      <c r="K220" s="231">
        <v>2020</v>
      </c>
      <c r="L220" s="12" t="s">
        <v>563</v>
      </c>
      <c r="M220" s="12"/>
      <c r="N220" s="12" t="s">
        <v>68</v>
      </c>
      <c r="O220" s="12"/>
      <c r="P220" s="12" t="s">
        <v>564</v>
      </c>
      <c r="Q220" s="4" t="s">
        <v>34</v>
      </c>
      <c r="R220" s="4">
        <v>6.53</v>
      </c>
      <c r="S220" s="4">
        <v>6.53</v>
      </c>
      <c r="T220" s="178">
        <v>2020</v>
      </c>
      <c r="U220" s="13" t="s">
        <v>565</v>
      </c>
      <c r="V220" s="4" t="s">
        <v>36</v>
      </c>
      <c r="W220" s="180"/>
      <c r="X220" s="4">
        <f t="shared" si="8"/>
        <v>0</v>
      </c>
      <c r="Y220" s="180"/>
      <c r="Z220" s="4"/>
      <c r="AA220" s="180"/>
      <c r="AB220" s="180"/>
      <c r="AC220" s="180"/>
      <c r="AD220" s="180"/>
      <c r="AE220" s="180"/>
      <c r="AF220" s="180"/>
      <c r="AG220" s="180"/>
      <c r="AH220" s="180"/>
    </row>
    <row r="221" spans="1:34" ht="38.25" x14ac:dyDescent="0.25">
      <c r="A221" s="4" t="s">
        <v>815</v>
      </c>
      <c r="B221" s="174" t="s">
        <v>816</v>
      </c>
      <c r="C221" s="246">
        <f>IF(LEN($D221)=0,"",SUBTOTAL(3,$D$6:$D221))</f>
        <v>215</v>
      </c>
      <c r="D221" s="174" t="s">
        <v>98</v>
      </c>
      <c r="E221" s="176" t="s">
        <v>817</v>
      </c>
      <c r="F221" s="174" t="s">
        <v>164</v>
      </c>
      <c r="G221" s="180" t="s">
        <v>256</v>
      </c>
      <c r="H221" s="177" t="s">
        <v>808</v>
      </c>
      <c r="I221" s="9">
        <v>0.88</v>
      </c>
      <c r="J221" s="177">
        <v>196</v>
      </c>
      <c r="K221" s="231">
        <v>2020</v>
      </c>
      <c r="L221" s="12" t="s">
        <v>563</v>
      </c>
      <c r="M221" s="12"/>
      <c r="N221" s="12"/>
      <c r="O221" s="12"/>
      <c r="P221" s="12" t="s">
        <v>564</v>
      </c>
      <c r="Q221" s="4" t="s">
        <v>34</v>
      </c>
      <c r="R221" s="4">
        <v>0.88</v>
      </c>
      <c r="S221" s="4">
        <v>0.88</v>
      </c>
      <c r="T221" s="178">
        <v>2020</v>
      </c>
      <c r="U221" s="13" t="s">
        <v>565</v>
      </c>
      <c r="V221" s="4" t="s">
        <v>47</v>
      </c>
      <c r="W221" s="180"/>
      <c r="X221" s="4">
        <f t="shared" si="8"/>
        <v>0</v>
      </c>
      <c r="Y221" s="180"/>
      <c r="Z221" s="4"/>
      <c r="AA221" s="180"/>
      <c r="AB221" s="180"/>
      <c r="AC221" s="180"/>
      <c r="AD221" s="180"/>
      <c r="AE221" s="180"/>
      <c r="AF221" s="180"/>
      <c r="AG221" s="180"/>
      <c r="AH221" s="180"/>
    </row>
    <row r="222" spans="1:34" ht="38.25" x14ac:dyDescent="0.25">
      <c r="A222" s="4" t="s">
        <v>818</v>
      </c>
      <c r="B222" s="174" t="s">
        <v>819</v>
      </c>
      <c r="C222" s="246">
        <f>IF(LEN($D222)=0,"",SUBTOTAL(3,$D$6:$D222))</f>
        <v>216</v>
      </c>
      <c r="D222" s="174" t="s">
        <v>98</v>
      </c>
      <c r="E222" s="176" t="s">
        <v>820</v>
      </c>
      <c r="F222" s="174" t="s">
        <v>164</v>
      </c>
      <c r="G222" s="180" t="s">
        <v>256</v>
      </c>
      <c r="H222" s="177" t="s">
        <v>808</v>
      </c>
      <c r="I222" s="9">
        <v>1.21</v>
      </c>
      <c r="J222" s="177">
        <v>196</v>
      </c>
      <c r="K222" s="231">
        <v>2020</v>
      </c>
      <c r="L222" s="12" t="s">
        <v>563</v>
      </c>
      <c r="M222" s="12"/>
      <c r="N222" s="12"/>
      <c r="O222" s="12"/>
      <c r="P222" s="12" t="s">
        <v>564</v>
      </c>
      <c r="Q222" s="4" t="s">
        <v>34</v>
      </c>
      <c r="R222" s="4">
        <v>1.21</v>
      </c>
      <c r="S222" s="4">
        <v>1.21</v>
      </c>
      <c r="T222" s="178">
        <v>2020</v>
      </c>
      <c r="U222" s="13" t="s">
        <v>565</v>
      </c>
      <c r="V222" s="4" t="s">
        <v>47</v>
      </c>
      <c r="W222" s="180"/>
      <c r="X222" s="4">
        <f t="shared" si="8"/>
        <v>0</v>
      </c>
      <c r="Y222" s="180"/>
      <c r="Z222" s="4"/>
      <c r="AA222" s="180"/>
      <c r="AB222" s="180"/>
      <c r="AC222" s="180"/>
      <c r="AD222" s="180"/>
      <c r="AE222" s="180"/>
      <c r="AF222" s="180"/>
      <c r="AG222" s="180"/>
      <c r="AH222" s="180"/>
    </row>
    <row r="223" spans="1:34" ht="38.25" x14ac:dyDescent="0.25">
      <c r="A223" s="4" t="s">
        <v>821</v>
      </c>
      <c r="B223" s="174" t="s">
        <v>822</v>
      </c>
      <c r="C223" s="246">
        <f>IF(LEN($D223)=0,"",SUBTOTAL(3,$D$6:$D223))</f>
        <v>217</v>
      </c>
      <c r="D223" s="174" t="s">
        <v>98</v>
      </c>
      <c r="E223" s="176" t="s">
        <v>823</v>
      </c>
      <c r="F223" s="174" t="s">
        <v>164</v>
      </c>
      <c r="G223" s="180" t="s">
        <v>256</v>
      </c>
      <c r="H223" s="177" t="s">
        <v>660</v>
      </c>
      <c r="I223" s="9">
        <v>1.1000000000000001</v>
      </c>
      <c r="J223" s="177">
        <v>196</v>
      </c>
      <c r="K223" s="231">
        <v>2020</v>
      </c>
      <c r="L223" s="12" t="s">
        <v>563</v>
      </c>
      <c r="M223" s="12"/>
      <c r="N223" s="12" t="s">
        <v>68</v>
      </c>
      <c r="O223" s="12"/>
      <c r="P223" s="12" t="s">
        <v>564</v>
      </c>
      <c r="Q223" s="4" t="s">
        <v>34</v>
      </c>
      <c r="R223" s="4">
        <v>1.1000000000000001</v>
      </c>
      <c r="S223" s="4">
        <v>1.1000000000000001</v>
      </c>
      <c r="T223" s="178">
        <v>2020</v>
      </c>
      <c r="U223" s="13" t="s">
        <v>565</v>
      </c>
      <c r="V223" s="4" t="s">
        <v>36</v>
      </c>
      <c r="W223" s="180"/>
      <c r="X223" s="4">
        <f t="shared" si="8"/>
        <v>0</v>
      </c>
      <c r="Y223" s="180"/>
      <c r="Z223" s="4"/>
      <c r="AA223" s="180"/>
      <c r="AB223" s="180"/>
      <c r="AC223" s="180"/>
      <c r="AD223" s="180"/>
      <c r="AE223" s="180"/>
      <c r="AF223" s="180"/>
      <c r="AG223" s="180"/>
      <c r="AH223" s="180"/>
    </row>
    <row r="224" spans="1:34" ht="38.25" x14ac:dyDescent="0.25">
      <c r="A224" s="4" t="s">
        <v>824</v>
      </c>
      <c r="B224" s="174" t="s">
        <v>825</v>
      </c>
      <c r="C224" s="246">
        <f>IF(LEN($D224)=0,"",SUBTOTAL(3,$D$6:$D224))</f>
        <v>218</v>
      </c>
      <c r="D224" s="174" t="s">
        <v>98</v>
      </c>
      <c r="E224" s="176" t="s">
        <v>826</v>
      </c>
      <c r="F224" s="174" t="s">
        <v>164</v>
      </c>
      <c r="G224" s="180" t="s">
        <v>256</v>
      </c>
      <c r="H224" s="177" t="s">
        <v>257</v>
      </c>
      <c r="I224" s="9">
        <v>4</v>
      </c>
      <c r="J224" s="177">
        <v>196</v>
      </c>
      <c r="K224" s="231">
        <v>2020</v>
      </c>
      <c r="L224" s="12" t="s">
        <v>563</v>
      </c>
      <c r="M224" s="12"/>
      <c r="N224" s="12" t="s">
        <v>68</v>
      </c>
      <c r="O224" s="12"/>
      <c r="P224" s="12" t="s">
        <v>564</v>
      </c>
      <c r="Q224" s="4" t="s">
        <v>34</v>
      </c>
      <c r="R224" s="4">
        <v>4</v>
      </c>
      <c r="S224" s="4">
        <v>4</v>
      </c>
      <c r="T224" s="178">
        <v>2020</v>
      </c>
      <c r="U224" s="13" t="s">
        <v>565</v>
      </c>
      <c r="V224" s="4" t="s">
        <v>36</v>
      </c>
      <c r="W224" s="180"/>
      <c r="X224" s="4">
        <f t="shared" si="8"/>
        <v>0</v>
      </c>
      <c r="Y224" s="180"/>
      <c r="Z224" s="4"/>
      <c r="AA224" s="180"/>
      <c r="AB224" s="180"/>
      <c r="AC224" s="180"/>
      <c r="AD224" s="180"/>
      <c r="AE224" s="180"/>
      <c r="AF224" s="180"/>
      <c r="AG224" s="180"/>
      <c r="AH224" s="180"/>
    </row>
    <row r="225" spans="1:34" ht="38.25" x14ac:dyDescent="0.25">
      <c r="A225" s="4" t="s">
        <v>827</v>
      </c>
      <c r="B225" s="174" t="s">
        <v>828</v>
      </c>
      <c r="C225" s="246">
        <f>IF(LEN($D225)=0,"",SUBTOTAL(3,$D$6:$D225))</f>
        <v>219</v>
      </c>
      <c r="D225" s="174" t="s">
        <v>98</v>
      </c>
      <c r="E225" s="176" t="s">
        <v>829</v>
      </c>
      <c r="F225" s="174" t="s">
        <v>164</v>
      </c>
      <c r="G225" s="180" t="s">
        <v>256</v>
      </c>
      <c r="H225" s="177" t="s">
        <v>590</v>
      </c>
      <c r="I225" s="9">
        <v>0.56999999999999995</v>
      </c>
      <c r="J225" s="177">
        <v>196</v>
      </c>
      <c r="K225" s="231">
        <v>2020</v>
      </c>
      <c r="L225" s="12" t="s">
        <v>563</v>
      </c>
      <c r="M225" s="12"/>
      <c r="N225" s="12" t="s">
        <v>68</v>
      </c>
      <c r="O225" s="12"/>
      <c r="P225" s="12" t="s">
        <v>564</v>
      </c>
      <c r="Q225" s="4" t="s">
        <v>34</v>
      </c>
      <c r="R225" s="4">
        <v>0.56999999999999995</v>
      </c>
      <c r="S225" s="4">
        <v>0.56999999999999995</v>
      </c>
      <c r="T225" s="178">
        <v>2020</v>
      </c>
      <c r="U225" s="13" t="s">
        <v>565</v>
      </c>
      <c r="V225" s="4" t="s">
        <v>36</v>
      </c>
      <c r="W225" s="180"/>
      <c r="X225" s="4">
        <f t="shared" si="8"/>
        <v>0</v>
      </c>
      <c r="Y225" s="180"/>
      <c r="Z225" s="4"/>
      <c r="AA225" s="180"/>
      <c r="AB225" s="180"/>
      <c r="AC225" s="180"/>
      <c r="AD225" s="180"/>
      <c r="AE225" s="180"/>
      <c r="AF225" s="180"/>
      <c r="AG225" s="180"/>
      <c r="AH225" s="180"/>
    </row>
    <row r="226" spans="1:34" ht="38.25" x14ac:dyDescent="0.25">
      <c r="A226" s="4" t="s">
        <v>830</v>
      </c>
      <c r="B226" s="174" t="s">
        <v>831</v>
      </c>
      <c r="C226" s="246">
        <f>IF(LEN($D226)=0,"",SUBTOTAL(3,$D$6:$D226))</f>
        <v>220</v>
      </c>
      <c r="D226" s="174" t="s">
        <v>98</v>
      </c>
      <c r="E226" s="176" t="s">
        <v>832</v>
      </c>
      <c r="F226" s="174" t="s">
        <v>164</v>
      </c>
      <c r="G226" s="180" t="s">
        <v>256</v>
      </c>
      <c r="H226" s="177" t="s">
        <v>590</v>
      </c>
      <c r="I226" s="9">
        <v>1.65</v>
      </c>
      <c r="J226" s="177">
        <v>196</v>
      </c>
      <c r="K226" s="231">
        <v>2020</v>
      </c>
      <c r="L226" s="12" t="s">
        <v>563</v>
      </c>
      <c r="M226" s="12"/>
      <c r="N226" s="12" t="s">
        <v>68</v>
      </c>
      <c r="O226" s="12"/>
      <c r="P226" s="12" t="s">
        <v>564</v>
      </c>
      <c r="Q226" s="4" t="s">
        <v>34</v>
      </c>
      <c r="R226" s="4">
        <v>1.65</v>
      </c>
      <c r="S226" s="4">
        <v>1.65</v>
      </c>
      <c r="T226" s="178">
        <v>2020</v>
      </c>
      <c r="U226" s="13" t="s">
        <v>565</v>
      </c>
      <c r="V226" s="4" t="s">
        <v>36</v>
      </c>
      <c r="W226" s="180"/>
      <c r="X226" s="4">
        <f t="shared" si="8"/>
        <v>0</v>
      </c>
      <c r="Y226" s="180"/>
      <c r="Z226" s="4"/>
      <c r="AA226" s="180"/>
      <c r="AB226" s="180"/>
      <c r="AC226" s="180"/>
      <c r="AD226" s="180"/>
      <c r="AE226" s="180"/>
      <c r="AF226" s="180"/>
      <c r="AG226" s="180"/>
      <c r="AH226" s="180"/>
    </row>
    <row r="227" spans="1:34" ht="38.25" x14ac:dyDescent="0.25">
      <c r="A227" s="4" t="s">
        <v>833</v>
      </c>
      <c r="B227" s="174" t="s">
        <v>834</v>
      </c>
      <c r="C227" s="246">
        <f>IF(LEN($D227)=0,"",SUBTOTAL(3,$D$6:$D227))</f>
        <v>221</v>
      </c>
      <c r="D227" s="174" t="s">
        <v>98</v>
      </c>
      <c r="E227" s="176" t="s">
        <v>835</v>
      </c>
      <c r="F227" s="174" t="s">
        <v>164</v>
      </c>
      <c r="G227" s="180" t="s">
        <v>256</v>
      </c>
      <c r="H227" s="177" t="s">
        <v>808</v>
      </c>
      <c r="I227" s="9">
        <v>5</v>
      </c>
      <c r="J227" s="177">
        <v>196</v>
      </c>
      <c r="K227" s="231">
        <v>2020</v>
      </c>
      <c r="L227" s="12" t="s">
        <v>563</v>
      </c>
      <c r="M227" s="12"/>
      <c r="N227" s="12" t="s">
        <v>68</v>
      </c>
      <c r="O227" s="12"/>
      <c r="P227" s="12" t="s">
        <v>564</v>
      </c>
      <c r="Q227" s="4" t="s">
        <v>34</v>
      </c>
      <c r="R227" s="4">
        <v>5</v>
      </c>
      <c r="S227" s="4">
        <v>5</v>
      </c>
      <c r="T227" s="178">
        <v>2020</v>
      </c>
      <c r="U227" s="13" t="s">
        <v>565</v>
      </c>
      <c r="V227" s="4" t="s">
        <v>70</v>
      </c>
      <c r="W227" s="180"/>
      <c r="X227" s="4">
        <f t="shared" si="8"/>
        <v>0</v>
      </c>
      <c r="Y227" s="180"/>
      <c r="Z227" s="4"/>
      <c r="AA227" s="180"/>
      <c r="AB227" s="180"/>
      <c r="AC227" s="180"/>
      <c r="AD227" s="180"/>
      <c r="AE227" s="180"/>
      <c r="AF227" s="180"/>
      <c r="AG227" s="180"/>
      <c r="AH227" s="180"/>
    </row>
    <row r="228" spans="1:34" ht="38.25" x14ac:dyDescent="0.25">
      <c r="A228" s="4" t="s">
        <v>836</v>
      </c>
      <c r="B228" s="174" t="s">
        <v>837</v>
      </c>
      <c r="C228" s="246">
        <f>IF(LEN($D228)=0,"",SUBTOTAL(3,$D$6:$D228))</f>
        <v>222</v>
      </c>
      <c r="D228" s="174" t="s">
        <v>782</v>
      </c>
      <c r="E228" s="176" t="s">
        <v>838</v>
      </c>
      <c r="F228" s="174" t="s">
        <v>164</v>
      </c>
      <c r="G228" s="180" t="s">
        <v>256</v>
      </c>
      <c r="H228" s="177" t="s">
        <v>660</v>
      </c>
      <c r="I228" s="9">
        <v>4.91</v>
      </c>
      <c r="J228" s="177">
        <v>196</v>
      </c>
      <c r="K228" s="231">
        <v>2020</v>
      </c>
      <c r="L228" s="12" t="s">
        <v>563</v>
      </c>
      <c r="M228" s="12"/>
      <c r="N228" s="12" t="s">
        <v>68</v>
      </c>
      <c r="O228" s="12"/>
      <c r="P228" s="12" t="s">
        <v>564</v>
      </c>
      <c r="Q228" s="4" t="s">
        <v>34</v>
      </c>
      <c r="R228" s="4">
        <v>4.91</v>
      </c>
      <c r="S228" s="4">
        <v>4.91</v>
      </c>
      <c r="T228" s="178">
        <v>2020</v>
      </c>
      <c r="U228" s="13" t="s">
        <v>565</v>
      </c>
      <c r="V228" s="4" t="s">
        <v>36</v>
      </c>
      <c r="W228" s="180"/>
      <c r="X228" s="4">
        <f t="shared" si="8"/>
        <v>0</v>
      </c>
      <c r="Y228" s="180"/>
      <c r="Z228" s="4"/>
      <c r="AA228" s="180"/>
      <c r="AB228" s="180"/>
      <c r="AC228" s="180"/>
      <c r="AD228" s="180"/>
      <c r="AE228" s="180"/>
      <c r="AF228" s="180"/>
      <c r="AG228" s="180"/>
      <c r="AH228" s="180"/>
    </row>
    <row r="229" spans="1:34" ht="38.25" x14ac:dyDescent="0.25">
      <c r="A229" s="4" t="s">
        <v>839</v>
      </c>
      <c r="B229" s="174" t="s">
        <v>840</v>
      </c>
      <c r="C229" s="246">
        <f>IF(LEN($D229)=0,"",SUBTOTAL(3,$D$6:$D229))</f>
        <v>223</v>
      </c>
      <c r="D229" s="174" t="s">
        <v>98</v>
      </c>
      <c r="E229" s="176" t="s">
        <v>841</v>
      </c>
      <c r="F229" s="174" t="s">
        <v>164</v>
      </c>
      <c r="G229" s="180" t="s">
        <v>139</v>
      </c>
      <c r="H229" s="177" t="s">
        <v>678</v>
      </c>
      <c r="I229" s="9">
        <v>28.5</v>
      </c>
      <c r="J229" s="177">
        <v>196</v>
      </c>
      <c r="K229" s="231">
        <v>2020</v>
      </c>
      <c r="L229" s="12" t="s">
        <v>563</v>
      </c>
      <c r="M229" s="12"/>
      <c r="N229" s="12" t="s">
        <v>31</v>
      </c>
      <c r="O229" s="12"/>
      <c r="P229" s="12" t="s">
        <v>564</v>
      </c>
      <c r="Q229" s="4" t="s">
        <v>34</v>
      </c>
      <c r="R229" s="4">
        <v>28.5</v>
      </c>
      <c r="S229" s="4">
        <v>28.5</v>
      </c>
      <c r="T229" s="178">
        <v>2020</v>
      </c>
      <c r="U229" s="13" t="s">
        <v>565</v>
      </c>
      <c r="V229" s="4" t="s">
        <v>36</v>
      </c>
      <c r="W229" s="180"/>
      <c r="X229" s="4">
        <f t="shared" si="8"/>
        <v>0</v>
      </c>
      <c r="Y229" s="180"/>
      <c r="Z229" s="4"/>
      <c r="AA229" s="180"/>
      <c r="AB229" s="180"/>
      <c r="AC229" s="180"/>
      <c r="AD229" s="180"/>
      <c r="AE229" s="180"/>
      <c r="AF229" s="180"/>
      <c r="AG229" s="180"/>
      <c r="AH229" s="180"/>
    </row>
    <row r="230" spans="1:34" ht="38.25" x14ac:dyDescent="0.25">
      <c r="A230" s="4" t="s">
        <v>842</v>
      </c>
      <c r="B230" s="174" t="s">
        <v>843</v>
      </c>
      <c r="C230" s="246">
        <f>IF(LEN($D230)=0,"",SUBTOTAL(3,$D$6:$D230))</f>
        <v>224</v>
      </c>
      <c r="D230" s="174" t="s">
        <v>98</v>
      </c>
      <c r="E230" s="176" t="s">
        <v>844</v>
      </c>
      <c r="F230" s="174" t="s">
        <v>164</v>
      </c>
      <c r="G230" s="180" t="s">
        <v>139</v>
      </c>
      <c r="H230" s="177" t="s">
        <v>212</v>
      </c>
      <c r="I230" s="9">
        <v>22.37</v>
      </c>
      <c r="J230" s="177">
        <v>196</v>
      </c>
      <c r="K230" s="231">
        <v>2020</v>
      </c>
      <c r="L230" s="12" t="s">
        <v>563</v>
      </c>
      <c r="M230" s="12"/>
      <c r="N230" s="12" t="s">
        <v>31</v>
      </c>
      <c r="O230" s="12"/>
      <c r="P230" s="12" t="s">
        <v>564</v>
      </c>
      <c r="Q230" s="4" t="s">
        <v>34</v>
      </c>
      <c r="R230" s="4">
        <v>22.37</v>
      </c>
      <c r="S230" s="4">
        <v>22.37</v>
      </c>
      <c r="T230" s="178">
        <v>2020</v>
      </c>
      <c r="U230" s="13" t="s">
        <v>565</v>
      </c>
      <c r="V230" s="4" t="s">
        <v>36</v>
      </c>
      <c r="W230" s="180"/>
      <c r="X230" s="4">
        <f t="shared" si="8"/>
        <v>0</v>
      </c>
      <c r="Y230" s="180"/>
      <c r="Z230" s="4"/>
      <c r="AA230" s="180"/>
      <c r="AB230" s="180"/>
      <c r="AC230" s="180"/>
      <c r="AD230" s="180"/>
      <c r="AE230" s="180"/>
      <c r="AF230" s="180"/>
      <c r="AG230" s="180"/>
      <c r="AH230" s="180"/>
    </row>
    <row r="231" spans="1:34" ht="38.25" x14ac:dyDescent="0.25">
      <c r="A231" s="4" t="s">
        <v>845</v>
      </c>
      <c r="B231" s="174" t="s">
        <v>846</v>
      </c>
      <c r="C231" s="246">
        <f>IF(LEN($D231)=0,"",SUBTOTAL(3,$D$6:$D231))</f>
        <v>225</v>
      </c>
      <c r="D231" s="174" t="s">
        <v>98</v>
      </c>
      <c r="E231" s="176" t="s">
        <v>847</v>
      </c>
      <c r="F231" s="174" t="s">
        <v>164</v>
      </c>
      <c r="G231" s="180" t="s">
        <v>139</v>
      </c>
      <c r="H231" s="177" t="s">
        <v>678</v>
      </c>
      <c r="I231" s="9">
        <v>11.92</v>
      </c>
      <c r="J231" s="177">
        <v>196</v>
      </c>
      <c r="K231" s="231">
        <v>2020</v>
      </c>
      <c r="L231" s="12" t="s">
        <v>563</v>
      </c>
      <c r="M231" s="12"/>
      <c r="N231" s="12" t="s">
        <v>31</v>
      </c>
      <c r="O231" s="12"/>
      <c r="P231" s="12" t="s">
        <v>564</v>
      </c>
      <c r="Q231" s="4" t="s">
        <v>34</v>
      </c>
      <c r="R231" s="4">
        <v>33.92</v>
      </c>
      <c r="S231" s="4">
        <v>11.92</v>
      </c>
      <c r="T231" s="178">
        <v>2020</v>
      </c>
      <c r="U231" s="13" t="s">
        <v>565</v>
      </c>
      <c r="V231" s="4" t="s">
        <v>47</v>
      </c>
      <c r="W231" s="180"/>
      <c r="X231" s="4">
        <f t="shared" si="8"/>
        <v>0</v>
      </c>
      <c r="Y231" s="180"/>
      <c r="Z231" s="4"/>
      <c r="AA231" s="180"/>
      <c r="AB231" s="180"/>
      <c r="AC231" s="180"/>
      <c r="AD231" s="180"/>
      <c r="AE231" s="180"/>
      <c r="AF231" s="180"/>
      <c r="AG231" s="180"/>
      <c r="AH231" s="180"/>
    </row>
    <row r="232" spans="1:34" ht="38.25" x14ac:dyDescent="0.25">
      <c r="A232" s="4" t="s">
        <v>848</v>
      </c>
      <c r="B232" s="174" t="s">
        <v>849</v>
      </c>
      <c r="C232" s="246">
        <f>IF(LEN($D232)=0,"",SUBTOTAL(3,$D$6:$D232))</f>
        <v>226</v>
      </c>
      <c r="D232" s="174" t="s">
        <v>98</v>
      </c>
      <c r="E232" s="176" t="s">
        <v>850</v>
      </c>
      <c r="F232" s="174" t="s">
        <v>164</v>
      </c>
      <c r="G232" s="180" t="s">
        <v>139</v>
      </c>
      <c r="H232" s="177" t="s">
        <v>597</v>
      </c>
      <c r="I232" s="9">
        <v>2.35</v>
      </c>
      <c r="J232" s="177">
        <v>196</v>
      </c>
      <c r="K232" s="231">
        <v>2020</v>
      </c>
      <c r="L232" s="12" t="s">
        <v>563</v>
      </c>
      <c r="M232" s="12"/>
      <c r="N232" s="12" t="s">
        <v>31</v>
      </c>
      <c r="O232" s="12"/>
      <c r="P232" s="12" t="s">
        <v>564</v>
      </c>
      <c r="Q232" s="4" t="s">
        <v>34</v>
      </c>
      <c r="R232" s="4">
        <v>2.35</v>
      </c>
      <c r="S232" s="4">
        <v>2.35</v>
      </c>
      <c r="T232" s="178">
        <v>2020</v>
      </c>
      <c r="U232" s="13" t="s">
        <v>565</v>
      </c>
      <c r="V232" s="4" t="s">
        <v>70</v>
      </c>
      <c r="W232" s="180"/>
      <c r="X232" s="4">
        <f t="shared" si="8"/>
        <v>0</v>
      </c>
      <c r="Y232" s="180"/>
      <c r="Z232" s="4"/>
      <c r="AA232" s="180"/>
      <c r="AB232" s="180"/>
      <c r="AC232" s="180"/>
      <c r="AD232" s="180"/>
      <c r="AE232" s="180"/>
      <c r="AF232" s="180"/>
      <c r="AG232" s="180"/>
      <c r="AH232" s="180"/>
    </row>
    <row r="233" spans="1:34" ht="38.25" x14ac:dyDescent="0.25">
      <c r="A233" s="4" t="s">
        <v>851</v>
      </c>
      <c r="B233" s="174" t="s">
        <v>852</v>
      </c>
      <c r="C233" s="246">
        <f>IF(LEN($D233)=0,"",SUBTOTAL(3,$D$6:$D233))</f>
        <v>227</v>
      </c>
      <c r="D233" s="174" t="s">
        <v>98</v>
      </c>
      <c r="E233" s="176" t="s">
        <v>853</v>
      </c>
      <c r="F233" s="174" t="s">
        <v>164</v>
      </c>
      <c r="G233" s="180" t="s">
        <v>139</v>
      </c>
      <c r="H233" s="177" t="s">
        <v>854</v>
      </c>
      <c r="I233" s="9">
        <v>29.6</v>
      </c>
      <c r="J233" s="177">
        <v>196</v>
      </c>
      <c r="K233" s="231">
        <v>2020</v>
      </c>
      <c r="L233" s="12" t="s">
        <v>563</v>
      </c>
      <c r="M233" s="12"/>
      <c r="N233" s="12" t="s">
        <v>31</v>
      </c>
      <c r="O233" s="12"/>
      <c r="P233" s="12" t="s">
        <v>564</v>
      </c>
      <c r="Q233" s="4" t="s">
        <v>34</v>
      </c>
      <c r="R233" s="4">
        <v>29.6</v>
      </c>
      <c r="S233" s="4">
        <v>29.6</v>
      </c>
      <c r="T233" s="178">
        <v>2020</v>
      </c>
      <c r="U233" s="13" t="s">
        <v>565</v>
      </c>
      <c r="V233" s="4" t="s">
        <v>36</v>
      </c>
      <c r="W233" s="180"/>
      <c r="X233" s="4">
        <f t="shared" si="8"/>
        <v>0</v>
      </c>
      <c r="Y233" s="180"/>
      <c r="Z233" s="4"/>
      <c r="AA233" s="180"/>
      <c r="AB233" s="180"/>
      <c r="AC233" s="180"/>
      <c r="AD233" s="180"/>
      <c r="AE233" s="180"/>
      <c r="AF233" s="180"/>
      <c r="AG233" s="180"/>
      <c r="AH233" s="180"/>
    </row>
    <row r="234" spans="1:34" ht="38.25" x14ac:dyDescent="0.25">
      <c r="A234" s="4" t="s">
        <v>855</v>
      </c>
      <c r="B234" s="174" t="s">
        <v>856</v>
      </c>
      <c r="C234" s="246">
        <f>IF(LEN($D234)=0,"",SUBTOTAL(3,$D$6:$D234))</f>
        <v>228</v>
      </c>
      <c r="D234" s="174" t="s">
        <v>98</v>
      </c>
      <c r="E234" s="176" t="s">
        <v>857</v>
      </c>
      <c r="F234" s="174" t="s">
        <v>164</v>
      </c>
      <c r="G234" s="180" t="s">
        <v>139</v>
      </c>
      <c r="H234" s="177" t="s">
        <v>854</v>
      </c>
      <c r="I234" s="9">
        <v>2.75</v>
      </c>
      <c r="J234" s="177">
        <v>196</v>
      </c>
      <c r="K234" s="231">
        <v>2020</v>
      </c>
      <c r="L234" s="12" t="s">
        <v>563</v>
      </c>
      <c r="M234" s="12"/>
      <c r="N234" s="12" t="s">
        <v>31</v>
      </c>
      <c r="O234" s="12"/>
      <c r="P234" s="12" t="s">
        <v>564</v>
      </c>
      <c r="Q234" s="4" t="s">
        <v>34</v>
      </c>
      <c r="R234" s="4">
        <v>2.75</v>
      </c>
      <c r="S234" s="4">
        <v>2.75</v>
      </c>
      <c r="T234" s="178">
        <v>2020</v>
      </c>
      <c r="U234" s="13" t="s">
        <v>565</v>
      </c>
      <c r="V234" s="4" t="s">
        <v>36</v>
      </c>
      <c r="W234" s="180"/>
      <c r="X234" s="4">
        <f t="shared" si="8"/>
        <v>0</v>
      </c>
      <c r="Y234" s="180"/>
      <c r="Z234" s="4"/>
      <c r="AA234" s="180"/>
      <c r="AB234" s="180"/>
      <c r="AC234" s="180"/>
      <c r="AD234" s="180"/>
      <c r="AE234" s="180"/>
      <c r="AF234" s="180"/>
      <c r="AG234" s="180"/>
      <c r="AH234" s="180"/>
    </row>
    <row r="235" spans="1:34" ht="38.25" x14ac:dyDescent="0.25">
      <c r="A235" s="4" t="s">
        <v>858</v>
      </c>
      <c r="B235" s="174" t="s">
        <v>859</v>
      </c>
      <c r="C235" s="246">
        <f>IF(LEN($D235)=0,"",SUBTOTAL(3,$D$6:$D235))</f>
        <v>229</v>
      </c>
      <c r="D235" s="174" t="s">
        <v>98</v>
      </c>
      <c r="E235" s="176" t="s">
        <v>838</v>
      </c>
      <c r="F235" s="174" t="s">
        <v>164</v>
      </c>
      <c r="G235" s="180" t="s">
        <v>139</v>
      </c>
      <c r="H235" s="177" t="s">
        <v>140</v>
      </c>
      <c r="I235" s="9">
        <v>3.85</v>
      </c>
      <c r="J235" s="177">
        <v>196</v>
      </c>
      <c r="K235" s="231">
        <v>2020</v>
      </c>
      <c r="L235" s="12" t="s">
        <v>563</v>
      </c>
      <c r="M235" s="12"/>
      <c r="N235" s="12" t="s">
        <v>31</v>
      </c>
      <c r="O235" s="12"/>
      <c r="P235" s="12" t="s">
        <v>564</v>
      </c>
      <c r="Q235" s="4" t="s">
        <v>34</v>
      </c>
      <c r="R235" s="4">
        <v>3.85</v>
      </c>
      <c r="S235" s="4">
        <v>3.85</v>
      </c>
      <c r="T235" s="178">
        <v>2020</v>
      </c>
      <c r="U235" s="13" t="s">
        <v>565</v>
      </c>
      <c r="V235" s="4" t="s">
        <v>70</v>
      </c>
      <c r="W235" s="180"/>
      <c r="X235" s="4">
        <f t="shared" si="8"/>
        <v>0</v>
      </c>
      <c r="Y235" s="180"/>
      <c r="Z235" s="4"/>
      <c r="AA235" s="180"/>
      <c r="AB235" s="180"/>
      <c r="AC235" s="180"/>
      <c r="AD235" s="180"/>
      <c r="AE235" s="180"/>
      <c r="AF235" s="180"/>
      <c r="AG235" s="180"/>
      <c r="AH235" s="180"/>
    </row>
    <row r="236" spans="1:34" ht="38.25" x14ac:dyDescent="0.25">
      <c r="A236" s="4" t="s">
        <v>860</v>
      </c>
      <c r="B236" s="174" t="s">
        <v>861</v>
      </c>
      <c r="C236" s="246">
        <f>IF(LEN($D236)=0,"",SUBTOTAL(3,$D$6:$D236))</f>
        <v>230</v>
      </c>
      <c r="D236" s="174" t="s">
        <v>98</v>
      </c>
      <c r="E236" s="176" t="s">
        <v>862</v>
      </c>
      <c r="F236" s="174" t="s">
        <v>164</v>
      </c>
      <c r="G236" s="180" t="s">
        <v>139</v>
      </c>
      <c r="H236" s="177" t="s">
        <v>863</v>
      </c>
      <c r="I236" s="9">
        <v>13</v>
      </c>
      <c r="J236" s="177">
        <v>196</v>
      </c>
      <c r="K236" s="231">
        <v>2020</v>
      </c>
      <c r="L236" s="12" t="s">
        <v>563</v>
      </c>
      <c r="M236" s="12"/>
      <c r="N236" s="12" t="s">
        <v>31</v>
      </c>
      <c r="O236" s="12"/>
      <c r="P236" s="12" t="s">
        <v>564</v>
      </c>
      <c r="Q236" s="4" t="s">
        <v>34</v>
      </c>
      <c r="R236" s="4">
        <v>13</v>
      </c>
      <c r="S236" s="4">
        <v>13</v>
      </c>
      <c r="T236" s="178">
        <v>2020</v>
      </c>
      <c r="U236" s="13" t="s">
        <v>565</v>
      </c>
      <c r="V236" s="4" t="s">
        <v>70</v>
      </c>
      <c r="W236" s="180"/>
      <c r="X236" s="4">
        <f t="shared" si="8"/>
        <v>0</v>
      </c>
      <c r="Y236" s="180"/>
      <c r="Z236" s="4"/>
      <c r="AA236" s="180"/>
      <c r="AB236" s="180"/>
      <c r="AC236" s="180"/>
      <c r="AD236" s="180"/>
      <c r="AE236" s="180"/>
      <c r="AF236" s="180"/>
      <c r="AG236" s="180"/>
      <c r="AH236" s="180"/>
    </row>
    <row r="237" spans="1:34" ht="38.25" x14ac:dyDescent="0.25">
      <c r="A237" s="4" t="s">
        <v>864</v>
      </c>
      <c r="B237" s="174" t="s">
        <v>865</v>
      </c>
      <c r="C237" s="246">
        <f>IF(LEN($D237)=0,"",SUBTOTAL(3,$D$6:$D237))</f>
        <v>231</v>
      </c>
      <c r="D237" s="174" t="s">
        <v>98</v>
      </c>
      <c r="E237" s="176" t="s">
        <v>866</v>
      </c>
      <c r="F237" s="174" t="s">
        <v>164</v>
      </c>
      <c r="G237" s="180" t="s">
        <v>89</v>
      </c>
      <c r="H237" s="177" t="s">
        <v>867</v>
      </c>
      <c r="I237" s="9">
        <v>7.19</v>
      </c>
      <c r="J237" s="177">
        <v>196</v>
      </c>
      <c r="K237" s="231">
        <v>2020</v>
      </c>
      <c r="L237" s="12" t="s">
        <v>563</v>
      </c>
      <c r="M237" s="12"/>
      <c r="N237" s="12" t="s">
        <v>31</v>
      </c>
      <c r="O237" s="12"/>
      <c r="P237" s="12" t="s">
        <v>564</v>
      </c>
      <c r="Q237" s="4" t="s">
        <v>34</v>
      </c>
      <c r="R237" s="4">
        <v>7.19</v>
      </c>
      <c r="S237" s="4">
        <v>7.19</v>
      </c>
      <c r="T237" s="178">
        <v>2020</v>
      </c>
      <c r="U237" s="13" t="s">
        <v>565</v>
      </c>
      <c r="V237" s="4" t="s">
        <v>70</v>
      </c>
      <c r="W237" s="180"/>
      <c r="X237" s="4">
        <f t="shared" si="8"/>
        <v>0</v>
      </c>
      <c r="Y237" s="180"/>
      <c r="Z237" s="4"/>
      <c r="AA237" s="180"/>
      <c r="AB237" s="180"/>
      <c r="AC237" s="180"/>
      <c r="AD237" s="180"/>
      <c r="AE237" s="180"/>
      <c r="AF237" s="180"/>
      <c r="AG237" s="180"/>
      <c r="AH237" s="180"/>
    </row>
    <row r="238" spans="1:34" ht="38.25" x14ac:dyDescent="0.25">
      <c r="A238" s="4" t="s">
        <v>868</v>
      </c>
      <c r="B238" s="174" t="s">
        <v>869</v>
      </c>
      <c r="C238" s="246">
        <f>IF(LEN($D238)=0,"",SUBTOTAL(3,$D$6:$D238))</f>
        <v>232</v>
      </c>
      <c r="D238" s="174" t="s">
        <v>98</v>
      </c>
      <c r="E238" s="176" t="s">
        <v>870</v>
      </c>
      <c r="F238" s="174" t="s">
        <v>164</v>
      </c>
      <c r="G238" s="180" t="s">
        <v>89</v>
      </c>
      <c r="H238" s="177" t="s">
        <v>871</v>
      </c>
      <c r="I238" s="9">
        <v>19.100000000000001</v>
      </c>
      <c r="J238" s="177">
        <v>196</v>
      </c>
      <c r="K238" s="231">
        <v>2020</v>
      </c>
      <c r="L238" s="12" t="s">
        <v>563</v>
      </c>
      <c r="M238" s="12"/>
      <c r="N238" s="12" t="s">
        <v>31</v>
      </c>
      <c r="O238" s="12"/>
      <c r="P238" s="12" t="s">
        <v>564</v>
      </c>
      <c r="Q238" s="4" t="s">
        <v>34</v>
      </c>
      <c r="R238" s="4">
        <v>19.100000000000001</v>
      </c>
      <c r="S238" s="4">
        <v>19.100000000000001</v>
      </c>
      <c r="T238" s="178">
        <v>2020</v>
      </c>
      <c r="U238" s="13" t="s">
        <v>565</v>
      </c>
      <c r="V238" s="4" t="s">
        <v>36</v>
      </c>
      <c r="W238" s="180"/>
      <c r="X238" s="4">
        <f t="shared" si="8"/>
        <v>0</v>
      </c>
      <c r="Y238" s="180"/>
      <c r="Z238" s="4"/>
      <c r="AA238" s="180"/>
      <c r="AB238" s="180"/>
      <c r="AC238" s="180"/>
      <c r="AD238" s="180"/>
      <c r="AE238" s="180"/>
      <c r="AF238" s="180"/>
      <c r="AG238" s="180"/>
      <c r="AH238" s="180"/>
    </row>
    <row r="239" spans="1:34" ht="38.25" x14ac:dyDescent="0.25">
      <c r="A239" s="4" t="s">
        <v>872</v>
      </c>
      <c r="B239" s="174"/>
      <c r="C239" s="246">
        <f>IF(LEN($D239)=0,"",SUBTOTAL(3,$D$6:$D239))</f>
        <v>233</v>
      </c>
      <c r="D239" s="174" t="s">
        <v>98</v>
      </c>
      <c r="E239" s="176" t="s">
        <v>873</v>
      </c>
      <c r="F239" s="174" t="s">
        <v>164</v>
      </c>
      <c r="G239" s="180" t="s">
        <v>165</v>
      </c>
      <c r="H239" s="177" t="s">
        <v>722</v>
      </c>
      <c r="I239" s="9">
        <v>23.48</v>
      </c>
      <c r="J239" s="177">
        <v>196</v>
      </c>
      <c r="K239" s="231">
        <v>2020</v>
      </c>
      <c r="L239" s="12" t="s">
        <v>563</v>
      </c>
      <c r="M239" s="12"/>
      <c r="N239" s="12"/>
      <c r="O239" s="12"/>
      <c r="P239" s="12" t="s">
        <v>564</v>
      </c>
      <c r="Q239" s="4" t="s">
        <v>34</v>
      </c>
      <c r="R239" s="4">
        <v>23.48</v>
      </c>
      <c r="S239" s="4">
        <v>23.48</v>
      </c>
      <c r="T239" s="178">
        <v>2020</v>
      </c>
      <c r="U239" s="13" t="s">
        <v>565</v>
      </c>
      <c r="V239" s="4" t="s">
        <v>36</v>
      </c>
      <c r="W239" s="180"/>
      <c r="X239" s="4">
        <f t="shared" si="8"/>
        <v>0</v>
      </c>
      <c r="Y239" s="180"/>
      <c r="Z239" s="4"/>
      <c r="AA239" s="180"/>
      <c r="AB239" s="180"/>
      <c r="AC239" s="180"/>
      <c r="AD239" s="180"/>
      <c r="AE239" s="180"/>
      <c r="AF239" s="180"/>
      <c r="AG239" s="180"/>
      <c r="AH239" s="180"/>
    </row>
    <row r="240" spans="1:34" ht="38.25" x14ac:dyDescent="0.25">
      <c r="A240" s="4" t="s">
        <v>874</v>
      </c>
      <c r="B240" s="174" t="s">
        <v>875</v>
      </c>
      <c r="C240" s="246">
        <f>IF(LEN($D240)=0,"",SUBTOTAL(3,$D$6:$D240))</f>
        <v>234</v>
      </c>
      <c r="D240" s="174" t="s">
        <v>98</v>
      </c>
      <c r="E240" s="176" t="s">
        <v>876</v>
      </c>
      <c r="F240" s="174" t="s">
        <v>164</v>
      </c>
      <c r="G240" s="180" t="s">
        <v>51</v>
      </c>
      <c r="H240" s="177" t="s">
        <v>877</v>
      </c>
      <c r="I240" s="9">
        <v>7.15</v>
      </c>
      <c r="J240" s="177">
        <v>196</v>
      </c>
      <c r="K240" s="231">
        <v>2020</v>
      </c>
      <c r="L240" s="12" t="s">
        <v>563</v>
      </c>
      <c r="M240" s="12"/>
      <c r="N240" s="12"/>
      <c r="O240" s="12"/>
      <c r="P240" s="12" t="s">
        <v>564</v>
      </c>
      <c r="Q240" s="4" t="s">
        <v>34</v>
      </c>
      <c r="R240" s="4">
        <v>7.15</v>
      </c>
      <c r="S240" s="4">
        <v>7.15</v>
      </c>
      <c r="T240" s="178">
        <v>2020</v>
      </c>
      <c r="U240" s="13" t="s">
        <v>565</v>
      </c>
      <c r="V240" s="4" t="s">
        <v>47</v>
      </c>
      <c r="W240" s="180"/>
      <c r="X240" s="4">
        <f t="shared" si="8"/>
        <v>0</v>
      </c>
      <c r="Y240" s="180"/>
      <c r="Z240" s="4"/>
      <c r="AA240" s="180"/>
      <c r="AB240" s="180"/>
      <c r="AC240" s="180"/>
      <c r="AD240" s="180"/>
      <c r="AE240" s="180"/>
      <c r="AF240" s="180"/>
      <c r="AG240" s="180"/>
      <c r="AH240" s="180"/>
    </row>
    <row r="241" spans="1:34" ht="38.25" x14ac:dyDescent="0.25">
      <c r="A241" s="4" t="s">
        <v>878</v>
      </c>
      <c r="B241" s="174" t="s">
        <v>879</v>
      </c>
      <c r="C241" s="246">
        <f>IF(LEN($D241)=0,"",SUBTOTAL(3,$D$6:$D241))</f>
        <v>235</v>
      </c>
      <c r="D241" s="174" t="s">
        <v>62</v>
      </c>
      <c r="E241" s="176" t="s">
        <v>880</v>
      </c>
      <c r="F241" s="174"/>
      <c r="G241" s="180" t="s">
        <v>256</v>
      </c>
      <c r="H241" s="177" t="s">
        <v>257</v>
      </c>
      <c r="I241" s="9">
        <v>1.1000000000000001</v>
      </c>
      <c r="J241" s="177">
        <v>11</v>
      </c>
      <c r="K241" s="231">
        <v>2020</v>
      </c>
      <c r="L241" s="12" t="s">
        <v>881</v>
      </c>
      <c r="M241" s="12"/>
      <c r="N241" s="12" t="s">
        <v>31</v>
      </c>
      <c r="O241" s="12"/>
      <c r="P241" s="12" t="s">
        <v>564</v>
      </c>
      <c r="Q241" s="4" t="s">
        <v>34</v>
      </c>
      <c r="R241" s="4">
        <v>1.1000000000000001</v>
      </c>
      <c r="S241" s="4">
        <v>1.1000000000000001</v>
      </c>
      <c r="T241" s="178">
        <v>2020</v>
      </c>
      <c r="U241" s="13" t="s">
        <v>882</v>
      </c>
      <c r="V241" s="4" t="s">
        <v>70</v>
      </c>
      <c r="W241" s="180"/>
      <c r="X241" s="4">
        <f t="shared" si="8"/>
        <v>0</v>
      </c>
      <c r="Y241" s="180"/>
      <c r="Z241" s="4"/>
      <c r="AA241" s="180"/>
      <c r="AB241" s="180"/>
      <c r="AC241" s="180"/>
      <c r="AD241" s="180"/>
      <c r="AE241" s="180"/>
      <c r="AF241" s="180"/>
      <c r="AG241" s="180"/>
      <c r="AH241" s="180"/>
    </row>
    <row r="242" spans="1:34" ht="38.25" x14ac:dyDescent="0.25">
      <c r="A242" s="4" t="s">
        <v>883</v>
      </c>
      <c r="B242" s="180" t="s">
        <v>884</v>
      </c>
      <c r="C242" s="246">
        <f>IF(LEN($D242)=0,"",SUBTOTAL(3,$D$6:$D242))</f>
        <v>236</v>
      </c>
      <c r="D242" s="174" t="s">
        <v>25</v>
      </c>
      <c r="E242" s="176" t="s">
        <v>885</v>
      </c>
      <c r="F242" s="174" t="s">
        <v>27</v>
      </c>
      <c r="G242" s="174" t="s">
        <v>65</v>
      </c>
      <c r="H242" s="177" t="s">
        <v>66</v>
      </c>
      <c r="I242" s="9">
        <v>0.84</v>
      </c>
      <c r="J242" s="177">
        <v>11</v>
      </c>
      <c r="K242" s="231">
        <v>2020</v>
      </c>
      <c r="L242" s="12" t="s">
        <v>881</v>
      </c>
      <c r="M242" s="12"/>
      <c r="N242" s="12" t="s">
        <v>68</v>
      </c>
      <c r="O242" s="12"/>
      <c r="P242" s="12" t="s">
        <v>564</v>
      </c>
      <c r="Q242" s="4" t="s">
        <v>34</v>
      </c>
      <c r="R242" s="29">
        <v>0.84</v>
      </c>
      <c r="S242" s="29">
        <v>0.84</v>
      </c>
      <c r="T242" s="175">
        <v>2020</v>
      </c>
      <c r="U242" s="175" t="s">
        <v>882</v>
      </c>
      <c r="V242" s="100" t="s">
        <v>36</v>
      </c>
      <c r="W242" s="180"/>
      <c r="X242" s="4">
        <f t="shared" si="8"/>
        <v>0</v>
      </c>
      <c r="Y242" s="180"/>
      <c r="Z242" s="4"/>
      <c r="AA242" s="180"/>
      <c r="AB242" s="180"/>
      <c r="AC242" s="180"/>
      <c r="AD242" s="180"/>
      <c r="AE242" s="180"/>
      <c r="AF242" s="180"/>
      <c r="AG242" s="180"/>
      <c r="AH242" s="180"/>
    </row>
    <row r="243" spans="1:34" ht="38.25" x14ac:dyDescent="0.25">
      <c r="A243" s="4" t="s">
        <v>886</v>
      </c>
      <c r="B243" s="174"/>
      <c r="C243" s="246">
        <f>IF(LEN($D243)=0,"",SUBTOTAL(3,$D$6:$D243))</f>
        <v>237</v>
      </c>
      <c r="D243" s="174" t="s">
        <v>25</v>
      </c>
      <c r="E243" s="176" t="s">
        <v>887</v>
      </c>
      <c r="F243" s="177" t="s">
        <v>127</v>
      </c>
      <c r="G243" s="180" t="s">
        <v>165</v>
      </c>
      <c r="H243" s="177" t="s">
        <v>725</v>
      </c>
      <c r="I243" s="9">
        <v>0.06</v>
      </c>
      <c r="J243" s="177">
        <v>11</v>
      </c>
      <c r="K243" s="231">
        <v>2020</v>
      </c>
      <c r="L243" s="12" t="s">
        <v>881</v>
      </c>
      <c r="M243" s="12"/>
      <c r="N243" s="12" t="s">
        <v>31</v>
      </c>
      <c r="O243" s="12"/>
      <c r="P243" s="12" t="s">
        <v>564</v>
      </c>
      <c r="Q243" s="4" t="s">
        <v>34</v>
      </c>
      <c r="R243" s="4">
        <v>0.06</v>
      </c>
      <c r="S243" s="4">
        <v>0.06</v>
      </c>
      <c r="T243" s="178">
        <v>2020</v>
      </c>
      <c r="U243" s="13" t="s">
        <v>882</v>
      </c>
      <c r="V243" s="4" t="s">
        <v>36</v>
      </c>
      <c r="W243" s="180"/>
      <c r="X243" s="4">
        <f t="shared" ref="X243:X274" si="9">S243-I243</f>
        <v>0</v>
      </c>
      <c r="Y243" s="180"/>
      <c r="Z243" s="4"/>
      <c r="AA243" s="180"/>
      <c r="AB243" s="180"/>
      <c r="AC243" s="180"/>
      <c r="AD243" s="180"/>
      <c r="AE243" s="180"/>
      <c r="AF243" s="180"/>
      <c r="AG243" s="180"/>
      <c r="AH243" s="180"/>
    </row>
    <row r="244" spans="1:34" ht="38.25" x14ac:dyDescent="0.25">
      <c r="A244" s="4" t="s">
        <v>888</v>
      </c>
      <c r="B244" s="174"/>
      <c r="C244" s="246">
        <f>IF(LEN($D244)=0,"",SUBTOTAL(3,$D$6:$D244))</f>
        <v>238</v>
      </c>
      <c r="D244" s="174" t="s">
        <v>25</v>
      </c>
      <c r="E244" s="176" t="s">
        <v>889</v>
      </c>
      <c r="F244" s="174"/>
      <c r="G244" s="180" t="s">
        <v>165</v>
      </c>
      <c r="H244" s="177" t="s">
        <v>612</v>
      </c>
      <c r="I244" s="9">
        <v>0.1</v>
      </c>
      <c r="J244" s="177">
        <v>11</v>
      </c>
      <c r="K244" s="231">
        <v>2020</v>
      </c>
      <c r="L244" s="12" t="s">
        <v>881</v>
      </c>
      <c r="M244" s="12"/>
      <c r="N244" s="12" t="s">
        <v>31</v>
      </c>
      <c r="O244" s="12"/>
      <c r="P244" s="12" t="s">
        <v>564</v>
      </c>
      <c r="Q244" s="4" t="s">
        <v>34</v>
      </c>
      <c r="R244" s="4">
        <v>0.1</v>
      </c>
      <c r="S244" s="4">
        <v>0.1</v>
      </c>
      <c r="T244" s="178">
        <v>2020</v>
      </c>
      <c r="U244" s="13" t="s">
        <v>882</v>
      </c>
      <c r="V244" s="4" t="s">
        <v>70</v>
      </c>
      <c r="W244" s="180"/>
      <c r="X244" s="4">
        <f t="shared" si="9"/>
        <v>0</v>
      </c>
      <c r="Y244" s="180"/>
      <c r="Z244" s="4"/>
      <c r="AA244" s="180"/>
      <c r="AB244" s="180"/>
      <c r="AC244" s="180"/>
      <c r="AD244" s="180"/>
      <c r="AE244" s="180"/>
      <c r="AF244" s="180"/>
      <c r="AG244" s="180"/>
      <c r="AH244" s="180"/>
    </row>
    <row r="245" spans="1:34" ht="38.25" x14ac:dyDescent="0.25">
      <c r="A245" s="4" t="s">
        <v>890</v>
      </c>
      <c r="B245" s="174" t="s">
        <v>891</v>
      </c>
      <c r="C245" s="246">
        <f>IF(LEN($D245)=0,"",SUBTOTAL(3,$D$6:$D245))</f>
        <v>239</v>
      </c>
      <c r="D245" s="174" t="s">
        <v>56</v>
      </c>
      <c r="E245" s="176" t="s">
        <v>892</v>
      </c>
      <c r="F245" s="174"/>
      <c r="G245" s="174" t="s">
        <v>65</v>
      </c>
      <c r="H245" s="177" t="s">
        <v>893</v>
      </c>
      <c r="I245" s="9">
        <v>3.18</v>
      </c>
      <c r="J245" s="177">
        <v>11</v>
      </c>
      <c r="K245" s="231">
        <v>2020</v>
      </c>
      <c r="L245" s="12" t="s">
        <v>881</v>
      </c>
      <c r="M245" s="12"/>
      <c r="N245" s="12" t="s">
        <v>31</v>
      </c>
      <c r="O245" s="12"/>
      <c r="P245" s="12" t="s">
        <v>564</v>
      </c>
      <c r="Q245" s="4" t="s">
        <v>34</v>
      </c>
      <c r="R245" s="29">
        <v>3.18</v>
      </c>
      <c r="S245" s="29">
        <v>3.18</v>
      </c>
      <c r="T245" s="175">
        <v>2020</v>
      </c>
      <c r="U245" s="175" t="s">
        <v>882</v>
      </c>
      <c r="V245" s="100" t="s">
        <v>47</v>
      </c>
      <c r="W245" s="180"/>
      <c r="X245" s="4">
        <f t="shared" si="9"/>
        <v>0</v>
      </c>
      <c r="Y245" s="180"/>
      <c r="Z245" s="4"/>
      <c r="AA245" s="180"/>
      <c r="AB245" s="180"/>
      <c r="AC245" s="180"/>
      <c r="AD245" s="180"/>
      <c r="AE245" s="180"/>
      <c r="AF245" s="180"/>
      <c r="AG245" s="180"/>
      <c r="AH245" s="180"/>
    </row>
    <row r="246" spans="1:34" ht="51" x14ac:dyDescent="0.25">
      <c r="A246" s="4" t="s">
        <v>894</v>
      </c>
      <c r="B246" s="174"/>
      <c r="C246" s="246">
        <f>IF(LEN($D246)=0,"",SUBTOTAL(3,$D$6:$D246))</f>
        <v>240</v>
      </c>
      <c r="D246" s="174" t="s">
        <v>98</v>
      </c>
      <c r="E246" s="176" t="s">
        <v>895</v>
      </c>
      <c r="F246" s="174"/>
      <c r="G246" s="180" t="s">
        <v>165</v>
      </c>
      <c r="H246" s="177" t="s">
        <v>722</v>
      </c>
      <c r="I246" s="9">
        <v>48.82</v>
      </c>
      <c r="J246" s="177">
        <v>11</v>
      </c>
      <c r="K246" s="231">
        <v>2020</v>
      </c>
      <c r="L246" s="12" t="s">
        <v>881</v>
      </c>
      <c r="M246" s="12"/>
      <c r="N246" s="12" t="s">
        <v>31</v>
      </c>
      <c r="O246" s="12"/>
      <c r="P246" s="12" t="s">
        <v>564</v>
      </c>
      <c r="Q246" s="4" t="s">
        <v>34</v>
      </c>
      <c r="R246" s="4">
        <v>48.82</v>
      </c>
      <c r="S246" s="4">
        <v>48.82</v>
      </c>
      <c r="T246" s="178">
        <v>2020</v>
      </c>
      <c r="U246" s="13" t="s">
        <v>882</v>
      </c>
      <c r="V246" s="4" t="s">
        <v>70</v>
      </c>
      <c r="W246" s="180"/>
      <c r="X246" s="4">
        <f t="shared" si="9"/>
        <v>0</v>
      </c>
      <c r="Y246" s="180"/>
      <c r="Z246" s="4"/>
      <c r="AA246" s="180"/>
      <c r="AB246" s="180"/>
      <c r="AC246" s="180"/>
      <c r="AD246" s="180"/>
      <c r="AE246" s="180"/>
      <c r="AF246" s="180"/>
      <c r="AG246" s="180"/>
      <c r="AH246" s="180"/>
    </row>
    <row r="247" spans="1:34" ht="38.25" x14ac:dyDescent="0.25">
      <c r="A247" s="4" t="s">
        <v>896</v>
      </c>
      <c r="B247" s="180" t="s">
        <v>897</v>
      </c>
      <c r="C247" s="246">
        <f>IF(LEN($D247)=0,"",SUBTOTAL(3,$D$6:$D247))</f>
        <v>241</v>
      </c>
      <c r="D247" s="174" t="s">
        <v>98</v>
      </c>
      <c r="E247" s="176" t="s">
        <v>898</v>
      </c>
      <c r="F247" s="174"/>
      <c r="G247" s="174" t="s">
        <v>65</v>
      </c>
      <c r="H247" s="177" t="s">
        <v>181</v>
      </c>
      <c r="I247" s="9">
        <v>0.28000000000000003</v>
      </c>
      <c r="J247" s="177">
        <v>11</v>
      </c>
      <c r="K247" s="231">
        <v>2020</v>
      </c>
      <c r="L247" s="12" t="s">
        <v>881</v>
      </c>
      <c r="M247" s="12"/>
      <c r="N247" s="12" t="s">
        <v>68</v>
      </c>
      <c r="O247" s="12"/>
      <c r="P247" s="12" t="s">
        <v>564</v>
      </c>
      <c r="Q247" s="4" t="s">
        <v>34</v>
      </c>
      <c r="R247" s="29">
        <v>0.28000000000000003</v>
      </c>
      <c r="S247" s="29">
        <v>0.28000000000000003</v>
      </c>
      <c r="T247" s="175">
        <v>2020</v>
      </c>
      <c r="U247" s="175" t="s">
        <v>882</v>
      </c>
      <c r="V247" s="100" t="s">
        <v>36</v>
      </c>
      <c r="W247" s="180"/>
      <c r="X247" s="4">
        <f t="shared" si="9"/>
        <v>0</v>
      </c>
      <c r="Y247" s="180"/>
      <c r="Z247" s="4"/>
      <c r="AA247" s="180"/>
      <c r="AB247" s="180"/>
      <c r="AC247" s="180"/>
      <c r="AD247" s="180"/>
      <c r="AE247" s="180"/>
      <c r="AF247" s="180"/>
      <c r="AG247" s="180"/>
      <c r="AH247" s="180"/>
    </row>
    <row r="248" spans="1:34" ht="38.25" x14ac:dyDescent="0.25">
      <c r="A248" s="4" t="s">
        <v>899</v>
      </c>
      <c r="B248" s="174" t="s">
        <v>900</v>
      </c>
      <c r="C248" s="246">
        <f>IF(LEN($D248)=0,"",SUBTOTAL(3,$D$6:$D248))</f>
        <v>242</v>
      </c>
      <c r="D248" s="174" t="s">
        <v>98</v>
      </c>
      <c r="E248" s="176" t="s">
        <v>901</v>
      </c>
      <c r="F248" s="174"/>
      <c r="G248" s="180" t="s">
        <v>256</v>
      </c>
      <c r="H248" s="177" t="s">
        <v>586</v>
      </c>
      <c r="I248" s="9">
        <v>4.0599999999999996</v>
      </c>
      <c r="J248" s="177">
        <v>11</v>
      </c>
      <c r="K248" s="231">
        <v>2020</v>
      </c>
      <c r="L248" s="12" t="s">
        <v>881</v>
      </c>
      <c r="M248" s="12"/>
      <c r="N248" s="12" t="s">
        <v>68</v>
      </c>
      <c r="O248" s="12"/>
      <c r="P248" s="12" t="s">
        <v>564</v>
      </c>
      <c r="Q248" s="4" t="s">
        <v>34</v>
      </c>
      <c r="R248" s="4">
        <v>4.0599999999999996</v>
      </c>
      <c r="S248" s="4">
        <v>4.0599999999999996</v>
      </c>
      <c r="T248" s="178">
        <v>2020</v>
      </c>
      <c r="U248" s="13" t="s">
        <v>882</v>
      </c>
      <c r="V248" s="4" t="s">
        <v>36</v>
      </c>
      <c r="W248" s="180"/>
      <c r="X248" s="4">
        <f t="shared" si="9"/>
        <v>0</v>
      </c>
      <c r="Y248" s="180"/>
      <c r="Z248" s="4"/>
      <c r="AA248" s="180"/>
      <c r="AB248" s="180"/>
      <c r="AC248" s="180"/>
      <c r="AD248" s="180"/>
      <c r="AE248" s="180"/>
      <c r="AF248" s="180"/>
      <c r="AG248" s="180"/>
      <c r="AH248" s="180"/>
    </row>
    <row r="249" spans="1:34" ht="38.25" x14ac:dyDescent="0.25">
      <c r="A249" s="4" t="s">
        <v>902</v>
      </c>
      <c r="B249" s="174" t="s">
        <v>903</v>
      </c>
      <c r="C249" s="246">
        <f>IF(LEN($D249)=0,"",SUBTOTAL(3,$D$6:$D249))</f>
        <v>243</v>
      </c>
      <c r="D249" s="174" t="s">
        <v>98</v>
      </c>
      <c r="E249" s="176" t="s">
        <v>904</v>
      </c>
      <c r="F249" s="174"/>
      <c r="G249" s="180" t="s">
        <v>256</v>
      </c>
      <c r="H249" s="177" t="s">
        <v>905</v>
      </c>
      <c r="I249" s="9">
        <v>0.83</v>
      </c>
      <c r="J249" s="177">
        <v>11</v>
      </c>
      <c r="K249" s="231">
        <v>2020</v>
      </c>
      <c r="L249" s="12" t="s">
        <v>881</v>
      </c>
      <c r="M249" s="12"/>
      <c r="N249" s="12" t="s">
        <v>68</v>
      </c>
      <c r="O249" s="12"/>
      <c r="P249" s="12" t="s">
        <v>564</v>
      </c>
      <c r="Q249" s="4" t="s">
        <v>34</v>
      </c>
      <c r="R249" s="4">
        <v>0.83</v>
      </c>
      <c r="S249" s="4">
        <v>0.83</v>
      </c>
      <c r="T249" s="178">
        <v>2020</v>
      </c>
      <c r="U249" s="13" t="s">
        <v>882</v>
      </c>
      <c r="V249" s="4" t="s">
        <v>36</v>
      </c>
      <c r="W249" s="180"/>
      <c r="X249" s="4">
        <f t="shared" si="9"/>
        <v>0</v>
      </c>
      <c r="Y249" s="180"/>
      <c r="Z249" s="4"/>
      <c r="AA249" s="180"/>
      <c r="AB249" s="180"/>
      <c r="AC249" s="180"/>
      <c r="AD249" s="180"/>
      <c r="AE249" s="180"/>
      <c r="AF249" s="180"/>
      <c r="AG249" s="180"/>
      <c r="AH249" s="180"/>
    </row>
    <row r="250" spans="1:34" ht="38.25" x14ac:dyDescent="0.25">
      <c r="A250" s="4" t="s">
        <v>906</v>
      </c>
      <c r="B250" s="174" t="s">
        <v>907</v>
      </c>
      <c r="C250" s="246">
        <f>IF(LEN($D250)=0,"",SUBTOTAL(3,$D$6:$D250))</f>
        <v>244</v>
      </c>
      <c r="D250" s="174" t="s">
        <v>98</v>
      </c>
      <c r="E250" s="176" t="s">
        <v>908</v>
      </c>
      <c r="F250" s="174"/>
      <c r="G250" s="180" t="s">
        <v>256</v>
      </c>
      <c r="H250" s="177" t="s">
        <v>664</v>
      </c>
      <c r="I250" s="9">
        <v>3.93</v>
      </c>
      <c r="J250" s="177">
        <v>11</v>
      </c>
      <c r="K250" s="231">
        <v>2020</v>
      </c>
      <c r="L250" s="12" t="s">
        <v>881</v>
      </c>
      <c r="M250" s="12"/>
      <c r="N250" s="12" t="s">
        <v>68</v>
      </c>
      <c r="O250" s="12"/>
      <c r="P250" s="12" t="s">
        <v>564</v>
      </c>
      <c r="Q250" s="4" t="s">
        <v>34</v>
      </c>
      <c r="R250" s="4">
        <v>3.93</v>
      </c>
      <c r="S250" s="4">
        <v>3.93</v>
      </c>
      <c r="T250" s="178">
        <v>2020</v>
      </c>
      <c r="U250" s="13" t="s">
        <v>882</v>
      </c>
      <c r="V250" s="4" t="s">
        <v>70</v>
      </c>
      <c r="W250" s="180"/>
      <c r="X250" s="4">
        <f t="shared" si="9"/>
        <v>0</v>
      </c>
      <c r="Y250" s="180"/>
      <c r="Z250" s="4"/>
      <c r="AA250" s="180"/>
      <c r="AB250" s="180"/>
      <c r="AC250" s="180"/>
      <c r="AD250" s="180"/>
      <c r="AE250" s="180"/>
      <c r="AF250" s="180"/>
      <c r="AG250" s="180"/>
      <c r="AH250" s="180"/>
    </row>
    <row r="251" spans="1:34" ht="38.25" x14ac:dyDescent="0.25">
      <c r="A251" s="4" t="s">
        <v>909</v>
      </c>
      <c r="B251" s="174" t="s">
        <v>910</v>
      </c>
      <c r="C251" s="246">
        <f>IF(LEN($D251)=0,"",SUBTOTAL(3,$D$6:$D251))</f>
        <v>245</v>
      </c>
      <c r="D251" s="174" t="s">
        <v>98</v>
      </c>
      <c r="E251" s="176" t="s">
        <v>911</v>
      </c>
      <c r="F251" s="174"/>
      <c r="G251" s="180" t="s">
        <v>256</v>
      </c>
      <c r="H251" s="177" t="s">
        <v>808</v>
      </c>
      <c r="I251" s="9">
        <v>4.78</v>
      </c>
      <c r="J251" s="177">
        <v>11</v>
      </c>
      <c r="K251" s="231">
        <v>2020</v>
      </c>
      <c r="L251" s="12" t="s">
        <v>881</v>
      </c>
      <c r="M251" s="12"/>
      <c r="N251" s="12" t="s">
        <v>68</v>
      </c>
      <c r="O251" s="12"/>
      <c r="P251" s="12" t="s">
        <v>564</v>
      </c>
      <c r="Q251" s="4" t="s">
        <v>34</v>
      </c>
      <c r="R251" s="4">
        <v>4.78</v>
      </c>
      <c r="S251" s="4">
        <v>4.78</v>
      </c>
      <c r="T251" s="178">
        <v>2020</v>
      </c>
      <c r="U251" s="13" t="s">
        <v>882</v>
      </c>
      <c r="V251" s="4" t="s">
        <v>36</v>
      </c>
      <c r="W251" s="180"/>
      <c r="X251" s="4">
        <f t="shared" si="9"/>
        <v>0</v>
      </c>
      <c r="Y251" s="180"/>
      <c r="Z251" s="4"/>
      <c r="AA251" s="180"/>
      <c r="AB251" s="180"/>
      <c r="AC251" s="180"/>
      <c r="AD251" s="180"/>
      <c r="AE251" s="180"/>
      <c r="AF251" s="180"/>
      <c r="AG251" s="180"/>
      <c r="AH251" s="180"/>
    </row>
    <row r="252" spans="1:34" ht="38.25" x14ac:dyDescent="0.25">
      <c r="A252" s="4" t="s">
        <v>912</v>
      </c>
      <c r="B252" s="174" t="s">
        <v>913</v>
      </c>
      <c r="C252" s="246">
        <f>IF(LEN($D252)=0,"",SUBTOTAL(3,$D$6:$D252))</f>
        <v>246</v>
      </c>
      <c r="D252" s="174" t="s">
        <v>98</v>
      </c>
      <c r="E252" s="176" t="s">
        <v>914</v>
      </c>
      <c r="F252" s="174"/>
      <c r="G252" s="180" t="s">
        <v>256</v>
      </c>
      <c r="H252" s="177" t="s">
        <v>808</v>
      </c>
      <c r="I252" s="9">
        <v>1.05</v>
      </c>
      <c r="J252" s="177">
        <v>11</v>
      </c>
      <c r="K252" s="231">
        <v>2020</v>
      </c>
      <c r="L252" s="12" t="s">
        <v>881</v>
      </c>
      <c r="M252" s="12"/>
      <c r="N252" s="12" t="s">
        <v>68</v>
      </c>
      <c r="O252" s="12"/>
      <c r="P252" s="12" t="s">
        <v>564</v>
      </c>
      <c r="Q252" s="4" t="s">
        <v>34</v>
      </c>
      <c r="R252" s="4">
        <v>1.05</v>
      </c>
      <c r="S252" s="4">
        <v>1.05</v>
      </c>
      <c r="T252" s="178">
        <v>2020</v>
      </c>
      <c r="U252" s="13" t="s">
        <v>882</v>
      </c>
      <c r="V252" s="4" t="s">
        <v>36</v>
      </c>
      <c r="W252" s="180"/>
      <c r="X252" s="4">
        <f t="shared" si="9"/>
        <v>0</v>
      </c>
      <c r="Y252" s="180"/>
      <c r="Z252" s="4"/>
      <c r="AA252" s="180"/>
      <c r="AB252" s="180"/>
      <c r="AC252" s="180"/>
      <c r="AD252" s="180"/>
      <c r="AE252" s="180"/>
      <c r="AF252" s="180"/>
      <c r="AG252" s="180"/>
      <c r="AH252" s="180"/>
    </row>
    <row r="253" spans="1:34" ht="38.25" x14ac:dyDescent="0.25">
      <c r="A253" s="4" t="s">
        <v>915</v>
      </c>
      <c r="B253" s="174" t="s">
        <v>916</v>
      </c>
      <c r="C253" s="246">
        <f>IF(LEN($D253)=0,"",SUBTOTAL(3,$D$6:$D253))</f>
        <v>247</v>
      </c>
      <c r="D253" s="174" t="s">
        <v>98</v>
      </c>
      <c r="E253" s="176" t="s">
        <v>917</v>
      </c>
      <c r="F253" s="174"/>
      <c r="G253" s="180" t="s">
        <v>256</v>
      </c>
      <c r="H253" s="177" t="s">
        <v>660</v>
      </c>
      <c r="I253" s="9">
        <v>6.3</v>
      </c>
      <c r="J253" s="177">
        <v>11</v>
      </c>
      <c r="K253" s="231">
        <v>2020</v>
      </c>
      <c r="L253" s="12" t="s">
        <v>881</v>
      </c>
      <c r="M253" s="12"/>
      <c r="N253" s="12" t="s">
        <v>68</v>
      </c>
      <c r="O253" s="12"/>
      <c r="P253" s="12" t="s">
        <v>564</v>
      </c>
      <c r="Q253" s="4" t="s">
        <v>34</v>
      </c>
      <c r="R253" s="4">
        <v>6.3</v>
      </c>
      <c r="S253" s="4">
        <v>6.3</v>
      </c>
      <c r="T253" s="178">
        <v>2020</v>
      </c>
      <c r="U253" s="13" t="s">
        <v>882</v>
      </c>
      <c r="V253" s="4" t="s">
        <v>36</v>
      </c>
      <c r="W253" s="180"/>
      <c r="X253" s="4">
        <f t="shared" si="9"/>
        <v>0</v>
      </c>
      <c r="Y253" s="180"/>
      <c r="Z253" s="4"/>
      <c r="AA253" s="180"/>
      <c r="AB253" s="180"/>
      <c r="AC253" s="180"/>
      <c r="AD253" s="180"/>
      <c r="AE253" s="180"/>
      <c r="AF253" s="180"/>
      <c r="AG253" s="180"/>
      <c r="AH253" s="180"/>
    </row>
    <row r="254" spans="1:34" ht="38.25" x14ac:dyDescent="0.25">
      <c r="A254" s="4" t="s">
        <v>918</v>
      </c>
      <c r="B254" s="174" t="s">
        <v>919</v>
      </c>
      <c r="C254" s="246">
        <f>IF(LEN($D254)=0,"",SUBTOTAL(3,$D$6:$D254))</f>
        <v>248</v>
      </c>
      <c r="D254" s="174" t="s">
        <v>98</v>
      </c>
      <c r="E254" s="176" t="s">
        <v>920</v>
      </c>
      <c r="F254" s="174"/>
      <c r="G254" s="180" t="s">
        <v>256</v>
      </c>
      <c r="H254" s="177" t="s">
        <v>660</v>
      </c>
      <c r="I254" s="9">
        <v>50.2</v>
      </c>
      <c r="J254" s="177">
        <v>11</v>
      </c>
      <c r="K254" s="231">
        <v>2020</v>
      </c>
      <c r="L254" s="12" t="s">
        <v>881</v>
      </c>
      <c r="M254" s="12"/>
      <c r="N254" s="12" t="s">
        <v>68</v>
      </c>
      <c r="O254" s="12"/>
      <c r="P254" s="12" t="s">
        <v>564</v>
      </c>
      <c r="Q254" s="4" t="s">
        <v>34</v>
      </c>
      <c r="R254" s="4">
        <v>50.2</v>
      </c>
      <c r="S254" s="4">
        <v>50.2</v>
      </c>
      <c r="T254" s="178">
        <v>2020</v>
      </c>
      <c r="U254" s="13" t="s">
        <v>882</v>
      </c>
      <c r="V254" s="4" t="s">
        <v>36</v>
      </c>
      <c r="W254" s="180"/>
      <c r="X254" s="4">
        <f t="shared" si="9"/>
        <v>0</v>
      </c>
      <c r="Y254" s="180"/>
      <c r="Z254" s="4"/>
      <c r="AA254" s="180"/>
      <c r="AB254" s="180"/>
      <c r="AC254" s="180"/>
      <c r="AD254" s="180"/>
      <c r="AE254" s="180"/>
      <c r="AF254" s="180"/>
      <c r="AG254" s="180"/>
      <c r="AH254" s="180"/>
    </row>
    <row r="255" spans="1:34" ht="38.25" x14ac:dyDescent="0.25">
      <c r="A255" s="4" t="s">
        <v>921</v>
      </c>
      <c r="B255" s="174" t="s">
        <v>922</v>
      </c>
      <c r="C255" s="246">
        <f>IF(LEN($D255)=0,"",SUBTOTAL(3,$D$6:$D255))</f>
        <v>249</v>
      </c>
      <c r="D255" s="174" t="s">
        <v>98</v>
      </c>
      <c r="E255" s="176" t="s">
        <v>923</v>
      </c>
      <c r="F255" s="174"/>
      <c r="G255" s="180" t="s">
        <v>256</v>
      </c>
      <c r="H255" s="177" t="s">
        <v>660</v>
      </c>
      <c r="I255" s="9">
        <v>4.0199999999999996</v>
      </c>
      <c r="J255" s="177">
        <v>11</v>
      </c>
      <c r="K255" s="231">
        <v>2020</v>
      </c>
      <c r="L255" s="12" t="s">
        <v>881</v>
      </c>
      <c r="M255" s="12"/>
      <c r="N255" s="12" t="s">
        <v>68</v>
      </c>
      <c r="O255" s="12"/>
      <c r="P255" s="12" t="s">
        <v>564</v>
      </c>
      <c r="Q255" s="4" t="s">
        <v>34</v>
      </c>
      <c r="R255" s="4">
        <v>4.0199999999999996</v>
      </c>
      <c r="S255" s="4">
        <v>4.0199999999999996</v>
      </c>
      <c r="T255" s="178">
        <v>2020</v>
      </c>
      <c r="U255" s="13" t="s">
        <v>882</v>
      </c>
      <c r="V255" s="4" t="s">
        <v>36</v>
      </c>
      <c r="W255" s="180"/>
      <c r="X255" s="4">
        <f t="shared" si="9"/>
        <v>0</v>
      </c>
      <c r="Y255" s="180"/>
      <c r="Z255" s="4"/>
      <c r="AA255" s="180"/>
      <c r="AB255" s="180"/>
      <c r="AC255" s="180"/>
      <c r="AD255" s="180"/>
      <c r="AE255" s="180"/>
      <c r="AF255" s="180"/>
      <c r="AG255" s="180"/>
      <c r="AH255" s="180"/>
    </row>
    <row r="256" spans="1:34" ht="38.25" x14ac:dyDescent="0.25">
      <c r="A256" s="4" t="s">
        <v>924</v>
      </c>
      <c r="B256" s="174" t="s">
        <v>925</v>
      </c>
      <c r="C256" s="246">
        <f>IF(LEN($D256)=0,"",SUBTOTAL(3,$D$6:$D256))</f>
        <v>250</v>
      </c>
      <c r="D256" s="174" t="s">
        <v>98</v>
      </c>
      <c r="E256" s="176" t="s">
        <v>926</v>
      </c>
      <c r="F256" s="174"/>
      <c r="G256" s="180" t="s">
        <v>256</v>
      </c>
      <c r="H256" s="177" t="s">
        <v>257</v>
      </c>
      <c r="I256" s="9">
        <v>0.88</v>
      </c>
      <c r="J256" s="177">
        <v>11</v>
      </c>
      <c r="K256" s="231">
        <v>2020</v>
      </c>
      <c r="L256" s="12" t="s">
        <v>881</v>
      </c>
      <c r="M256" s="12"/>
      <c r="N256" s="12" t="s">
        <v>68</v>
      </c>
      <c r="O256" s="12"/>
      <c r="P256" s="12" t="s">
        <v>564</v>
      </c>
      <c r="Q256" s="4" t="s">
        <v>34</v>
      </c>
      <c r="R256" s="4">
        <v>0.88</v>
      </c>
      <c r="S256" s="4">
        <v>0.88</v>
      </c>
      <c r="T256" s="178">
        <v>2020</v>
      </c>
      <c r="U256" s="13" t="s">
        <v>882</v>
      </c>
      <c r="V256" s="4" t="s">
        <v>36</v>
      </c>
      <c r="W256" s="180"/>
      <c r="X256" s="4">
        <f t="shared" si="9"/>
        <v>0</v>
      </c>
      <c r="Y256" s="180"/>
      <c r="Z256" s="4"/>
      <c r="AA256" s="180"/>
      <c r="AB256" s="180"/>
      <c r="AC256" s="180"/>
      <c r="AD256" s="180"/>
      <c r="AE256" s="180"/>
      <c r="AF256" s="180"/>
      <c r="AG256" s="180"/>
      <c r="AH256" s="180"/>
    </row>
    <row r="257" spans="1:34" ht="38.25" x14ac:dyDescent="0.25">
      <c r="A257" s="4" t="s">
        <v>927</v>
      </c>
      <c r="B257" s="174" t="s">
        <v>928</v>
      </c>
      <c r="C257" s="246">
        <f>IF(LEN($D257)=0,"",SUBTOTAL(3,$D$6:$D257))</f>
        <v>251</v>
      </c>
      <c r="D257" s="174" t="s">
        <v>98</v>
      </c>
      <c r="E257" s="176" t="s">
        <v>929</v>
      </c>
      <c r="F257" s="174"/>
      <c r="G257" s="180" t="s">
        <v>256</v>
      </c>
      <c r="H257" s="177" t="s">
        <v>257</v>
      </c>
      <c r="I257" s="9">
        <v>2.12</v>
      </c>
      <c r="J257" s="177">
        <v>11</v>
      </c>
      <c r="K257" s="231">
        <v>2020</v>
      </c>
      <c r="L257" s="12" t="s">
        <v>881</v>
      </c>
      <c r="M257" s="12"/>
      <c r="N257" s="12" t="s">
        <v>68</v>
      </c>
      <c r="O257" s="12"/>
      <c r="P257" s="12" t="s">
        <v>564</v>
      </c>
      <c r="Q257" s="4" t="s">
        <v>34</v>
      </c>
      <c r="R257" s="4">
        <v>2.12</v>
      </c>
      <c r="S257" s="4">
        <v>2.12</v>
      </c>
      <c r="T257" s="178">
        <v>2020</v>
      </c>
      <c r="U257" s="13" t="s">
        <v>882</v>
      </c>
      <c r="V257" s="4" t="s">
        <v>36</v>
      </c>
      <c r="W257" s="180"/>
      <c r="X257" s="4">
        <f t="shared" si="9"/>
        <v>0</v>
      </c>
      <c r="Y257" s="180"/>
      <c r="Z257" s="4"/>
      <c r="AA257" s="180"/>
      <c r="AB257" s="180"/>
      <c r="AC257" s="180"/>
      <c r="AD257" s="180"/>
      <c r="AE257" s="180"/>
      <c r="AF257" s="180"/>
      <c r="AG257" s="180"/>
      <c r="AH257" s="180"/>
    </row>
    <row r="258" spans="1:34" ht="38.25" x14ac:dyDescent="0.25">
      <c r="A258" s="4" t="s">
        <v>930</v>
      </c>
      <c r="B258" s="174" t="s">
        <v>931</v>
      </c>
      <c r="C258" s="246">
        <f>IF(LEN($D258)=0,"",SUBTOTAL(3,$D$6:$D258))</f>
        <v>252</v>
      </c>
      <c r="D258" s="174" t="s">
        <v>98</v>
      </c>
      <c r="E258" s="176" t="s">
        <v>932</v>
      </c>
      <c r="F258" s="174"/>
      <c r="G258" s="180" t="s">
        <v>256</v>
      </c>
      <c r="H258" s="177" t="s">
        <v>257</v>
      </c>
      <c r="I258" s="9">
        <v>2.16</v>
      </c>
      <c r="J258" s="177">
        <v>11</v>
      </c>
      <c r="K258" s="231">
        <v>2020</v>
      </c>
      <c r="L258" s="12" t="s">
        <v>881</v>
      </c>
      <c r="M258" s="12"/>
      <c r="N258" s="12" t="s">
        <v>68</v>
      </c>
      <c r="O258" s="12"/>
      <c r="P258" s="12" t="s">
        <v>564</v>
      </c>
      <c r="Q258" s="4" t="s">
        <v>34</v>
      </c>
      <c r="R258" s="4">
        <v>2.16</v>
      </c>
      <c r="S258" s="4">
        <v>2.16</v>
      </c>
      <c r="T258" s="178">
        <v>2020</v>
      </c>
      <c r="U258" s="13" t="s">
        <v>882</v>
      </c>
      <c r="V258" s="4" t="s">
        <v>70</v>
      </c>
      <c r="W258" s="180"/>
      <c r="X258" s="4">
        <f t="shared" si="9"/>
        <v>0</v>
      </c>
      <c r="Y258" s="180"/>
      <c r="Z258" s="4"/>
      <c r="AA258" s="180"/>
      <c r="AB258" s="180"/>
      <c r="AC258" s="180"/>
      <c r="AD258" s="180"/>
      <c r="AE258" s="180"/>
      <c r="AF258" s="180"/>
      <c r="AG258" s="180"/>
      <c r="AH258" s="180"/>
    </row>
    <row r="259" spans="1:34" ht="38.25" x14ac:dyDescent="0.25">
      <c r="A259" s="4" t="s">
        <v>933</v>
      </c>
      <c r="B259" s="174" t="s">
        <v>934</v>
      </c>
      <c r="C259" s="246">
        <f>IF(LEN($D259)=0,"",SUBTOTAL(3,$D$6:$D259))</f>
        <v>253</v>
      </c>
      <c r="D259" s="174" t="s">
        <v>98</v>
      </c>
      <c r="E259" s="176" t="s">
        <v>935</v>
      </c>
      <c r="F259" s="174"/>
      <c r="G259" s="180" t="s">
        <v>256</v>
      </c>
      <c r="H259" s="177" t="s">
        <v>936</v>
      </c>
      <c r="I259" s="9">
        <v>0.62</v>
      </c>
      <c r="J259" s="177">
        <v>11</v>
      </c>
      <c r="K259" s="231">
        <v>2020</v>
      </c>
      <c r="L259" s="12" t="s">
        <v>881</v>
      </c>
      <c r="M259" s="12"/>
      <c r="N259" s="12" t="s">
        <v>68</v>
      </c>
      <c r="O259" s="12"/>
      <c r="P259" s="12" t="s">
        <v>564</v>
      </c>
      <c r="Q259" s="4" t="s">
        <v>34</v>
      </c>
      <c r="R259" s="4">
        <v>0.62</v>
      </c>
      <c r="S259" s="4">
        <v>0.62</v>
      </c>
      <c r="T259" s="178">
        <v>2020</v>
      </c>
      <c r="U259" s="13" t="s">
        <v>882</v>
      </c>
      <c r="V259" s="4" t="s">
        <v>70</v>
      </c>
      <c r="W259" s="180"/>
      <c r="X259" s="4">
        <f t="shared" si="9"/>
        <v>0</v>
      </c>
      <c r="Y259" s="180"/>
      <c r="Z259" s="4"/>
      <c r="AA259" s="180"/>
      <c r="AB259" s="180"/>
      <c r="AC259" s="180"/>
      <c r="AD259" s="180"/>
      <c r="AE259" s="180"/>
      <c r="AF259" s="180"/>
      <c r="AG259" s="180"/>
      <c r="AH259" s="180"/>
    </row>
    <row r="260" spans="1:34" ht="63.75" x14ac:dyDescent="0.25">
      <c r="A260" s="4" t="s">
        <v>937</v>
      </c>
      <c r="B260" s="174" t="s">
        <v>938</v>
      </c>
      <c r="C260" s="246">
        <f>IF(LEN($D260)=0,"",SUBTOTAL(3,$D$6:$D260))</f>
        <v>254</v>
      </c>
      <c r="D260" s="174" t="s">
        <v>98</v>
      </c>
      <c r="E260" s="176" t="s">
        <v>939</v>
      </c>
      <c r="F260" s="174"/>
      <c r="G260" s="180" t="s">
        <v>139</v>
      </c>
      <c r="H260" s="177" t="s">
        <v>678</v>
      </c>
      <c r="I260" s="9">
        <v>7.77</v>
      </c>
      <c r="J260" s="177">
        <v>11</v>
      </c>
      <c r="K260" s="231">
        <v>2020</v>
      </c>
      <c r="L260" s="12" t="s">
        <v>881</v>
      </c>
      <c r="M260" s="12"/>
      <c r="N260" s="12" t="s">
        <v>31</v>
      </c>
      <c r="O260" s="12"/>
      <c r="P260" s="12" t="s">
        <v>564</v>
      </c>
      <c r="Q260" s="4" t="s">
        <v>34</v>
      </c>
      <c r="R260" s="4">
        <v>7.77</v>
      </c>
      <c r="S260" s="4">
        <v>7.77</v>
      </c>
      <c r="T260" s="178">
        <v>2020</v>
      </c>
      <c r="U260" s="13" t="s">
        <v>882</v>
      </c>
      <c r="V260" s="4" t="s">
        <v>36</v>
      </c>
      <c r="W260" s="180"/>
      <c r="X260" s="4">
        <f t="shared" si="9"/>
        <v>0</v>
      </c>
      <c r="Y260" s="180"/>
      <c r="Z260" s="4"/>
      <c r="AA260" s="180"/>
      <c r="AB260" s="180"/>
      <c r="AC260" s="180"/>
      <c r="AD260" s="180"/>
      <c r="AE260" s="180"/>
      <c r="AF260" s="180"/>
      <c r="AG260" s="180"/>
      <c r="AH260" s="180"/>
    </row>
    <row r="261" spans="1:34" ht="63.75" x14ac:dyDescent="0.25">
      <c r="A261" s="4" t="s">
        <v>940</v>
      </c>
      <c r="B261" s="174" t="s">
        <v>941</v>
      </c>
      <c r="C261" s="246">
        <f>IF(LEN($D261)=0,"",SUBTOTAL(3,$D$6:$D261))</f>
        <v>255</v>
      </c>
      <c r="D261" s="174" t="s">
        <v>98</v>
      </c>
      <c r="E261" s="176" t="s">
        <v>939</v>
      </c>
      <c r="F261" s="174"/>
      <c r="G261" s="180" t="s">
        <v>139</v>
      </c>
      <c r="H261" s="177" t="s">
        <v>275</v>
      </c>
      <c r="I261" s="9">
        <v>12.97</v>
      </c>
      <c r="J261" s="177">
        <v>11</v>
      </c>
      <c r="K261" s="231">
        <v>2020</v>
      </c>
      <c r="L261" s="12" t="s">
        <v>881</v>
      </c>
      <c r="M261" s="12"/>
      <c r="N261" s="12" t="s">
        <v>31</v>
      </c>
      <c r="O261" s="12"/>
      <c r="P261" s="12" t="s">
        <v>564</v>
      </c>
      <c r="Q261" s="4" t="s">
        <v>34</v>
      </c>
      <c r="R261" s="4">
        <v>12.97</v>
      </c>
      <c r="S261" s="4">
        <v>12.97</v>
      </c>
      <c r="T261" s="178">
        <v>2020</v>
      </c>
      <c r="U261" s="13" t="s">
        <v>882</v>
      </c>
      <c r="V261" s="4" t="s">
        <v>36</v>
      </c>
      <c r="W261" s="180"/>
      <c r="X261" s="4">
        <f t="shared" si="9"/>
        <v>0</v>
      </c>
      <c r="Y261" s="180"/>
      <c r="Z261" s="4"/>
      <c r="AA261" s="180"/>
      <c r="AB261" s="180"/>
      <c r="AC261" s="180"/>
      <c r="AD261" s="180"/>
      <c r="AE261" s="180"/>
      <c r="AF261" s="180"/>
      <c r="AG261" s="180"/>
      <c r="AH261" s="180"/>
    </row>
    <row r="262" spans="1:34" ht="38.25" x14ac:dyDescent="0.25">
      <c r="A262" s="4" t="s">
        <v>942</v>
      </c>
      <c r="B262" s="174" t="s">
        <v>943</v>
      </c>
      <c r="C262" s="246">
        <f>IF(LEN($D262)=0,"",SUBTOTAL(3,$D$6:$D262))</f>
        <v>256</v>
      </c>
      <c r="D262" s="174" t="s">
        <v>98</v>
      </c>
      <c r="E262" s="176" t="s">
        <v>944</v>
      </c>
      <c r="F262" s="174"/>
      <c r="G262" s="180" t="s">
        <v>139</v>
      </c>
      <c r="H262" s="177" t="s">
        <v>863</v>
      </c>
      <c r="I262" s="9">
        <v>39.15</v>
      </c>
      <c r="J262" s="177">
        <v>11</v>
      </c>
      <c r="K262" s="231">
        <v>2020</v>
      </c>
      <c r="L262" s="12" t="s">
        <v>881</v>
      </c>
      <c r="M262" s="12"/>
      <c r="N262" s="12" t="s">
        <v>31</v>
      </c>
      <c r="O262" s="12"/>
      <c r="P262" s="12" t="s">
        <v>564</v>
      </c>
      <c r="Q262" s="4" t="s">
        <v>34</v>
      </c>
      <c r="R262" s="4">
        <v>39.15</v>
      </c>
      <c r="S262" s="4">
        <v>39.15</v>
      </c>
      <c r="T262" s="178">
        <v>2020</v>
      </c>
      <c r="U262" s="13" t="s">
        <v>882</v>
      </c>
      <c r="V262" s="4" t="s">
        <v>70</v>
      </c>
      <c r="W262" s="180"/>
      <c r="X262" s="4">
        <f t="shared" si="9"/>
        <v>0</v>
      </c>
      <c r="Y262" s="180"/>
      <c r="Z262" s="4"/>
      <c r="AA262" s="180"/>
      <c r="AB262" s="180"/>
      <c r="AC262" s="180"/>
      <c r="AD262" s="180"/>
      <c r="AE262" s="180"/>
      <c r="AF262" s="180"/>
      <c r="AG262" s="180"/>
      <c r="AH262" s="180"/>
    </row>
    <row r="263" spans="1:34" ht="38.25" x14ac:dyDescent="0.25">
      <c r="A263" s="4" t="s">
        <v>945</v>
      </c>
      <c r="B263" s="174"/>
      <c r="C263" s="246">
        <f>IF(LEN($D263)=0,"",SUBTOTAL(3,$D$6:$D263))</f>
        <v>257</v>
      </c>
      <c r="D263" s="174" t="s">
        <v>98</v>
      </c>
      <c r="E263" s="176" t="s">
        <v>946</v>
      </c>
      <c r="F263" s="174" t="s">
        <v>164</v>
      </c>
      <c r="G263" s="180" t="s">
        <v>165</v>
      </c>
      <c r="H263" s="177" t="s">
        <v>713</v>
      </c>
      <c r="I263" s="9">
        <v>2.7</v>
      </c>
      <c r="J263" s="177">
        <v>11</v>
      </c>
      <c r="K263" s="231">
        <v>2020</v>
      </c>
      <c r="L263" s="12" t="s">
        <v>881</v>
      </c>
      <c r="M263" s="12"/>
      <c r="N263" s="12" t="s">
        <v>31</v>
      </c>
      <c r="O263" s="12"/>
      <c r="P263" s="12" t="s">
        <v>564</v>
      </c>
      <c r="Q263" s="4" t="s">
        <v>34</v>
      </c>
      <c r="R263" s="4">
        <v>2.7</v>
      </c>
      <c r="S263" s="4">
        <v>2.7</v>
      </c>
      <c r="T263" s="178">
        <v>2020</v>
      </c>
      <c r="U263" s="13" t="s">
        <v>882</v>
      </c>
      <c r="V263" s="4" t="s">
        <v>70</v>
      </c>
      <c r="W263" s="180"/>
      <c r="X263" s="4">
        <f t="shared" si="9"/>
        <v>0</v>
      </c>
      <c r="Y263" s="180"/>
      <c r="Z263" s="4"/>
      <c r="AA263" s="180"/>
      <c r="AB263" s="180"/>
      <c r="AC263" s="180"/>
      <c r="AD263" s="180"/>
      <c r="AE263" s="180"/>
      <c r="AF263" s="180"/>
      <c r="AG263" s="180"/>
      <c r="AH263" s="180"/>
    </row>
    <row r="264" spans="1:34" ht="38.25" x14ac:dyDescent="0.25">
      <c r="A264" s="4" t="s">
        <v>947</v>
      </c>
      <c r="B264" s="174"/>
      <c r="C264" s="246">
        <f>IF(LEN($D264)=0,"",SUBTOTAL(3,$D$6:$D264))</f>
        <v>258</v>
      </c>
      <c r="D264" s="174" t="s">
        <v>98</v>
      </c>
      <c r="E264" s="176" t="s">
        <v>948</v>
      </c>
      <c r="F264" s="174" t="s">
        <v>164</v>
      </c>
      <c r="G264" s="180" t="s">
        <v>165</v>
      </c>
      <c r="H264" s="177" t="s">
        <v>612</v>
      </c>
      <c r="I264" s="9">
        <v>6.76</v>
      </c>
      <c r="J264" s="177">
        <v>11</v>
      </c>
      <c r="K264" s="231">
        <v>2020</v>
      </c>
      <c r="L264" s="12" t="s">
        <v>881</v>
      </c>
      <c r="M264" s="12"/>
      <c r="N264" s="12" t="s">
        <v>31</v>
      </c>
      <c r="O264" s="12"/>
      <c r="P264" s="12" t="s">
        <v>564</v>
      </c>
      <c r="Q264" s="4" t="s">
        <v>34</v>
      </c>
      <c r="R264" s="4">
        <v>6.76</v>
      </c>
      <c r="S264" s="4">
        <v>6.76</v>
      </c>
      <c r="T264" s="178">
        <v>2020</v>
      </c>
      <c r="U264" s="13" t="s">
        <v>882</v>
      </c>
      <c r="V264" s="4" t="s">
        <v>70</v>
      </c>
      <c r="W264" s="180"/>
      <c r="X264" s="4">
        <f t="shared" si="9"/>
        <v>0</v>
      </c>
      <c r="Y264" s="180"/>
      <c r="Z264" s="4"/>
      <c r="AA264" s="180"/>
      <c r="AB264" s="180"/>
      <c r="AC264" s="180"/>
      <c r="AD264" s="180"/>
      <c r="AE264" s="180"/>
      <c r="AF264" s="180"/>
      <c r="AG264" s="180"/>
      <c r="AH264" s="180"/>
    </row>
    <row r="265" spans="1:34" ht="38.25" x14ac:dyDescent="0.25">
      <c r="A265" s="4" t="s">
        <v>949</v>
      </c>
      <c r="B265" s="174"/>
      <c r="C265" s="246">
        <f>IF(LEN($D265)=0,"",SUBTOTAL(3,$D$6:$D265))</f>
        <v>259</v>
      </c>
      <c r="D265" s="174" t="s">
        <v>98</v>
      </c>
      <c r="E265" s="176" t="s">
        <v>950</v>
      </c>
      <c r="F265" s="174" t="s">
        <v>164</v>
      </c>
      <c r="G265" s="180" t="s">
        <v>165</v>
      </c>
      <c r="H265" s="177" t="s">
        <v>612</v>
      </c>
      <c r="I265" s="9">
        <v>5.62</v>
      </c>
      <c r="J265" s="177">
        <v>11</v>
      </c>
      <c r="K265" s="231">
        <v>2020</v>
      </c>
      <c r="L265" s="12" t="s">
        <v>881</v>
      </c>
      <c r="M265" s="12"/>
      <c r="N265" s="12" t="s">
        <v>31</v>
      </c>
      <c r="O265" s="12"/>
      <c r="P265" s="12" t="s">
        <v>564</v>
      </c>
      <c r="Q265" s="4" t="s">
        <v>34</v>
      </c>
      <c r="R265" s="4">
        <v>5.62</v>
      </c>
      <c r="S265" s="4">
        <v>5.62</v>
      </c>
      <c r="T265" s="178">
        <v>2020</v>
      </c>
      <c r="U265" s="13" t="s">
        <v>882</v>
      </c>
      <c r="V265" s="4" t="s">
        <v>70</v>
      </c>
      <c r="W265" s="180"/>
      <c r="X265" s="4">
        <f t="shared" si="9"/>
        <v>0</v>
      </c>
      <c r="Y265" s="180"/>
      <c r="Z265" s="4"/>
      <c r="AA265" s="180"/>
      <c r="AB265" s="180"/>
      <c r="AC265" s="180"/>
      <c r="AD265" s="180"/>
      <c r="AE265" s="180"/>
      <c r="AF265" s="180"/>
      <c r="AG265" s="180"/>
      <c r="AH265" s="180"/>
    </row>
    <row r="266" spans="1:34" ht="38.25" x14ac:dyDescent="0.25">
      <c r="A266" s="4" t="s">
        <v>951</v>
      </c>
      <c r="B266" s="174" t="s">
        <v>952</v>
      </c>
      <c r="C266" s="246">
        <f>IF(LEN($D266)=0,"",SUBTOTAL(3,$D$6:$D266))</f>
        <v>260</v>
      </c>
      <c r="D266" s="174" t="s">
        <v>98</v>
      </c>
      <c r="E266" s="176" t="s">
        <v>953</v>
      </c>
      <c r="F266" s="174"/>
      <c r="G266" s="180" t="s">
        <v>51</v>
      </c>
      <c r="H266" s="177" t="s">
        <v>954</v>
      </c>
      <c r="I266" s="9">
        <v>6.39</v>
      </c>
      <c r="J266" s="177">
        <v>11</v>
      </c>
      <c r="K266" s="231">
        <v>2020</v>
      </c>
      <c r="L266" s="12" t="s">
        <v>881</v>
      </c>
      <c r="M266" s="12"/>
      <c r="N266" s="12" t="s">
        <v>31</v>
      </c>
      <c r="O266" s="12"/>
      <c r="P266" s="12" t="s">
        <v>564</v>
      </c>
      <c r="Q266" s="4" t="s">
        <v>34</v>
      </c>
      <c r="R266" s="4">
        <v>6.39</v>
      </c>
      <c r="S266" s="4">
        <v>6.39</v>
      </c>
      <c r="T266" s="178">
        <v>2020</v>
      </c>
      <c r="U266" s="13" t="s">
        <v>882</v>
      </c>
      <c r="V266" s="4" t="s">
        <v>36</v>
      </c>
      <c r="W266" s="180"/>
      <c r="X266" s="4">
        <f t="shared" si="9"/>
        <v>0</v>
      </c>
      <c r="Y266" s="180"/>
      <c r="Z266" s="4"/>
      <c r="AA266" s="180"/>
      <c r="AB266" s="180"/>
      <c r="AC266" s="180"/>
      <c r="AD266" s="180"/>
      <c r="AE266" s="180"/>
      <c r="AF266" s="180"/>
      <c r="AG266" s="180"/>
      <c r="AH266" s="180"/>
    </row>
    <row r="267" spans="1:34" ht="51" x14ac:dyDescent="0.25">
      <c r="A267" s="4" t="s">
        <v>955</v>
      </c>
      <c r="B267" s="180" t="s">
        <v>956</v>
      </c>
      <c r="C267" s="246">
        <f>IF(LEN($D267)=0,"",SUBTOTAL(3,$D$6:$D267))</f>
        <v>261</v>
      </c>
      <c r="D267" s="246" t="s">
        <v>62</v>
      </c>
      <c r="E267" s="183" t="s">
        <v>957</v>
      </c>
      <c r="F267" s="183"/>
      <c r="G267" s="177" t="s">
        <v>65</v>
      </c>
      <c r="H267" s="177" t="s">
        <v>74</v>
      </c>
      <c r="I267" s="9">
        <v>0.2</v>
      </c>
      <c r="J267" s="177">
        <v>24</v>
      </c>
      <c r="K267" s="231">
        <v>2021</v>
      </c>
      <c r="L267" s="12" t="s">
        <v>958</v>
      </c>
      <c r="M267" s="12"/>
      <c r="N267" s="12" t="s">
        <v>31</v>
      </c>
      <c r="O267" s="12"/>
      <c r="P267" s="12" t="s">
        <v>564</v>
      </c>
      <c r="Q267" s="4" t="s">
        <v>34</v>
      </c>
      <c r="R267" s="101">
        <v>0.2</v>
      </c>
      <c r="S267" s="101">
        <v>0.2</v>
      </c>
      <c r="T267" s="175">
        <v>2021</v>
      </c>
      <c r="U267" s="175" t="s">
        <v>959</v>
      </c>
      <c r="V267" s="100" t="s">
        <v>70</v>
      </c>
      <c r="W267" s="180"/>
      <c r="X267" s="4">
        <f t="shared" si="9"/>
        <v>0</v>
      </c>
      <c r="Y267" s="180"/>
      <c r="Z267" s="4"/>
      <c r="AA267" s="180"/>
      <c r="AB267" s="180"/>
      <c r="AC267" s="180"/>
      <c r="AD267" s="180"/>
      <c r="AE267" s="180"/>
      <c r="AF267" s="180"/>
      <c r="AG267" s="180"/>
      <c r="AH267" s="180"/>
    </row>
    <row r="268" spans="1:34" ht="38.25" x14ac:dyDescent="0.25">
      <c r="A268" s="4" t="s">
        <v>960</v>
      </c>
      <c r="B268" s="180" t="s">
        <v>266</v>
      </c>
      <c r="C268" s="246">
        <f>IF(LEN($D268)=0,"",SUBTOTAL(3,$D$6:$D268))</f>
        <v>262</v>
      </c>
      <c r="D268" s="246" t="s">
        <v>62</v>
      </c>
      <c r="E268" s="183" t="s">
        <v>961</v>
      </c>
      <c r="F268" s="183"/>
      <c r="G268" s="177" t="s">
        <v>65</v>
      </c>
      <c r="H268" s="177" t="s">
        <v>268</v>
      </c>
      <c r="I268" s="9">
        <v>0.03</v>
      </c>
      <c r="J268" s="177">
        <v>24</v>
      </c>
      <c r="K268" s="231">
        <v>2021</v>
      </c>
      <c r="L268" s="12" t="s">
        <v>958</v>
      </c>
      <c r="M268" s="12"/>
      <c r="N268" s="12" t="s">
        <v>31</v>
      </c>
      <c r="O268" s="12"/>
      <c r="P268" s="12" t="s">
        <v>564</v>
      </c>
      <c r="Q268" s="4" t="s">
        <v>34</v>
      </c>
      <c r="R268" s="101">
        <v>2.17</v>
      </c>
      <c r="S268" s="101">
        <v>0.03</v>
      </c>
      <c r="T268" s="175">
        <v>2021</v>
      </c>
      <c r="U268" s="175" t="s">
        <v>959</v>
      </c>
      <c r="V268" s="100" t="s">
        <v>70</v>
      </c>
      <c r="W268" s="180"/>
      <c r="X268" s="4">
        <f t="shared" si="9"/>
        <v>0</v>
      </c>
      <c r="Y268" s="180"/>
      <c r="Z268" s="4"/>
      <c r="AA268" s="180"/>
      <c r="AB268" s="180"/>
      <c r="AC268" s="180"/>
      <c r="AD268" s="180"/>
      <c r="AE268" s="180"/>
      <c r="AF268" s="180"/>
      <c r="AG268" s="180"/>
      <c r="AH268" s="180"/>
    </row>
    <row r="269" spans="1:34" ht="38.25" x14ac:dyDescent="0.25">
      <c r="A269" s="4" t="s">
        <v>962</v>
      </c>
      <c r="B269" s="180" t="s">
        <v>963</v>
      </c>
      <c r="C269" s="246">
        <f>IF(LEN($D269)=0,"",SUBTOTAL(3,$D$6:$D269))</f>
        <v>263</v>
      </c>
      <c r="D269" s="246" t="s">
        <v>62</v>
      </c>
      <c r="E269" s="183" t="s">
        <v>964</v>
      </c>
      <c r="F269" s="183"/>
      <c r="G269" s="177" t="s">
        <v>65</v>
      </c>
      <c r="H269" s="177" t="s">
        <v>285</v>
      </c>
      <c r="I269" s="9">
        <v>0.02</v>
      </c>
      <c r="J269" s="177">
        <v>24</v>
      </c>
      <c r="K269" s="231">
        <v>2021</v>
      </c>
      <c r="L269" s="12" t="s">
        <v>958</v>
      </c>
      <c r="M269" s="12"/>
      <c r="N269" s="12" t="s">
        <v>31</v>
      </c>
      <c r="O269" s="12"/>
      <c r="P269" s="12" t="s">
        <v>564</v>
      </c>
      <c r="Q269" s="4" t="s">
        <v>34</v>
      </c>
      <c r="R269" s="101">
        <v>1.5</v>
      </c>
      <c r="S269" s="101">
        <v>0.02</v>
      </c>
      <c r="T269" s="175">
        <v>2021</v>
      </c>
      <c r="U269" s="175" t="s">
        <v>959</v>
      </c>
      <c r="V269" s="100" t="s">
        <v>47</v>
      </c>
      <c r="W269" s="180"/>
      <c r="X269" s="4">
        <f t="shared" si="9"/>
        <v>0</v>
      </c>
      <c r="Y269" s="180"/>
      <c r="Z269" s="4"/>
      <c r="AA269" s="180"/>
      <c r="AB269" s="180"/>
      <c r="AC269" s="180"/>
      <c r="AD269" s="180"/>
      <c r="AE269" s="180"/>
      <c r="AF269" s="180"/>
      <c r="AG269" s="180"/>
      <c r="AH269" s="180"/>
    </row>
    <row r="270" spans="1:34" ht="38.25" x14ac:dyDescent="0.25">
      <c r="A270" s="4" t="s">
        <v>965</v>
      </c>
      <c r="B270" s="180" t="s">
        <v>966</v>
      </c>
      <c r="C270" s="246">
        <f>IF(LEN($D270)=0,"",SUBTOTAL(3,$D$6:$D270))</f>
        <v>264</v>
      </c>
      <c r="D270" s="246" t="s">
        <v>62</v>
      </c>
      <c r="E270" s="183" t="s">
        <v>967</v>
      </c>
      <c r="F270" s="183"/>
      <c r="G270" s="177" t="s">
        <v>65</v>
      </c>
      <c r="H270" s="177" t="s">
        <v>285</v>
      </c>
      <c r="I270" s="9">
        <v>3.0000000000000027E-2</v>
      </c>
      <c r="J270" s="177">
        <v>24</v>
      </c>
      <c r="K270" s="231">
        <v>2021</v>
      </c>
      <c r="L270" s="12" t="s">
        <v>958</v>
      </c>
      <c r="M270" s="12"/>
      <c r="N270" s="12" t="s">
        <v>31</v>
      </c>
      <c r="O270" s="12"/>
      <c r="P270" s="12" t="s">
        <v>564</v>
      </c>
      <c r="Q270" s="4" t="s">
        <v>34</v>
      </c>
      <c r="R270" s="101">
        <v>0.85</v>
      </c>
      <c r="S270" s="101">
        <v>3.0000000000000027E-2</v>
      </c>
      <c r="T270" s="175">
        <v>2021</v>
      </c>
      <c r="U270" s="175" t="s">
        <v>959</v>
      </c>
      <c r="V270" s="100" t="s">
        <v>70</v>
      </c>
      <c r="W270" s="180"/>
      <c r="X270" s="4">
        <f t="shared" si="9"/>
        <v>0</v>
      </c>
      <c r="Y270" s="180"/>
      <c r="Z270" s="4"/>
      <c r="AA270" s="180"/>
      <c r="AB270" s="180"/>
      <c r="AC270" s="180"/>
      <c r="AD270" s="180"/>
      <c r="AE270" s="180"/>
      <c r="AF270" s="180"/>
      <c r="AG270" s="180"/>
      <c r="AH270" s="180"/>
    </row>
    <row r="271" spans="1:34" ht="38.25" x14ac:dyDescent="0.25">
      <c r="A271" s="4" t="s">
        <v>968</v>
      </c>
      <c r="B271" s="180" t="s">
        <v>969</v>
      </c>
      <c r="C271" s="246">
        <f>IF(LEN($D271)=0,"",SUBTOTAL(3,$D$6:$D271))</f>
        <v>265</v>
      </c>
      <c r="D271" s="246" t="s">
        <v>62</v>
      </c>
      <c r="E271" s="183" t="s">
        <v>970</v>
      </c>
      <c r="F271" s="183"/>
      <c r="G271" s="177" t="s">
        <v>65</v>
      </c>
      <c r="H271" s="177" t="s">
        <v>299</v>
      </c>
      <c r="I271" s="9">
        <v>0.02</v>
      </c>
      <c r="J271" s="177">
        <v>24</v>
      </c>
      <c r="K271" s="231">
        <v>2021</v>
      </c>
      <c r="L271" s="12" t="s">
        <v>958</v>
      </c>
      <c r="M271" s="12"/>
      <c r="N271" s="12" t="s">
        <v>31</v>
      </c>
      <c r="O271" s="12"/>
      <c r="P271" s="12" t="s">
        <v>564</v>
      </c>
      <c r="Q271" s="4" t="s">
        <v>34</v>
      </c>
      <c r="R271" s="101">
        <v>1.6</v>
      </c>
      <c r="S271" s="101">
        <v>0.02</v>
      </c>
      <c r="T271" s="175">
        <v>2021</v>
      </c>
      <c r="U271" s="175" t="s">
        <v>959</v>
      </c>
      <c r="V271" s="100" t="s">
        <v>47</v>
      </c>
      <c r="W271" s="180"/>
      <c r="X271" s="4">
        <f t="shared" si="9"/>
        <v>0</v>
      </c>
      <c r="Y271" s="180"/>
      <c r="Z271" s="4"/>
      <c r="AA271" s="180"/>
      <c r="AB271" s="180"/>
      <c r="AC271" s="180"/>
      <c r="AD271" s="180"/>
      <c r="AE271" s="180"/>
      <c r="AF271" s="180"/>
      <c r="AG271" s="180"/>
      <c r="AH271" s="180"/>
    </row>
    <row r="272" spans="1:34" ht="38.25" x14ac:dyDescent="0.25">
      <c r="A272" s="4" t="s">
        <v>971</v>
      </c>
      <c r="B272" s="180" t="s">
        <v>972</v>
      </c>
      <c r="C272" s="246">
        <f>IF(LEN($D272)=0,"",SUBTOTAL(3,$D$6:$D272))</f>
        <v>266</v>
      </c>
      <c r="D272" s="246" t="s">
        <v>62</v>
      </c>
      <c r="E272" s="183" t="s">
        <v>973</v>
      </c>
      <c r="F272" s="183"/>
      <c r="G272" s="177" t="s">
        <v>65</v>
      </c>
      <c r="H272" s="177" t="s">
        <v>410</v>
      </c>
      <c r="I272" s="9">
        <v>0.65</v>
      </c>
      <c r="J272" s="177">
        <v>24</v>
      </c>
      <c r="K272" s="231">
        <v>2021</v>
      </c>
      <c r="L272" s="12" t="s">
        <v>958</v>
      </c>
      <c r="M272" s="12"/>
      <c r="N272" s="12" t="s">
        <v>31</v>
      </c>
      <c r="O272" s="12"/>
      <c r="P272" s="12" t="s">
        <v>564</v>
      </c>
      <c r="Q272" s="4" t="s">
        <v>34</v>
      </c>
      <c r="R272" s="101">
        <v>0.65</v>
      </c>
      <c r="S272" s="101">
        <v>0.65</v>
      </c>
      <c r="T272" s="175">
        <v>2021</v>
      </c>
      <c r="U272" s="175" t="s">
        <v>959</v>
      </c>
      <c r="V272" s="100" t="s">
        <v>70</v>
      </c>
      <c r="W272" s="180"/>
      <c r="X272" s="4">
        <f t="shared" si="9"/>
        <v>0</v>
      </c>
      <c r="Y272" s="180"/>
      <c r="Z272" s="4"/>
      <c r="AA272" s="180"/>
      <c r="AB272" s="180"/>
      <c r="AC272" s="180"/>
      <c r="AD272" s="180"/>
      <c r="AE272" s="180"/>
      <c r="AF272" s="180"/>
      <c r="AG272" s="180"/>
      <c r="AH272" s="180"/>
    </row>
    <row r="273" spans="1:34" ht="38.25" x14ac:dyDescent="0.25">
      <c r="A273" s="4" t="s">
        <v>974</v>
      </c>
      <c r="B273" s="180" t="s">
        <v>975</v>
      </c>
      <c r="C273" s="246">
        <f>IF(LEN($D273)=0,"",SUBTOTAL(3,$D$6:$D273))</f>
        <v>267</v>
      </c>
      <c r="D273" s="246" t="s">
        <v>62</v>
      </c>
      <c r="E273" s="183" t="s">
        <v>976</v>
      </c>
      <c r="F273" s="183"/>
      <c r="G273" s="177" t="s">
        <v>51</v>
      </c>
      <c r="H273" s="177" t="s">
        <v>877</v>
      </c>
      <c r="I273" s="9">
        <v>0.22</v>
      </c>
      <c r="J273" s="177">
        <v>24</v>
      </c>
      <c r="K273" s="231">
        <v>2021</v>
      </c>
      <c r="L273" s="12" t="s">
        <v>958</v>
      </c>
      <c r="M273" s="12"/>
      <c r="N273" s="12" t="s">
        <v>31</v>
      </c>
      <c r="O273" s="12"/>
      <c r="P273" s="12" t="s">
        <v>564</v>
      </c>
      <c r="Q273" s="4" t="s">
        <v>34</v>
      </c>
      <c r="R273" s="4">
        <v>0.22</v>
      </c>
      <c r="S273" s="4">
        <v>0.22</v>
      </c>
      <c r="T273" s="178">
        <v>2021</v>
      </c>
      <c r="U273" s="13" t="s">
        <v>959</v>
      </c>
      <c r="V273" s="4" t="s">
        <v>47</v>
      </c>
      <c r="W273" s="180"/>
      <c r="X273" s="4">
        <f t="shared" si="9"/>
        <v>0</v>
      </c>
      <c r="Y273" s="180"/>
      <c r="Z273" s="4"/>
      <c r="AA273" s="180"/>
      <c r="AB273" s="180"/>
      <c r="AC273" s="180"/>
      <c r="AD273" s="180"/>
      <c r="AE273" s="180"/>
      <c r="AF273" s="180"/>
      <c r="AG273" s="180"/>
      <c r="AH273" s="180"/>
    </row>
    <row r="274" spans="1:34" ht="38.25" x14ac:dyDescent="0.25">
      <c r="A274" s="4" t="s">
        <v>977</v>
      </c>
      <c r="B274" s="180" t="s">
        <v>978</v>
      </c>
      <c r="C274" s="246">
        <f>IF(LEN($D274)=0,"",SUBTOTAL(3,$D$6:$D274))</f>
        <v>268</v>
      </c>
      <c r="D274" s="246" t="s">
        <v>62</v>
      </c>
      <c r="E274" s="183" t="s">
        <v>979</v>
      </c>
      <c r="F274" s="183"/>
      <c r="G274" s="177" t="s">
        <v>181</v>
      </c>
      <c r="H274" s="177" t="s">
        <v>980</v>
      </c>
      <c r="I274" s="9">
        <v>5</v>
      </c>
      <c r="J274" s="177">
        <v>24</v>
      </c>
      <c r="K274" s="231">
        <v>2021</v>
      </c>
      <c r="L274" s="12" t="s">
        <v>958</v>
      </c>
      <c r="M274" s="12"/>
      <c r="N274" s="12" t="s">
        <v>31</v>
      </c>
      <c r="O274" s="12"/>
      <c r="P274" s="12" t="s">
        <v>564</v>
      </c>
      <c r="Q274" s="4" t="s">
        <v>34</v>
      </c>
      <c r="R274" s="4">
        <v>5</v>
      </c>
      <c r="S274" s="4">
        <v>5</v>
      </c>
      <c r="T274" s="178">
        <v>2021</v>
      </c>
      <c r="U274" s="13" t="s">
        <v>959</v>
      </c>
      <c r="V274" s="4" t="s">
        <v>36</v>
      </c>
      <c r="W274" s="180"/>
      <c r="X274" s="4">
        <f t="shared" si="9"/>
        <v>0</v>
      </c>
      <c r="Y274" s="180"/>
      <c r="Z274" s="4"/>
      <c r="AA274" s="180"/>
      <c r="AB274" s="180"/>
      <c r="AC274" s="180"/>
      <c r="AD274" s="180"/>
      <c r="AE274" s="180"/>
      <c r="AF274" s="180"/>
      <c r="AG274" s="180"/>
      <c r="AH274" s="180"/>
    </row>
    <row r="275" spans="1:34" ht="38.25" x14ac:dyDescent="0.25">
      <c r="A275" s="4" t="s">
        <v>981</v>
      </c>
      <c r="B275" s="180" t="s">
        <v>982</v>
      </c>
      <c r="C275" s="246">
        <f>IF(LEN($D275)=0,"",SUBTOTAL(3,$D$6:$D275))</f>
        <v>269</v>
      </c>
      <c r="D275" s="246" t="s">
        <v>62</v>
      </c>
      <c r="E275" s="183" t="s">
        <v>983</v>
      </c>
      <c r="F275" s="183"/>
      <c r="G275" s="177" t="s">
        <v>165</v>
      </c>
      <c r="H275" s="177" t="s">
        <v>332</v>
      </c>
      <c r="I275" s="9">
        <v>1.7</v>
      </c>
      <c r="J275" s="177">
        <v>24</v>
      </c>
      <c r="K275" s="231">
        <v>2021</v>
      </c>
      <c r="L275" s="12" t="s">
        <v>958</v>
      </c>
      <c r="M275" s="12"/>
      <c r="N275" s="12" t="s">
        <v>31</v>
      </c>
      <c r="O275" s="12"/>
      <c r="P275" s="12" t="s">
        <v>564</v>
      </c>
      <c r="Q275" s="4" t="s">
        <v>34</v>
      </c>
      <c r="R275" s="4">
        <v>1.7</v>
      </c>
      <c r="S275" s="4">
        <v>1.7</v>
      </c>
      <c r="T275" s="178">
        <v>2021</v>
      </c>
      <c r="U275" s="13" t="s">
        <v>959</v>
      </c>
      <c r="V275" s="4" t="s">
        <v>36</v>
      </c>
      <c r="W275" s="180"/>
      <c r="X275" s="4">
        <f t="shared" ref="X275:X306" si="10">S275-I275</f>
        <v>0</v>
      </c>
      <c r="Y275" s="180"/>
      <c r="Z275" s="4"/>
      <c r="AA275" s="180"/>
      <c r="AB275" s="180"/>
      <c r="AC275" s="180"/>
      <c r="AD275" s="180"/>
      <c r="AE275" s="180"/>
      <c r="AF275" s="180"/>
      <c r="AG275" s="180"/>
      <c r="AH275" s="180"/>
    </row>
    <row r="276" spans="1:34" ht="38.25" x14ac:dyDescent="0.25">
      <c r="A276" s="4" t="s">
        <v>984</v>
      </c>
      <c r="B276" s="180" t="s">
        <v>985</v>
      </c>
      <c r="C276" s="246">
        <f>IF(LEN($D276)=0,"",SUBTOTAL(3,$D$6:$D276))</f>
        <v>270</v>
      </c>
      <c r="D276" s="246" t="s">
        <v>62</v>
      </c>
      <c r="E276" s="183" t="s">
        <v>986</v>
      </c>
      <c r="F276" s="183"/>
      <c r="G276" s="177" t="s">
        <v>165</v>
      </c>
      <c r="H276" s="177" t="s">
        <v>441</v>
      </c>
      <c r="I276" s="9">
        <v>0.91</v>
      </c>
      <c r="J276" s="177">
        <v>24</v>
      </c>
      <c r="K276" s="231">
        <v>2021</v>
      </c>
      <c r="L276" s="12" t="s">
        <v>958</v>
      </c>
      <c r="M276" s="12"/>
      <c r="N276" s="12" t="s">
        <v>31</v>
      </c>
      <c r="O276" s="12"/>
      <c r="P276" s="12" t="s">
        <v>564</v>
      </c>
      <c r="Q276" s="4" t="s">
        <v>34</v>
      </c>
      <c r="R276" s="4">
        <v>0.91</v>
      </c>
      <c r="S276" s="4">
        <v>0.91</v>
      </c>
      <c r="T276" s="178">
        <v>2021</v>
      </c>
      <c r="U276" s="13" t="s">
        <v>959</v>
      </c>
      <c r="V276" s="4" t="s">
        <v>36</v>
      </c>
      <c r="W276" s="180"/>
      <c r="X276" s="4">
        <f t="shared" si="10"/>
        <v>0</v>
      </c>
      <c r="Y276" s="180"/>
      <c r="Z276" s="4"/>
      <c r="AA276" s="180"/>
      <c r="AB276" s="180"/>
      <c r="AC276" s="180"/>
      <c r="AD276" s="180"/>
      <c r="AE276" s="180"/>
      <c r="AF276" s="180"/>
      <c r="AG276" s="180"/>
      <c r="AH276" s="180"/>
    </row>
    <row r="277" spans="1:34" ht="38.25" x14ac:dyDescent="0.25">
      <c r="A277" s="4" t="s">
        <v>987</v>
      </c>
      <c r="B277" s="180" t="s">
        <v>988</v>
      </c>
      <c r="C277" s="246">
        <f>IF(LEN($D277)=0,"",SUBTOTAL(3,$D$6:$D277))</f>
        <v>271</v>
      </c>
      <c r="D277" s="246" t="s">
        <v>25</v>
      </c>
      <c r="E277" s="266" t="s">
        <v>989</v>
      </c>
      <c r="F277" s="266"/>
      <c r="G277" s="174" t="s">
        <v>89</v>
      </c>
      <c r="H277" s="188" t="s">
        <v>249</v>
      </c>
      <c r="I277" s="103">
        <v>4.72</v>
      </c>
      <c r="J277" s="177">
        <v>24</v>
      </c>
      <c r="K277" s="231">
        <v>2021</v>
      </c>
      <c r="L277" s="12" t="s">
        <v>958</v>
      </c>
      <c r="M277" s="12"/>
      <c r="N277" s="12" t="s">
        <v>31</v>
      </c>
      <c r="O277" s="12"/>
      <c r="P277" s="12" t="s">
        <v>564</v>
      </c>
      <c r="Q277" s="4" t="s">
        <v>34</v>
      </c>
      <c r="R277" s="4">
        <v>4.72</v>
      </c>
      <c r="S277" s="4">
        <v>4.72</v>
      </c>
      <c r="T277" s="178">
        <v>2021</v>
      </c>
      <c r="U277" s="13" t="s">
        <v>959</v>
      </c>
      <c r="V277" s="4" t="s">
        <v>36</v>
      </c>
      <c r="W277" s="180"/>
      <c r="X277" s="4">
        <f t="shared" si="10"/>
        <v>0</v>
      </c>
      <c r="Y277" s="180"/>
      <c r="Z277" s="4"/>
      <c r="AA277" s="180"/>
      <c r="AB277" s="180"/>
      <c r="AC277" s="180"/>
      <c r="AD277" s="180"/>
      <c r="AE277" s="180"/>
      <c r="AF277" s="180"/>
      <c r="AG277" s="180"/>
      <c r="AH277" s="180"/>
    </row>
    <row r="278" spans="1:34" ht="38.25" x14ac:dyDescent="0.25">
      <c r="A278" s="4" t="s">
        <v>990</v>
      </c>
      <c r="B278" s="180" t="s">
        <v>270</v>
      </c>
      <c r="C278" s="246">
        <f>IF(LEN($D278)=0,"",SUBTOTAL(3,$D$6:$D278))</f>
        <v>272</v>
      </c>
      <c r="D278" s="246" t="s">
        <v>25</v>
      </c>
      <c r="E278" s="183" t="s">
        <v>991</v>
      </c>
      <c r="F278" s="183"/>
      <c r="G278" s="177" t="s">
        <v>65</v>
      </c>
      <c r="H278" s="177" t="s">
        <v>992</v>
      </c>
      <c r="I278" s="9">
        <v>0.3</v>
      </c>
      <c r="J278" s="177">
        <v>24</v>
      </c>
      <c r="K278" s="231">
        <v>2021</v>
      </c>
      <c r="L278" s="12" t="s">
        <v>958</v>
      </c>
      <c r="M278" s="12"/>
      <c r="N278" s="12" t="s">
        <v>31</v>
      </c>
      <c r="O278" s="12"/>
      <c r="P278" s="12" t="s">
        <v>564</v>
      </c>
      <c r="Q278" s="4" t="s">
        <v>34</v>
      </c>
      <c r="R278" s="101">
        <v>12</v>
      </c>
      <c r="S278" s="101">
        <v>0.3</v>
      </c>
      <c r="T278" s="175">
        <v>2021</v>
      </c>
      <c r="U278" s="175" t="s">
        <v>959</v>
      </c>
      <c r="V278" s="100" t="s">
        <v>70</v>
      </c>
      <c r="W278" s="180"/>
      <c r="X278" s="4">
        <f t="shared" si="10"/>
        <v>0</v>
      </c>
      <c r="Y278" s="180"/>
      <c r="Z278" s="4"/>
      <c r="AA278" s="180"/>
      <c r="AB278" s="180"/>
      <c r="AC278" s="180"/>
      <c r="AD278" s="180"/>
      <c r="AE278" s="180"/>
      <c r="AF278" s="180"/>
      <c r="AG278" s="180"/>
      <c r="AH278" s="180"/>
    </row>
    <row r="279" spans="1:34" ht="38.25" x14ac:dyDescent="0.25">
      <c r="A279" s="4" t="s">
        <v>993</v>
      </c>
      <c r="B279" s="180" t="s">
        <v>994</v>
      </c>
      <c r="C279" s="246">
        <f>IF(LEN($D279)=0,"",SUBTOTAL(3,$D$6:$D279))</f>
        <v>273</v>
      </c>
      <c r="D279" s="246" t="s">
        <v>25</v>
      </c>
      <c r="E279" s="183" t="s">
        <v>995</v>
      </c>
      <c r="F279" s="183"/>
      <c r="G279" s="177" t="s">
        <v>65</v>
      </c>
      <c r="H279" s="177" t="s">
        <v>339</v>
      </c>
      <c r="I279" s="9">
        <v>0.11</v>
      </c>
      <c r="J279" s="177">
        <v>24</v>
      </c>
      <c r="K279" s="231">
        <v>2021</v>
      </c>
      <c r="L279" s="12" t="s">
        <v>958</v>
      </c>
      <c r="M279" s="12"/>
      <c r="N279" s="12" t="s">
        <v>31</v>
      </c>
      <c r="O279" s="12"/>
      <c r="P279" s="12" t="s">
        <v>564</v>
      </c>
      <c r="Q279" s="4" t="s">
        <v>34</v>
      </c>
      <c r="R279" s="101">
        <v>0.11</v>
      </c>
      <c r="S279" s="101">
        <v>0.11</v>
      </c>
      <c r="T279" s="175">
        <v>2021</v>
      </c>
      <c r="U279" s="175" t="s">
        <v>959</v>
      </c>
      <c r="V279" s="100" t="s">
        <v>70</v>
      </c>
      <c r="W279" s="180"/>
      <c r="X279" s="4">
        <f t="shared" si="10"/>
        <v>0</v>
      </c>
      <c r="Y279" s="180" t="s">
        <v>996</v>
      </c>
      <c r="Z279" s="4"/>
      <c r="AA279" s="180"/>
      <c r="AB279" s="180"/>
      <c r="AC279" s="180"/>
      <c r="AD279" s="180"/>
      <c r="AE279" s="180"/>
      <c r="AF279" s="180"/>
      <c r="AG279" s="180"/>
      <c r="AH279" s="180"/>
    </row>
    <row r="280" spans="1:34" ht="38.25" x14ac:dyDescent="0.25">
      <c r="A280" s="4" t="s">
        <v>997</v>
      </c>
      <c r="B280" s="180" t="s">
        <v>618</v>
      </c>
      <c r="C280" s="246">
        <f>IF(LEN($D280)=0,"",SUBTOTAL(3,$D$6:$D280))</f>
        <v>274</v>
      </c>
      <c r="D280" s="246" t="s">
        <v>25</v>
      </c>
      <c r="E280" s="183" t="s">
        <v>619</v>
      </c>
      <c r="F280" s="183"/>
      <c r="G280" s="177" t="s">
        <v>65</v>
      </c>
      <c r="H280" s="177" t="s">
        <v>339</v>
      </c>
      <c r="I280" s="9">
        <v>4.0000000000000036E-2</v>
      </c>
      <c r="J280" s="177">
        <v>24</v>
      </c>
      <c r="K280" s="231">
        <v>2021</v>
      </c>
      <c r="L280" s="12" t="s">
        <v>958</v>
      </c>
      <c r="M280" s="12"/>
      <c r="N280" s="12" t="s">
        <v>31</v>
      </c>
      <c r="O280" s="12"/>
      <c r="P280" s="12" t="s">
        <v>564</v>
      </c>
      <c r="Q280" s="4" t="s">
        <v>34</v>
      </c>
      <c r="R280" s="101">
        <v>2.75</v>
      </c>
      <c r="S280" s="101">
        <v>4.0000000000000036E-2</v>
      </c>
      <c r="T280" s="175">
        <v>2021</v>
      </c>
      <c r="U280" s="175" t="s">
        <v>959</v>
      </c>
      <c r="V280" s="100" t="s">
        <v>47</v>
      </c>
      <c r="W280" s="180"/>
      <c r="X280" s="4">
        <f t="shared" si="10"/>
        <v>0</v>
      </c>
      <c r="Y280" s="180"/>
      <c r="Z280" s="4"/>
      <c r="AA280" s="180"/>
      <c r="AB280" s="180"/>
      <c r="AC280" s="180"/>
      <c r="AD280" s="180"/>
      <c r="AE280" s="180"/>
      <c r="AF280" s="180"/>
      <c r="AG280" s="180"/>
      <c r="AH280" s="180"/>
    </row>
    <row r="281" spans="1:34" ht="38.25" x14ac:dyDescent="0.25">
      <c r="A281" s="4" t="s">
        <v>998</v>
      </c>
      <c r="B281" s="180" t="s">
        <v>632</v>
      </c>
      <c r="C281" s="246">
        <f>IF(LEN($D281)=0,"",SUBTOTAL(3,$D$6:$D281))</f>
        <v>275</v>
      </c>
      <c r="D281" s="246" t="s">
        <v>25</v>
      </c>
      <c r="E281" s="183" t="s">
        <v>999</v>
      </c>
      <c r="F281" s="183"/>
      <c r="G281" s="177" t="s">
        <v>65</v>
      </c>
      <c r="H281" s="177" t="s">
        <v>1000</v>
      </c>
      <c r="I281" s="9">
        <v>0.37000000000000011</v>
      </c>
      <c r="J281" s="177">
        <v>24</v>
      </c>
      <c r="K281" s="231">
        <v>2021</v>
      </c>
      <c r="L281" s="12" t="s">
        <v>958</v>
      </c>
      <c r="M281" s="12" t="s">
        <v>32</v>
      </c>
      <c r="N281" s="12" t="s">
        <v>31</v>
      </c>
      <c r="O281" s="12"/>
      <c r="P281" s="12" t="s">
        <v>564</v>
      </c>
      <c r="Q281" s="4" t="s">
        <v>34</v>
      </c>
      <c r="R281" s="101">
        <v>3.87</v>
      </c>
      <c r="S281" s="101">
        <v>0.37000000000000011</v>
      </c>
      <c r="T281" s="175">
        <v>2021</v>
      </c>
      <c r="U281" s="175" t="s">
        <v>959</v>
      </c>
      <c r="V281" s="100" t="s">
        <v>36</v>
      </c>
      <c r="W281" s="180"/>
      <c r="X281" s="4">
        <f t="shared" si="10"/>
        <v>0</v>
      </c>
      <c r="Y281" s="180"/>
      <c r="Z281" s="4"/>
      <c r="AA281" s="180"/>
      <c r="AB281" s="180"/>
      <c r="AC281" s="180"/>
      <c r="AD281" s="180"/>
      <c r="AE281" s="180"/>
      <c r="AF281" s="180"/>
      <c r="AG281" s="180"/>
      <c r="AH281" s="180"/>
    </row>
    <row r="282" spans="1:34" ht="51" x14ac:dyDescent="0.25">
      <c r="A282" s="4" t="s">
        <v>1001</v>
      </c>
      <c r="B282" s="180" t="s">
        <v>1002</v>
      </c>
      <c r="C282" s="246">
        <f>IF(LEN($D282)=0,"",SUBTOTAL(3,$D$6:$D282))</f>
        <v>276</v>
      </c>
      <c r="D282" s="246" t="s">
        <v>25</v>
      </c>
      <c r="E282" s="183" t="s">
        <v>1003</v>
      </c>
      <c r="F282" s="183"/>
      <c r="G282" s="177" t="s">
        <v>65</v>
      </c>
      <c r="H282" s="177" t="s">
        <v>128</v>
      </c>
      <c r="I282" s="9">
        <v>7.0000000000000007E-2</v>
      </c>
      <c r="J282" s="177">
        <v>24</v>
      </c>
      <c r="K282" s="231">
        <v>2021</v>
      </c>
      <c r="L282" s="12" t="s">
        <v>958</v>
      </c>
      <c r="M282" s="12"/>
      <c r="N282" s="12" t="s">
        <v>31</v>
      </c>
      <c r="O282" s="12"/>
      <c r="P282" s="12" t="s">
        <v>564</v>
      </c>
      <c r="Q282" s="4" t="s">
        <v>34</v>
      </c>
      <c r="R282" s="101">
        <v>0.14000000000000001</v>
      </c>
      <c r="S282" s="101">
        <v>7.0000000000000007E-2</v>
      </c>
      <c r="T282" s="175">
        <v>2021</v>
      </c>
      <c r="U282" s="175" t="s">
        <v>959</v>
      </c>
      <c r="V282" s="100" t="s">
        <v>70</v>
      </c>
      <c r="W282" s="180"/>
      <c r="X282" s="4">
        <f t="shared" si="10"/>
        <v>0</v>
      </c>
      <c r="Y282" s="180"/>
      <c r="Z282" s="4"/>
      <c r="AA282" s="180"/>
      <c r="AB282" s="180"/>
      <c r="AC282" s="180"/>
      <c r="AD282" s="180"/>
      <c r="AE282" s="180"/>
      <c r="AF282" s="180"/>
      <c r="AG282" s="180"/>
      <c r="AH282" s="180"/>
    </row>
    <row r="283" spans="1:34" ht="38.25" x14ac:dyDescent="0.25">
      <c r="A283" s="4" t="s">
        <v>1004</v>
      </c>
      <c r="B283" s="180" t="s">
        <v>344</v>
      </c>
      <c r="C283" s="246">
        <f>IF(LEN($D283)=0,"",SUBTOTAL(3,$D$6:$D283))</f>
        <v>277</v>
      </c>
      <c r="D283" s="246" t="s">
        <v>25</v>
      </c>
      <c r="E283" s="183" t="s">
        <v>1005</v>
      </c>
      <c r="F283" s="183"/>
      <c r="G283" s="177" t="s">
        <v>65</v>
      </c>
      <c r="H283" s="177" t="s">
        <v>128</v>
      </c>
      <c r="I283" s="9">
        <v>1.6500000000000004</v>
      </c>
      <c r="J283" s="177">
        <v>24</v>
      </c>
      <c r="K283" s="231">
        <v>2021</v>
      </c>
      <c r="L283" s="12" t="s">
        <v>958</v>
      </c>
      <c r="M283" s="12"/>
      <c r="N283" s="12" t="s">
        <v>31</v>
      </c>
      <c r="O283" s="12"/>
      <c r="P283" s="12" t="s">
        <v>564</v>
      </c>
      <c r="Q283" s="4" t="s">
        <v>34</v>
      </c>
      <c r="R283" s="101">
        <v>5.95</v>
      </c>
      <c r="S283" s="101">
        <v>1.6500000000000004</v>
      </c>
      <c r="T283" s="175">
        <v>2021</v>
      </c>
      <c r="U283" s="175" t="s">
        <v>959</v>
      </c>
      <c r="V283" s="100" t="s">
        <v>36</v>
      </c>
      <c r="W283" s="180"/>
      <c r="X283" s="4">
        <f t="shared" si="10"/>
        <v>0</v>
      </c>
      <c r="Y283" s="180"/>
      <c r="Z283" s="4"/>
      <c r="AA283" s="180"/>
      <c r="AB283" s="180"/>
      <c r="AC283" s="180"/>
      <c r="AD283" s="180"/>
      <c r="AE283" s="180"/>
      <c r="AF283" s="180"/>
      <c r="AG283" s="180"/>
      <c r="AH283" s="180"/>
    </row>
    <row r="284" spans="1:34" ht="38.25" x14ac:dyDescent="0.25">
      <c r="A284" s="4" t="s">
        <v>1006</v>
      </c>
      <c r="B284" s="180" t="s">
        <v>1007</v>
      </c>
      <c r="C284" s="246">
        <f>IF(LEN($D284)=0,"",SUBTOTAL(3,$D$6:$D284))</f>
        <v>278</v>
      </c>
      <c r="D284" s="246" t="s">
        <v>25</v>
      </c>
      <c r="E284" s="183" t="s">
        <v>1008</v>
      </c>
      <c r="F284" s="183"/>
      <c r="G284" s="177" t="s">
        <v>65</v>
      </c>
      <c r="H284" s="177" t="s">
        <v>177</v>
      </c>
      <c r="I284" s="9">
        <v>0.3</v>
      </c>
      <c r="J284" s="177">
        <v>24</v>
      </c>
      <c r="K284" s="231">
        <v>2021</v>
      </c>
      <c r="L284" s="12" t="s">
        <v>958</v>
      </c>
      <c r="M284" s="12"/>
      <c r="N284" s="12" t="s">
        <v>31</v>
      </c>
      <c r="O284" s="12"/>
      <c r="P284" s="12" t="s">
        <v>564</v>
      </c>
      <c r="Q284" s="4" t="s">
        <v>34</v>
      </c>
      <c r="R284" s="101">
        <v>3</v>
      </c>
      <c r="S284" s="101">
        <v>0.3</v>
      </c>
      <c r="T284" s="175">
        <v>2021</v>
      </c>
      <c r="U284" s="175" t="s">
        <v>959</v>
      </c>
      <c r="V284" s="100" t="s">
        <v>70</v>
      </c>
      <c r="W284" s="180"/>
      <c r="X284" s="4">
        <f t="shared" si="10"/>
        <v>0</v>
      </c>
      <c r="Y284" s="180"/>
      <c r="Z284" s="4"/>
      <c r="AA284" s="180"/>
      <c r="AB284" s="180"/>
      <c r="AC284" s="180"/>
      <c r="AD284" s="180"/>
      <c r="AE284" s="180"/>
      <c r="AF284" s="180"/>
      <c r="AG284" s="180"/>
      <c r="AH284" s="180"/>
    </row>
    <row r="285" spans="1:34" ht="38.25" x14ac:dyDescent="0.25">
      <c r="A285" s="4" t="s">
        <v>1009</v>
      </c>
      <c r="B285" s="180" t="s">
        <v>624</v>
      </c>
      <c r="C285" s="246">
        <f>IF(LEN($D285)=0,"",SUBTOTAL(3,$D$6:$D285))</f>
        <v>279</v>
      </c>
      <c r="D285" s="246" t="s">
        <v>25</v>
      </c>
      <c r="E285" s="183" t="s">
        <v>625</v>
      </c>
      <c r="F285" s="183"/>
      <c r="G285" s="177" t="s">
        <v>65</v>
      </c>
      <c r="H285" s="177" t="s">
        <v>295</v>
      </c>
      <c r="I285" s="9">
        <v>0.01</v>
      </c>
      <c r="J285" s="177">
        <v>24</v>
      </c>
      <c r="K285" s="231">
        <v>2021</v>
      </c>
      <c r="L285" s="12" t="s">
        <v>958</v>
      </c>
      <c r="M285" s="12"/>
      <c r="N285" s="12" t="s">
        <v>31</v>
      </c>
      <c r="O285" s="12"/>
      <c r="P285" s="12" t="s">
        <v>564</v>
      </c>
      <c r="Q285" s="4" t="s">
        <v>34</v>
      </c>
      <c r="R285" s="101">
        <v>0.42</v>
      </c>
      <c r="S285" s="101">
        <v>0.01</v>
      </c>
      <c r="T285" s="175">
        <v>2021</v>
      </c>
      <c r="U285" s="175" t="s">
        <v>959</v>
      </c>
      <c r="V285" s="100" t="s">
        <v>47</v>
      </c>
      <c r="W285" s="180"/>
      <c r="X285" s="4">
        <f t="shared" si="10"/>
        <v>0</v>
      </c>
      <c r="Y285" s="180"/>
      <c r="Z285" s="4"/>
      <c r="AA285" s="180"/>
      <c r="AB285" s="180"/>
      <c r="AC285" s="180"/>
      <c r="AD285" s="180"/>
      <c r="AE285" s="180"/>
      <c r="AF285" s="180"/>
      <c r="AG285" s="180"/>
      <c r="AH285" s="180"/>
    </row>
    <row r="286" spans="1:34" ht="38.25" x14ac:dyDescent="0.25">
      <c r="A286" s="4" t="s">
        <v>1010</v>
      </c>
      <c r="B286" s="180" t="s">
        <v>1011</v>
      </c>
      <c r="C286" s="246">
        <f>IF(LEN($D286)=0,"",SUBTOTAL(3,$D$6:$D286))</f>
        <v>280</v>
      </c>
      <c r="D286" s="246" t="s">
        <v>25</v>
      </c>
      <c r="E286" s="183" t="s">
        <v>1012</v>
      </c>
      <c r="F286" s="183"/>
      <c r="G286" s="177" t="s">
        <v>65</v>
      </c>
      <c r="H286" s="177" t="s">
        <v>893</v>
      </c>
      <c r="I286" s="9">
        <v>0.02</v>
      </c>
      <c r="J286" s="177">
        <v>24</v>
      </c>
      <c r="K286" s="231">
        <v>2021</v>
      </c>
      <c r="L286" s="12" t="s">
        <v>958</v>
      </c>
      <c r="M286" s="12"/>
      <c r="N286" s="12" t="s">
        <v>31</v>
      </c>
      <c r="O286" s="12"/>
      <c r="P286" s="12" t="s">
        <v>564</v>
      </c>
      <c r="Q286" s="4" t="s">
        <v>34</v>
      </c>
      <c r="R286" s="101">
        <v>0.47</v>
      </c>
      <c r="S286" s="101">
        <v>0.02</v>
      </c>
      <c r="T286" s="175">
        <v>2021</v>
      </c>
      <c r="U286" s="175" t="s">
        <v>959</v>
      </c>
      <c r="V286" s="100" t="s">
        <v>70</v>
      </c>
      <c r="W286" s="180"/>
      <c r="X286" s="4">
        <f t="shared" si="10"/>
        <v>0</v>
      </c>
      <c r="Y286" s="180"/>
      <c r="Z286" s="4"/>
      <c r="AA286" s="180"/>
      <c r="AB286" s="180"/>
      <c r="AC286" s="180"/>
      <c r="AD286" s="180"/>
      <c r="AE286" s="180"/>
      <c r="AF286" s="180"/>
      <c r="AG286" s="180"/>
      <c r="AH286" s="180"/>
    </row>
    <row r="287" spans="1:34" ht="38.25" x14ac:dyDescent="0.25">
      <c r="A287" s="4" t="s">
        <v>1013</v>
      </c>
      <c r="B287" s="180" t="s">
        <v>1014</v>
      </c>
      <c r="C287" s="246">
        <f>IF(LEN($D287)=0,"",SUBTOTAL(3,$D$6:$D287))</f>
        <v>281</v>
      </c>
      <c r="D287" s="246" t="s">
        <v>25</v>
      </c>
      <c r="E287" s="183" t="s">
        <v>1015</v>
      </c>
      <c r="F287" s="183"/>
      <c r="G287" s="177" t="s">
        <v>65</v>
      </c>
      <c r="H287" s="177" t="s">
        <v>893</v>
      </c>
      <c r="I287" s="9">
        <v>0.18000000000000005</v>
      </c>
      <c r="J287" s="177">
        <v>24</v>
      </c>
      <c r="K287" s="231">
        <v>2021</v>
      </c>
      <c r="L287" s="12" t="s">
        <v>958</v>
      </c>
      <c r="M287" s="12"/>
      <c r="N287" s="12" t="s">
        <v>31</v>
      </c>
      <c r="O287" s="12"/>
      <c r="P287" s="12" t="s">
        <v>564</v>
      </c>
      <c r="Q287" s="4" t="s">
        <v>34</v>
      </c>
      <c r="R287" s="101">
        <v>0.88</v>
      </c>
      <c r="S287" s="101">
        <v>0.18000000000000005</v>
      </c>
      <c r="T287" s="175">
        <v>2021</v>
      </c>
      <c r="U287" s="175" t="s">
        <v>959</v>
      </c>
      <c r="V287" s="100" t="s">
        <v>70</v>
      </c>
      <c r="W287" s="180"/>
      <c r="X287" s="4">
        <f t="shared" si="10"/>
        <v>0</v>
      </c>
      <c r="Y287" s="180"/>
      <c r="Z287" s="4"/>
      <c r="AA287" s="180"/>
      <c r="AB287" s="180"/>
      <c r="AC287" s="180"/>
      <c r="AD287" s="180"/>
      <c r="AE287" s="180"/>
      <c r="AF287" s="180"/>
      <c r="AG287" s="180"/>
      <c r="AH287" s="180"/>
    </row>
    <row r="288" spans="1:34" ht="38.25" x14ac:dyDescent="0.25">
      <c r="A288" s="4" t="s">
        <v>1016</v>
      </c>
      <c r="B288" s="180" t="s">
        <v>1017</v>
      </c>
      <c r="C288" s="246">
        <f>IF(LEN($D288)=0,"",SUBTOTAL(3,$D$6:$D288))</f>
        <v>282</v>
      </c>
      <c r="D288" s="246" t="s">
        <v>25</v>
      </c>
      <c r="E288" s="183" t="s">
        <v>1018</v>
      </c>
      <c r="F288" s="183"/>
      <c r="G288" s="177" t="s">
        <v>65</v>
      </c>
      <c r="H288" s="177" t="s">
        <v>339</v>
      </c>
      <c r="I288" s="9">
        <v>7.0000000000000007E-2</v>
      </c>
      <c r="J288" s="177">
        <v>24</v>
      </c>
      <c r="K288" s="231">
        <v>2021</v>
      </c>
      <c r="L288" s="12" t="s">
        <v>958</v>
      </c>
      <c r="M288" s="12"/>
      <c r="N288" s="12" t="s">
        <v>31</v>
      </c>
      <c r="O288" s="12"/>
      <c r="P288" s="12" t="s">
        <v>564</v>
      </c>
      <c r="Q288" s="4" t="s">
        <v>34</v>
      </c>
      <c r="R288" s="101">
        <v>7.0000000000000007E-2</v>
      </c>
      <c r="S288" s="101">
        <v>7.0000000000000007E-2</v>
      </c>
      <c r="T288" s="175">
        <v>2021</v>
      </c>
      <c r="U288" s="175" t="s">
        <v>959</v>
      </c>
      <c r="V288" s="100" t="s">
        <v>36</v>
      </c>
      <c r="W288" s="180"/>
      <c r="X288" s="4">
        <f t="shared" si="10"/>
        <v>0</v>
      </c>
      <c r="Y288" s="180"/>
      <c r="Z288" s="4"/>
      <c r="AA288" s="180"/>
      <c r="AB288" s="180"/>
      <c r="AC288" s="180"/>
      <c r="AD288" s="180"/>
      <c r="AE288" s="180"/>
      <c r="AF288" s="180"/>
      <c r="AG288" s="180"/>
      <c r="AH288" s="180"/>
    </row>
    <row r="289" spans="1:34" ht="89.25" x14ac:dyDescent="0.25">
      <c r="A289" s="4" t="s">
        <v>1019</v>
      </c>
      <c r="B289" s="180" t="s">
        <v>1020</v>
      </c>
      <c r="C289" s="246">
        <f>IF(LEN($D289)=0,"",SUBTOTAL(3,$D$6:$D289))</f>
        <v>283</v>
      </c>
      <c r="D289" s="246" t="s">
        <v>25</v>
      </c>
      <c r="E289" s="183" t="s">
        <v>1021</v>
      </c>
      <c r="F289" s="183"/>
      <c r="G289" s="177" t="s">
        <v>65</v>
      </c>
      <c r="H289" s="177" t="s">
        <v>1022</v>
      </c>
      <c r="I289" s="9">
        <v>2.7959999999999998</v>
      </c>
      <c r="J289" s="177">
        <v>24</v>
      </c>
      <c r="K289" s="231">
        <v>2021</v>
      </c>
      <c r="L289" s="12" t="s">
        <v>958</v>
      </c>
      <c r="M289" s="12"/>
      <c r="N289" s="12" t="s">
        <v>31</v>
      </c>
      <c r="O289" s="12"/>
      <c r="P289" s="12" t="s">
        <v>564</v>
      </c>
      <c r="Q289" s="4" t="s">
        <v>34</v>
      </c>
      <c r="R289" s="101">
        <v>33.386000000000003</v>
      </c>
      <c r="S289" s="101">
        <v>2.7959999999999998</v>
      </c>
      <c r="T289" s="175">
        <v>2021</v>
      </c>
      <c r="U289" s="175" t="s">
        <v>959</v>
      </c>
      <c r="V289" s="100" t="s">
        <v>70</v>
      </c>
      <c r="W289" s="180"/>
      <c r="X289" s="4">
        <f t="shared" si="10"/>
        <v>0</v>
      </c>
      <c r="Y289" s="180"/>
      <c r="Z289" s="4"/>
      <c r="AA289" s="180"/>
      <c r="AB289" s="180"/>
      <c r="AC289" s="180"/>
      <c r="AD289" s="180"/>
      <c r="AE289" s="180"/>
      <c r="AF289" s="180"/>
      <c r="AG289" s="180"/>
      <c r="AH289" s="180"/>
    </row>
    <row r="290" spans="1:34" ht="38.25" x14ac:dyDescent="0.25">
      <c r="A290" s="4" t="s">
        <v>1023</v>
      </c>
      <c r="B290" s="180" t="s">
        <v>1024</v>
      </c>
      <c r="C290" s="246">
        <f>IF(LEN($D290)=0,"",SUBTOTAL(3,$D$6:$D290))</f>
        <v>284</v>
      </c>
      <c r="D290" s="246" t="s">
        <v>25</v>
      </c>
      <c r="E290" s="183" t="s">
        <v>1025</v>
      </c>
      <c r="F290" s="183"/>
      <c r="G290" s="177" t="s">
        <v>79</v>
      </c>
      <c r="H290" s="177" t="s">
        <v>1026</v>
      </c>
      <c r="I290" s="9">
        <v>100.2</v>
      </c>
      <c r="J290" s="177">
        <v>24</v>
      </c>
      <c r="K290" s="231">
        <v>2021</v>
      </c>
      <c r="L290" s="12" t="s">
        <v>958</v>
      </c>
      <c r="M290" s="12"/>
      <c r="N290" s="12" t="s">
        <v>31</v>
      </c>
      <c r="O290" s="12"/>
      <c r="P290" s="12" t="s">
        <v>564</v>
      </c>
      <c r="Q290" s="4" t="s">
        <v>34</v>
      </c>
      <c r="R290" s="101">
        <v>100.2</v>
      </c>
      <c r="S290" s="101">
        <v>100.2</v>
      </c>
      <c r="T290" s="175">
        <v>2021</v>
      </c>
      <c r="U290" s="175" t="s">
        <v>959</v>
      </c>
      <c r="V290" s="100" t="s">
        <v>70</v>
      </c>
      <c r="W290" s="180"/>
      <c r="X290" s="4">
        <f t="shared" si="10"/>
        <v>0</v>
      </c>
      <c r="Y290" s="180"/>
      <c r="Z290" s="4"/>
      <c r="AA290" s="180"/>
      <c r="AB290" s="180"/>
      <c r="AC290" s="180"/>
      <c r="AD290" s="180"/>
      <c r="AE290" s="180"/>
      <c r="AF290" s="180"/>
      <c r="AG290" s="180"/>
      <c r="AH290" s="180"/>
    </row>
    <row r="291" spans="1:34" ht="38.25" x14ac:dyDescent="0.25">
      <c r="A291" s="4" t="s">
        <v>1027</v>
      </c>
      <c r="B291" s="180" t="s">
        <v>1028</v>
      </c>
      <c r="C291" s="246">
        <f>IF(LEN($D291)=0,"",SUBTOTAL(3,$D$6:$D291))</f>
        <v>285</v>
      </c>
      <c r="D291" s="246" t="s">
        <v>25</v>
      </c>
      <c r="E291" s="183" t="s">
        <v>1029</v>
      </c>
      <c r="F291" s="183"/>
      <c r="G291" s="177" t="s">
        <v>79</v>
      </c>
      <c r="H291" s="177" t="s">
        <v>199</v>
      </c>
      <c r="I291" s="9">
        <v>0.8</v>
      </c>
      <c r="J291" s="177">
        <v>24</v>
      </c>
      <c r="K291" s="231">
        <v>2021</v>
      </c>
      <c r="L291" s="12" t="s">
        <v>958</v>
      </c>
      <c r="M291" s="12"/>
      <c r="N291" s="12" t="s">
        <v>31</v>
      </c>
      <c r="O291" s="12"/>
      <c r="P291" s="12" t="s">
        <v>564</v>
      </c>
      <c r="Q291" s="4" t="s">
        <v>34</v>
      </c>
      <c r="R291" s="101">
        <v>0.8</v>
      </c>
      <c r="S291" s="101">
        <v>0.8</v>
      </c>
      <c r="T291" s="175">
        <v>2021</v>
      </c>
      <c r="U291" s="175" t="s">
        <v>959</v>
      </c>
      <c r="V291" s="100" t="s">
        <v>70</v>
      </c>
      <c r="W291" s="180"/>
      <c r="X291" s="4">
        <f t="shared" si="10"/>
        <v>0</v>
      </c>
      <c r="Y291" s="180"/>
      <c r="Z291" s="4"/>
      <c r="AA291" s="180"/>
      <c r="AB291" s="180"/>
      <c r="AC291" s="180"/>
      <c r="AD291" s="180"/>
      <c r="AE291" s="180"/>
      <c r="AF291" s="180"/>
      <c r="AG291" s="180"/>
      <c r="AH291" s="180"/>
    </row>
    <row r="292" spans="1:34" ht="38.25" x14ac:dyDescent="0.25">
      <c r="A292" s="4" t="s">
        <v>1030</v>
      </c>
      <c r="B292" s="180" t="s">
        <v>1031</v>
      </c>
      <c r="C292" s="246">
        <f>IF(LEN($D292)=0,"",SUBTOTAL(3,$D$6:$D292))</f>
        <v>286</v>
      </c>
      <c r="D292" s="246" t="s">
        <v>25</v>
      </c>
      <c r="E292" s="183" t="s">
        <v>1032</v>
      </c>
      <c r="F292" s="183"/>
      <c r="G292" s="177" t="s">
        <v>79</v>
      </c>
      <c r="H292" s="177" t="s">
        <v>199</v>
      </c>
      <c r="I292" s="9">
        <v>5</v>
      </c>
      <c r="J292" s="177">
        <v>24</v>
      </c>
      <c r="K292" s="231">
        <v>2021</v>
      </c>
      <c r="L292" s="12" t="s">
        <v>958</v>
      </c>
      <c r="M292" s="12"/>
      <c r="N292" s="12" t="s">
        <v>31</v>
      </c>
      <c r="O292" s="12"/>
      <c r="P292" s="12" t="s">
        <v>564</v>
      </c>
      <c r="Q292" s="4" t="s">
        <v>34</v>
      </c>
      <c r="R292" s="101">
        <v>5</v>
      </c>
      <c r="S292" s="101">
        <v>5</v>
      </c>
      <c r="T292" s="175">
        <v>2021</v>
      </c>
      <c r="U292" s="175" t="s">
        <v>959</v>
      </c>
      <c r="V292" s="100" t="s">
        <v>70</v>
      </c>
      <c r="W292" s="180"/>
      <c r="X292" s="4">
        <f t="shared" si="10"/>
        <v>0</v>
      </c>
      <c r="Y292" s="180"/>
      <c r="Z292" s="4"/>
      <c r="AA292" s="180"/>
      <c r="AB292" s="180"/>
      <c r="AC292" s="180"/>
      <c r="AD292" s="180"/>
      <c r="AE292" s="180"/>
      <c r="AF292" s="180"/>
      <c r="AG292" s="180"/>
      <c r="AH292" s="180"/>
    </row>
    <row r="293" spans="1:34" ht="114.75" x14ac:dyDescent="0.25">
      <c r="A293" s="4" t="s">
        <v>1033</v>
      </c>
      <c r="B293" s="180" t="s">
        <v>1034</v>
      </c>
      <c r="C293" s="246">
        <f>IF(LEN($D293)=0,"",SUBTOTAL(3,$D$6:$D293))</f>
        <v>287</v>
      </c>
      <c r="D293" s="246" t="s">
        <v>25</v>
      </c>
      <c r="E293" s="183" t="s">
        <v>1035</v>
      </c>
      <c r="F293" s="183"/>
      <c r="G293" s="177" t="s">
        <v>79</v>
      </c>
      <c r="H293" s="177" t="s">
        <v>1036</v>
      </c>
      <c r="I293" s="9">
        <v>1.83</v>
      </c>
      <c r="J293" s="177">
        <v>24</v>
      </c>
      <c r="K293" s="231">
        <v>2021</v>
      </c>
      <c r="L293" s="12" t="s">
        <v>958</v>
      </c>
      <c r="M293" s="12"/>
      <c r="N293" s="12" t="s">
        <v>31</v>
      </c>
      <c r="O293" s="12"/>
      <c r="P293" s="12" t="s">
        <v>564</v>
      </c>
      <c r="Q293" s="4" t="s">
        <v>34</v>
      </c>
      <c r="R293" s="101">
        <v>1.83</v>
      </c>
      <c r="S293" s="101">
        <v>1.83</v>
      </c>
      <c r="T293" s="175">
        <v>2021</v>
      </c>
      <c r="U293" s="175" t="s">
        <v>959</v>
      </c>
      <c r="V293" s="100" t="s">
        <v>70</v>
      </c>
      <c r="W293" s="180"/>
      <c r="X293" s="4">
        <f t="shared" si="10"/>
        <v>0</v>
      </c>
      <c r="Y293" s="180"/>
      <c r="Z293" s="4"/>
      <c r="AA293" s="180"/>
      <c r="AB293" s="180"/>
      <c r="AC293" s="180"/>
      <c r="AD293" s="180"/>
      <c r="AE293" s="180"/>
      <c r="AF293" s="180"/>
      <c r="AG293" s="180"/>
      <c r="AH293" s="180"/>
    </row>
    <row r="294" spans="1:34" ht="38.25" x14ac:dyDescent="0.25">
      <c r="A294" s="4" t="s">
        <v>1037</v>
      </c>
      <c r="B294" s="194" t="s">
        <v>1038</v>
      </c>
      <c r="C294" s="246">
        <f>IF(LEN($D294)=0,"",SUBTOTAL(3,$D$6:$D294))</f>
        <v>288</v>
      </c>
      <c r="D294" s="246" t="s">
        <v>25</v>
      </c>
      <c r="E294" s="183" t="s">
        <v>1039</v>
      </c>
      <c r="F294" s="183"/>
      <c r="G294" s="177" t="s">
        <v>28</v>
      </c>
      <c r="H294" s="177" t="s">
        <v>59</v>
      </c>
      <c r="I294" s="9">
        <v>0.81</v>
      </c>
      <c r="J294" s="177">
        <v>24</v>
      </c>
      <c r="K294" s="231">
        <v>2021</v>
      </c>
      <c r="L294" s="12" t="s">
        <v>958</v>
      </c>
      <c r="M294" s="12"/>
      <c r="N294" s="12" t="s">
        <v>31</v>
      </c>
      <c r="O294" s="12"/>
      <c r="P294" s="12" t="s">
        <v>564</v>
      </c>
      <c r="Q294" s="4" t="s">
        <v>34</v>
      </c>
      <c r="R294" s="101">
        <v>0.81</v>
      </c>
      <c r="S294" s="101">
        <v>0.81</v>
      </c>
      <c r="T294" s="175">
        <v>2021</v>
      </c>
      <c r="U294" s="175" t="s">
        <v>959</v>
      </c>
      <c r="V294" s="100" t="s">
        <v>36</v>
      </c>
      <c r="W294" s="180"/>
      <c r="X294" s="4">
        <f t="shared" si="10"/>
        <v>0</v>
      </c>
      <c r="Y294" s="180"/>
      <c r="Z294" s="4"/>
      <c r="AA294" s="180"/>
      <c r="AB294" s="180"/>
      <c r="AC294" s="180"/>
      <c r="AD294" s="180"/>
      <c r="AE294" s="180"/>
      <c r="AF294" s="180"/>
      <c r="AG294" s="180"/>
      <c r="AH294" s="180"/>
    </row>
    <row r="295" spans="1:34" ht="38.25" x14ac:dyDescent="0.25">
      <c r="A295" s="4" t="s">
        <v>1040</v>
      </c>
      <c r="B295" s="194" t="s">
        <v>23</v>
      </c>
      <c r="C295" s="246">
        <f>IF(LEN($D295)=0,"",SUBTOTAL(3,$D$6:$D295))</f>
        <v>289</v>
      </c>
      <c r="D295" s="246" t="s">
        <v>25</v>
      </c>
      <c r="E295" s="183" t="s">
        <v>1041</v>
      </c>
      <c r="F295" s="183"/>
      <c r="G295" s="177" t="s">
        <v>28</v>
      </c>
      <c r="H295" s="177" t="s">
        <v>387</v>
      </c>
      <c r="I295" s="9">
        <v>0.56000000000000005</v>
      </c>
      <c r="J295" s="177">
        <v>24</v>
      </c>
      <c r="K295" s="231">
        <v>2021</v>
      </c>
      <c r="L295" s="12" t="s">
        <v>958</v>
      </c>
      <c r="M295" s="12"/>
      <c r="N295" s="12" t="s">
        <v>31</v>
      </c>
      <c r="O295" s="12"/>
      <c r="P295" s="12" t="s">
        <v>564</v>
      </c>
      <c r="Q295" s="4" t="s">
        <v>34</v>
      </c>
      <c r="R295" s="101">
        <v>0.56000000000000005</v>
      </c>
      <c r="S295" s="101">
        <v>0.56000000000000005</v>
      </c>
      <c r="T295" s="175">
        <v>2021</v>
      </c>
      <c r="U295" s="175" t="s">
        <v>959</v>
      </c>
      <c r="V295" s="100" t="s">
        <v>36</v>
      </c>
      <c r="W295" s="180"/>
      <c r="X295" s="4">
        <f t="shared" si="10"/>
        <v>0</v>
      </c>
      <c r="Y295" s="180"/>
      <c r="Z295" s="4"/>
      <c r="AA295" s="180"/>
      <c r="AB295" s="180"/>
      <c r="AC295" s="180"/>
      <c r="AD295" s="180"/>
      <c r="AE295" s="180"/>
      <c r="AF295" s="180"/>
      <c r="AG295" s="180"/>
      <c r="AH295" s="180"/>
    </row>
    <row r="296" spans="1:34" ht="38.25" x14ac:dyDescent="0.25">
      <c r="A296" s="4" t="s">
        <v>1042</v>
      </c>
      <c r="B296" s="180" t="s">
        <v>1043</v>
      </c>
      <c r="C296" s="246">
        <f>IF(LEN($D296)=0,"",SUBTOTAL(3,$D$6:$D296))</f>
        <v>290</v>
      </c>
      <c r="D296" s="246" t="s">
        <v>25</v>
      </c>
      <c r="E296" s="183" t="s">
        <v>1044</v>
      </c>
      <c r="F296" s="183"/>
      <c r="G296" s="177" t="s">
        <v>28</v>
      </c>
      <c r="H296" s="177" t="s">
        <v>387</v>
      </c>
      <c r="I296" s="9">
        <v>2.56</v>
      </c>
      <c r="J296" s="177">
        <v>24</v>
      </c>
      <c r="K296" s="231">
        <v>2021</v>
      </c>
      <c r="L296" s="12" t="s">
        <v>958</v>
      </c>
      <c r="M296" s="12"/>
      <c r="N296" s="12" t="s">
        <v>31</v>
      </c>
      <c r="O296" s="12"/>
      <c r="P296" s="12" t="s">
        <v>564</v>
      </c>
      <c r="Q296" s="4" t="s">
        <v>34</v>
      </c>
      <c r="R296" s="101">
        <v>2.56</v>
      </c>
      <c r="S296" s="101">
        <v>2.56</v>
      </c>
      <c r="T296" s="175">
        <v>2021</v>
      </c>
      <c r="U296" s="175" t="s">
        <v>959</v>
      </c>
      <c r="V296" s="100" t="s">
        <v>36</v>
      </c>
      <c r="W296" s="180"/>
      <c r="X296" s="4">
        <f t="shared" si="10"/>
        <v>0</v>
      </c>
      <c r="Y296" s="180"/>
      <c r="Z296" s="4"/>
      <c r="AA296" s="180"/>
      <c r="AB296" s="180"/>
      <c r="AC296" s="180"/>
      <c r="AD296" s="180"/>
      <c r="AE296" s="180"/>
      <c r="AF296" s="180"/>
      <c r="AG296" s="180"/>
      <c r="AH296" s="180"/>
    </row>
    <row r="297" spans="1:34" ht="38.25" x14ac:dyDescent="0.25">
      <c r="A297" s="4" t="s">
        <v>1045</v>
      </c>
      <c r="B297" s="180" t="s">
        <v>1046</v>
      </c>
      <c r="C297" s="246">
        <f>IF(LEN($D297)=0,"",SUBTOTAL(3,$D$6:$D297))</f>
        <v>291</v>
      </c>
      <c r="D297" s="246" t="s">
        <v>25</v>
      </c>
      <c r="E297" s="183" t="s">
        <v>1047</v>
      </c>
      <c r="F297" s="183"/>
      <c r="G297" s="177" t="s">
        <v>256</v>
      </c>
      <c r="H297" s="177" t="s">
        <v>1048</v>
      </c>
      <c r="I297" s="9">
        <v>0.53</v>
      </c>
      <c r="J297" s="177">
        <v>24</v>
      </c>
      <c r="K297" s="231">
        <v>2021</v>
      </c>
      <c r="L297" s="12" t="s">
        <v>958</v>
      </c>
      <c r="M297" s="12"/>
      <c r="N297" s="12" t="s">
        <v>31</v>
      </c>
      <c r="O297" s="12"/>
      <c r="P297" s="12" t="s">
        <v>564</v>
      </c>
      <c r="Q297" s="4" t="s">
        <v>34</v>
      </c>
      <c r="R297" s="4">
        <v>0.53</v>
      </c>
      <c r="S297" s="4">
        <v>0.53</v>
      </c>
      <c r="T297" s="178">
        <v>2021</v>
      </c>
      <c r="U297" s="13" t="s">
        <v>959</v>
      </c>
      <c r="V297" s="4" t="s">
        <v>70</v>
      </c>
      <c r="W297" s="180"/>
      <c r="X297" s="4">
        <f t="shared" si="10"/>
        <v>0</v>
      </c>
      <c r="Y297" s="180"/>
      <c r="Z297" s="4"/>
      <c r="AA297" s="180"/>
      <c r="AB297" s="180"/>
      <c r="AC297" s="180"/>
      <c r="AD297" s="180"/>
      <c r="AE297" s="180"/>
      <c r="AF297" s="180"/>
      <c r="AG297" s="180"/>
      <c r="AH297" s="180"/>
    </row>
    <row r="298" spans="1:34" ht="38.25" x14ac:dyDescent="0.25">
      <c r="A298" s="4" t="s">
        <v>1049</v>
      </c>
      <c r="B298" s="180" t="s">
        <v>1050</v>
      </c>
      <c r="C298" s="246">
        <f>IF(LEN($D298)=0,"",SUBTOTAL(3,$D$6:$D298))</f>
        <v>292</v>
      </c>
      <c r="D298" s="246" t="s">
        <v>25</v>
      </c>
      <c r="E298" s="183" t="s">
        <v>1051</v>
      </c>
      <c r="F298" s="183"/>
      <c r="G298" s="177" t="s">
        <v>256</v>
      </c>
      <c r="H298" s="177" t="s">
        <v>560</v>
      </c>
      <c r="I298" s="9">
        <v>4</v>
      </c>
      <c r="J298" s="177">
        <v>24</v>
      </c>
      <c r="K298" s="231">
        <v>2021</v>
      </c>
      <c r="L298" s="12" t="s">
        <v>958</v>
      </c>
      <c r="M298" s="12"/>
      <c r="N298" s="12" t="s">
        <v>31</v>
      </c>
      <c r="O298" s="12"/>
      <c r="P298" s="12" t="s">
        <v>564</v>
      </c>
      <c r="Q298" s="4" t="s">
        <v>34</v>
      </c>
      <c r="R298" s="4">
        <v>4</v>
      </c>
      <c r="S298" s="4">
        <v>4</v>
      </c>
      <c r="T298" s="178">
        <v>2021</v>
      </c>
      <c r="U298" s="13" t="s">
        <v>959</v>
      </c>
      <c r="V298" s="4" t="s">
        <v>70</v>
      </c>
      <c r="W298" s="180"/>
      <c r="X298" s="4">
        <f t="shared" si="10"/>
        <v>0</v>
      </c>
      <c r="Y298" s="180"/>
      <c r="Z298" s="4"/>
      <c r="AA298" s="180"/>
      <c r="AB298" s="180"/>
      <c r="AC298" s="180"/>
      <c r="AD298" s="180"/>
      <c r="AE298" s="180"/>
      <c r="AF298" s="180"/>
      <c r="AG298" s="180"/>
      <c r="AH298" s="180"/>
    </row>
    <row r="299" spans="1:34" ht="51" x14ac:dyDescent="0.25">
      <c r="A299" s="4" t="s">
        <v>1052</v>
      </c>
      <c r="B299" s="180" t="s">
        <v>1053</v>
      </c>
      <c r="C299" s="246">
        <f>IF(LEN($D299)=0,"",SUBTOTAL(3,$D$6:$D299))</f>
        <v>293</v>
      </c>
      <c r="D299" s="246" t="s">
        <v>25</v>
      </c>
      <c r="E299" s="183" t="s">
        <v>1054</v>
      </c>
      <c r="F299" s="183"/>
      <c r="G299" s="177" t="s">
        <v>256</v>
      </c>
      <c r="H299" s="177" t="s">
        <v>1055</v>
      </c>
      <c r="I299" s="9">
        <v>3</v>
      </c>
      <c r="J299" s="177">
        <v>24</v>
      </c>
      <c r="K299" s="231">
        <v>2021</v>
      </c>
      <c r="L299" s="12" t="s">
        <v>958</v>
      </c>
      <c r="M299" s="12"/>
      <c r="N299" s="12" t="s">
        <v>31</v>
      </c>
      <c r="O299" s="12"/>
      <c r="P299" s="12" t="s">
        <v>564</v>
      </c>
      <c r="Q299" s="4" t="s">
        <v>34</v>
      </c>
      <c r="R299" s="4">
        <v>3</v>
      </c>
      <c r="S299" s="4">
        <v>3</v>
      </c>
      <c r="T299" s="178">
        <v>2021</v>
      </c>
      <c r="U299" s="13" t="s">
        <v>959</v>
      </c>
      <c r="V299" s="4" t="s">
        <v>70</v>
      </c>
      <c r="W299" s="180"/>
      <c r="X299" s="4">
        <f t="shared" si="10"/>
        <v>0</v>
      </c>
      <c r="Y299" s="180"/>
      <c r="Z299" s="4"/>
      <c r="AA299" s="180"/>
      <c r="AB299" s="180"/>
      <c r="AC299" s="180"/>
      <c r="AD299" s="180"/>
      <c r="AE299" s="180"/>
      <c r="AF299" s="180"/>
      <c r="AG299" s="180"/>
      <c r="AH299" s="180"/>
    </row>
    <row r="300" spans="1:34" ht="38.25" x14ac:dyDescent="0.25">
      <c r="A300" s="4" t="s">
        <v>1056</v>
      </c>
      <c r="B300" s="180" t="s">
        <v>1053</v>
      </c>
      <c r="C300" s="246">
        <f>IF(LEN($D300)=0,"",SUBTOTAL(3,$D$6:$D300))</f>
        <v>294</v>
      </c>
      <c r="D300" s="246" t="s">
        <v>25</v>
      </c>
      <c r="E300" s="183" t="s">
        <v>1057</v>
      </c>
      <c r="F300" s="183"/>
      <c r="G300" s="177" t="s">
        <v>256</v>
      </c>
      <c r="H300" s="177" t="s">
        <v>936</v>
      </c>
      <c r="I300" s="9">
        <v>0.97</v>
      </c>
      <c r="J300" s="177">
        <v>24</v>
      </c>
      <c r="K300" s="231">
        <v>2021</v>
      </c>
      <c r="L300" s="12" t="s">
        <v>958</v>
      </c>
      <c r="M300" s="12"/>
      <c r="N300" s="12" t="s">
        <v>31</v>
      </c>
      <c r="O300" s="12"/>
      <c r="P300" s="12" t="s">
        <v>564</v>
      </c>
      <c r="Q300" s="4" t="s">
        <v>34</v>
      </c>
      <c r="R300" s="4">
        <v>0.97</v>
      </c>
      <c r="S300" s="4">
        <v>0.97</v>
      </c>
      <c r="T300" s="178">
        <v>2021</v>
      </c>
      <c r="U300" s="13" t="s">
        <v>959</v>
      </c>
      <c r="V300" s="4" t="s">
        <v>36</v>
      </c>
      <c r="W300" s="180"/>
      <c r="X300" s="4">
        <f t="shared" si="10"/>
        <v>0</v>
      </c>
      <c r="Y300" s="180"/>
      <c r="Z300" s="4"/>
      <c r="AA300" s="180"/>
      <c r="AB300" s="180"/>
      <c r="AC300" s="180"/>
      <c r="AD300" s="180"/>
      <c r="AE300" s="180"/>
      <c r="AF300" s="180"/>
      <c r="AG300" s="180"/>
      <c r="AH300" s="180"/>
    </row>
    <row r="301" spans="1:34" ht="38.25" x14ac:dyDescent="0.25">
      <c r="A301" s="4" t="s">
        <v>1058</v>
      </c>
      <c r="B301" s="180" t="s">
        <v>1059</v>
      </c>
      <c r="C301" s="246">
        <f>IF(LEN($D301)=0,"",SUBTOTAL(3,$D$6:$D301))</f>
        <v>295</v>
      </c>
      <c r="D301" s="246" t="s">
        <v>25</v>
      </c>
      <c r="E301" s="183" t="s">
        <v>1060</v>
      </c>
      <c r="F301" s="183"/>
      <c r="G301" s="177" t="s">
        <v>256</v>
      </c>
      <c r="H301" s="177" t="s">
        <v>936</v>
      </c>
      <c r="I301" s="9">
        <v>1</v>
      </c>
      <c r="J301" s="177">
        <v>24</v>
      </c>
      <c r="K301" s="231">
        <v>2021</v>
      </c>
      <c r="L301" s="12" t="s">
        <v>958</v>
      </c>
      <c r="M301" s="12"/>
      <c r="N301" s="12" t="s">
        <v>31</v>
      </c>
      <c r="O301" s="12"/>
      <c r="P301" s="12" t="s">
        <v>564</v>
      </c>
      <c r="Q301" s="4" t="s">
        <v>34</v>
      </c>
      <c r="R301" s="4">
        <v>1</v>
      </c>
      <c r="S301" s="4">
        <v>1</v>
      </c>
      <c r="T301" s="178">
        <v>2021</v>
      </c>
      <c r="U301" s="13" t="s">
        <v>959</v>
      </c>
      <c r="V301" s="4" t="s">
        <v>36</v>
      </c>
      <c r="W301" s="180"/>
      <c r="X301" s="4">
        <f t="shared" si="10"/>
        <v>0</v>
      </c>
      <c r="Y301" s="180"/>
      <c r="Z301" s="4"/>
      <c r="AA301" s="180"/>
      <c r="AB301" s="180"/>
      <c r="AC301" s="180"/>
      <c r="AD301" s="180"/>
      <c r="AE301" s="180"/>
      <c r="AF301" s="180"/>
      <c r="AG301" s="180"/>
      <c r="AH301" s="180"/>
    </row>
    <row r="302" spans="1:34" ht="38.25" x14ac:dyDescent="0.25">
      <c r="A302" s="4" t="s">
        <v>1061</v>
      </c>
      <c r="B302" s="180" t="s">
        <v>1062</v>
      </c>
      <c r="C302" s="246">
        <f>IF(LEN($D302)=0,"",SUBTOTAL(3,$D$6:$D302))</f>
        <v>296</v>
      </c>
      <c r="D302" s="246" t="s">
        <v>25</v>
      </c>
      <c r="E302" s="183" t="s">
        <v>1063</v>
      </c>
      <c r="F302" s="183"/>
      <c r="G302" s="177" t="s">
        <v>256</v>
      </c>
      <c r="H302" s="177" t="s">
        <v>936</v>
      </c>
      <c r="I302" s="9">
        <v>0.3</v>
      </c>
      <c r="J302" s="177">
        <v>24</v>
      </c>
      <c r="K302" s="231">
        <v>2021</v>
      </c>
      <c r="L302" s="12" t="s">
        <v>958</v>
      </c>
      <c r="M302" s="12"/>
      <c r="N302" s="12" t="s">
        <v>31</v>
      </c>
      <c r="O302" s="12"/>
      <c r="P302" s="12" t="s">
        <v>564</v>
      </c>
      <c r="Q302" s="4" t="s">
        <v>34</v>
      </c>
      <c r="R302" s="4">
        <v>0.3</v>
      </c>
      <c r="S302" s="4">
        <v>0.3</v>
      </c>
      <c r="T302" s="178">
        <v>2021</v>
      </c>
      <c r="U302" s="13" t="s">
        <v>959</v>
      </c>
      <c r="V302" s="4" t="s">
        <v>36</v>
      </c>
      <c r="W302" s="180"/>
      <c r="X302" s="4">
        <f t="shared" si="10"/>
        <v>0</v>
      </c>
      <c r="Y302" s="180"/>
      <c r="Z302" s="4"/>
      <c r="AA302" s="180"/>
      <c r="AB302" s="180"/>
      <c r="AC302" s="180"/>
      <c r="AD302" s="180"/>
      <c r="AE302" s="180"/>
      <c r="AF302" s="180"/>
      <c r="AG302" s="180"/>
      <c r="AH302" s="180"/>
    </row>
    <row r="303" spans="1:34" ht="38.25" x14ac:dyDescent="0.25">
      <c r="A303" s="4" t="s">
        <v>1064</v>
      </c>
      <c r="B303" s="180" t="s">
        <v>1065</v>
      </c>
      <c r="C303" s="246">
        <f>IF(LEN($D303)=0,"",SUBTOTAL(3,$D$6:$D303))</f>
        <v>297</v>
      </c>
      <c r="D303" s="246" t="s">
        <v>25</v>
      </c>
      <c r="E303" s="183" t="s">
        <v>1066</v>
      </c>
      <c r="F303" s="183"/>
      <c r="G303" s="177" t="s">
        <v>256</v>
      </c>
      <c r="H303" s="177" t="s">
        <v>936</v>
      </c>
      <c r="I303" s="9">
        <v>0.31</v>
      </c>
      <c r="J303" s="177">
        <v>24</v>
      </c>
      <c r="K303" s="231">
        <v>2021</v>
      </c>
      <c r="L303" s="12" t="s">
        <v>958</v>
      </c>
      <c r="M303" s="12"/>
      <c r="N303" s="12" t="s">
        <v>31</v>
      </c>
      <c r="O303" s="12"/>
      <c r="P303" s="12" t="s">
        <v>564</v>
      </c>
      <c r="Q303" s="4" t="s">
        <v>34</v>
      </c>
      <c r="R303" s="4">
        <v>0.31</v>
      </c>
      <c r="S303" s="4">
        <v>0.31</v>
      </c>
      <c r="T303" s="178">
        <v>2021</v>
      </c>
      <c r="U303" s="13" t="s">
        <v>959</v>
      </c>
      <c r="V303" s="4" t="s">
        <v>36</v>
      </c>
      <c r="W303" s="180"/>
      <c r="X303" s="4">
        <f t="shared" si="10"/>
        <v>0</v>
      </c>
      <c r="Y303" s="180"/>
      <c r="Z303" s="4"/>
      <c r="AA303" s="180"/>
      <c r="AB303" s="180"/>
      <c r="AC303" s="180"/>
      <c r="AD303" s="180"/>
      <c r="AE303" s="180"/>
      <c r="AF303" s="180"/>
      <c r="AG303" s="180"/>
      <c r="AH303" s="180"/>
    </row>
    <row r="304" spans="1:34" ht="38.25" x14ac:dyDescent="0.25">
      <c r="A304" s="4" t="s">
        <v>1067</v>
      </c>
      <c r="B304" s="180" t="s">
        <v>1068</v>
      </c>
      <c r="C304" s="246">
        <f>IF(LEN($D304)=0,"",SUBTOTAL(3,$D$6:$D304))</f>
        <v>298</v>
      </c>
      <c r="D304" s="246" t="s">
        <v>25</v>
      </c>
      <c r="E304" s="183" t="s">
        <v>1069</v>
      </c>
      <c r="F304" s="183"/>
      <c r="G304" s="177" t="s">
        <v>256</v>
      </c>
      <c r="H304" s="177" t="s">
        <v>905</v>
      </c>
      <c r="I304" s="9">
        <v>0.8</v>
      </c>
      <c r="J304" s="177">
        <v>24</v>
      </c>
      <c r="K304" s="231">
        <v>2021</v>
      </c>
      <c r="L304" s="12" t="s">
        <v>958</v>
      </c>
      <c r="M304" s="12"/>
      <c r="N304" s="12" t="s">
        <v>31</v>
      </c>
      <c r="O304" s="12"/>
      <c r="P304" s="12" t="s">
        <v>564</v>
      </c>
      <c r="Q304" s="4" t="s">
        <v>34</v>
      </c>
      <c r="R304" s="4">
        <v>0.8</v>
      </c>
      <c r="S304" s="4">
        <v>0.8</v>
      </c>
      <c r="T304" s="178">
        <v>2021</v>
      </c>
      <c r="U304" s="13" t="s">
        <v>959</v>
      </c>
      <c r="V304" s="4" t="s">
        <v>70</v>
      </c>
      <c r="W304" s="180"/>
      <c r="X304" s="4">
        <f t="shared" si="10"/>
        <v>0</v>
      </c>
      <c r="Y304" s="180"/>
      <c r="Z304" s="4"/>
      <c r="AA304" s="180"/>
      <c r="AB304" s="180"/>
      <c r="AC304" s="180"/>
      <c r="AD304" s="180"/>
      <c r="AE304" s="180"/>
      <c r="AF304" s="180"/>
      <c r="AG304" s="180"/>
      <c r="AH304" s="180"/>
    </row>
    <row r="305" spans="1:34" ht="38.25" x14ac:dyDescent="0.25">
      <c r="A305" s="4" t="s">
        <v>1070</v>
      </c>
      <c r="B305" s="180" t="s">
        <v>1071</v>
      </c>
      <c r="C305" s="246">
        <f>IF(LEN($D305)=0,"",SUBTOTAL(3,$D$6:$D305))</f>
        <v>299</v>
      </c>
      <c r="D305" s="246" t="s">
        <v>25</v>
      </c>
      <c r="E305" s="183" t="s">
        <v>359</v>
      </c>
      <c r="F305" s="183"/>
      <c r="G305" s="177" t="s">
        <v>256</v>
      </c>
      <c r="H305" s="177" t="s">
        <v>936</v>
      </c>
      <c r="I305" s="9">
        <v>0.47</v>
      </c>
      <c r="J305" s="177">
        <v>24</v>
      </c>
      <c r="K305" s="231">
        <v>2021</v>
      </c>
      <c r="L305" s="12" t="s">
        <v>958</v>
      </c>
      <c r="M305" s="12"/>
      <c r="N305" s="12" t="s">
        <v>31</v>
      </c>
      <c r="O305" s="12"/>
      <c r="P305" s="12" t="s">
        <v>564</v>
      </c>
      <c r="Q305" s="4" t="s">
        <v>34</v>
      </c>
      <c r="R305" s="4">
        <v>0.47</v>
      </c>
      <c r="S305" s="4">
        <v>0.47</v>
      </c>
      <c r="T305" s="178">
        <v>2021</v>
      </c>
      <c r="U305" s="13" t="s">
        <v>959</v>
      </c>
      <c r="V305" s="4" t="s">
        <v>70</v>
      </c>
      <c r="W305" s="180"/>
      <c r="X305" s="4">
        <f t="shared" si="10"/>
        <v>0</v>
      </c>
      <c r="Y305" s="180"/>
      <c r="Z305" s="4"/>
      <c r="AA305" s="180"/>
      <c r="AB305" s="180"/>
      <c r="AC305" s="180"/>
      <c r="AD305" s="180"/>
      <c r="AE305" s="180"/>
      <c r="AF305" s="180"/>
      <c r="AG305" s="180"/>
      <c r="AH305" s="180"/>
    </row>
    <row r="306" spans="1:34" ht="38.25" x14ac:dyDescent="0.25">
      <c r="A306" s="4" t="s">
        <v>1072</v>
      </c>
      <c r="B306" s="180" t="s">
        <v>1073</v>
      </c>
      <c r="C306" s="246">
        <f>IF(LEN($D306)=0,"",SUBTOTAL(3,$D$6:$D306))</f>
        <v>300</v>
      </c>
      <c r="D306" s="246" t="s">
        <v>25</v>
      </c>
      <c r="E306" s="183" t="s">
        <v>1074</v>
      </c>
      <c r="F306" s="183"/>
      <c r="G306" s="177" t="s">
        <v>139</v>
      </c>
      <c r="H306" s="177" t="s">
        <v>208</v>
      </c>
      <c r="I306" s="9">
        <v>0.14000000000000001</v>
      </c>
      <c r="J306" s="177">
        <v>24</v>
      </c>
      <c r="K306" s="231">
        <v>2021</v>
      </c>
      <c r="L306" s="12" t="s">
        <v>958</v>
      </c>
      <c r="M306" s="12"/>
      <c r="N306" s="12" t="s">
        <v>31</v>
      </c>
      <c r="O306" s="12"/>
      <c r="P306" s="12" t="s">
        <v>564</v>
      </c>
      <c r="Q306" s="4" t="s">
        <v>34</v>
      </c>
      <c r="R306" s="4">
        <v>0.14000000000000001</v>
      </c>
      <c r="S306" s="4">
        <v>0.14000000000000001</v>
      </c>
      <c r="T306" s="178">
        <v>2021</v>
      </c>
      <c r="U306" s="13" t="s">
        <v>959</v>
      </c>
      <c r="V306" s="4" t="s">
        <v>70</v>
      </c>
      <c r="W306" s="180"/>
      <c r="X306" s="4">
        <f t="shared" si="10"/>
        <v>0</v>
      </c>
      <c r="Y306" s="180"/>
      <c r="Z306" s="4"/>
      <c r="AA306" s="180"/>
      <c r="AB306" s="180"/>
      <c r="AC306" s="180"/>
      <c r="AD306" s="180"/>
      <c r="AE306" s="180"/>
      <c r="AF306" s="180"/>
      <c r="AG306" s="180"/>
      <c r="AH306" s="180"/>
    </row>
    <row r="307" spans="1:34" ht="38.25" x14ac:dyDescent="0.25">
      <c r="A307" s="4" t="s">
        <v>1075</v>
      </c>
      <c r="B307" s="180" t="s">
        <v>1076</v>
      </c>
      <c r="C307" s="246">
        <f>IF(LEN($D307)=0,"",SUBTOTAL(3,$D$6:$D307))</f>
        <v>301</v>
      </c>
      <c r="D307" s="246" t="s">
        <v>25</v>
      </c>
      <c r="E307" s="183" t="s">
        <v>1077</v>
      </c>
      <c r="F307" s="183"/>
      <c r="G307" s="177" t="s">
        <v>139</v>
      </c>
      <c r="H307" s="177" t="s">
        <v>275</v>
      </c>
      <c r="I307" s="9">
        <v>4.5</v>
      </c>
      <c r="J307" s="177">
        <v>24</v>
      </c>
      <c r="K307" s="231">
        <v>2021</v>
      </c>
      <c r="L307" s="12" t="s">
        <v>958</v>
      </c>
      <c r="M307" s="12"/>
      <c r="N307" s="12" t="s">
        <v>31</v>
      </c>
      <c r="O307" s="12"/>
      <c r="P307" s="12" t="s">
        <v>564</v>
      </c>
      <c r="Q307" s="4" t="s">
        <v>34</v>
      </c>
      <c r="R307" s="4">
        <v>4.5</v>
      </c>
      <c r="S307" s="4">
        <v>4.5</v>
      </c>
      <c r="T307" s="178">
        <v>2021</v>
      </c>
      <c r="U307" s="13" t="s">
        <v>959</v>
      </c>
      <c r="V307" s="4" t="s">
        <v>70</v>
      </c>
      <c r="W307" s="180"/>
      <c r="X307" s="4">
        <f t="shared" ref="X307:X321" si="11">S307-I307</f>
        <v>0</v>
      </c>
      <c r="Y307" s="180"/>
      <c r="Z307" s="4"/>
      <c r="AA307" s="180"/>
      <c r="AB307" s="180"/>
      <c r="AC307" s="180"/>
      <c r="AD307" s="180"/>
      <c r="AE307" s="180"/>
      <c r="AF307" s="180"/>
      <c r="AG307" s="180"/>
      <c r="AH307" s="180"/>
    </row>
    <row r="308" spans="1:34" ht="38.25" x14ac:dyDescent="0.25">
      <c r="A308" s="4" t="s">
        <v>1078</v>
      </c>
      <c r="B308" s="180" t="s">
        <v>1079</v>
      </c>
      <c r="C308" s="246">
        <f>IF(LEN($D308)=0,"",SUBTOTAL(3,$D$6:$D308))</f>
        <v>302</v>
      </c>
      <c r="D308" s="183" t="s">
        <v>25</v>
      </c>
      <c r="E308" s="183" t="s">
        <v>1080</v>
      </c>
      <c r="F308" s="183"/>
      <c r="G308" s="177" t="s">
        <v>139</v>
      </c>
      <c r="H308" s="177" t="s">
        <v>1081</v>
      </c>
      <c r="I308" s="9">
        <v>4.5</v>
      </c>
      <c r="J308" s="177">
        <v>24</v>
      </c>
      <c r="K308" s="231">
        <v>2021</v>
      </c>
      <c r="L308" s="12" t="s">
        <v>958</v>
      </c>
      <c r="M308" s="12"/>
      <c r="N308" s="12" t="s">
        <v>31</v>
      </c>
      <c r="O308" s="12"/>
      <c r="P308" s="12" t="s">
        <v>564</v>
      </c>
      <c r="Q308" s="4" t="s">
        <v>34</v>
      </c>
      <c r="R308" s="4">
        <v>4.5</v>
      </c>
      <c r="S308" s="4">
        <v>4.5</v>
      </c>
      <c r="T308" s="178">
        <v>2021</v>
      </c>
      <c r="U308" s="13" t="s">
        <v>959</v>
      </c>
      <c r="V308" s="4" t="s">
        <v>36</v>
      </c>
      <c r="W308" s="180"/>
      <c r="X308" s="4">
        <f t="shared" si="11"/>
        <v>0</v>
      </c>
      <c r="Y308" s="180"/>
      <c r="Z308" s="4"/>
      <c r="AA308" s="180"/>
      <c r="AB308" s="180"/>
      <c r="AC308" s="180"/>
      <c r="AD308" s="180"/>
      <c r="AE308" s="180"/>
      <c r="AF308" s="180"/>
      <c r="AG308" s="180"/>
      <c r="AH308" s="180"/>
    </row>
    <row r="309" spans="1:34" ht="38.25" x14ac:dyDescent="0.25">
      <c r="A309" s="4" t="s">
        <v>1082</v>
      </c>
      <c r="B309" s="180" t="s">
        <v>1083</v>
      </c>
      <c r="C309" s="246">
        <f>IF(LEN($D309)=0,"",SUBTOTAL(3,$D$6:$D309))</f>
        <v>303</v>
      </c>
      <c r="D309" s="183" t="s">
        <v>25</v>
      </c>
      <c r="E309" s="183" t="s">
        <v>1084</v>
      </c>
      <c r="F309" s="183"/>
      <c r="G309" s="177" t="s">
        <v>139</v>
      </c>
      <c r="H309" s="177" t="s">
        <v>1085</v>
      </c>
      <c r="I309" s="9">
        <v>0.13</v>
      </c>
      <c r="J309" s="177">
        <v>24</v>
      </c>
      <c r="K309" s="231">
        <v>2021</v>
      </c>
      <c r="L309" s="12" t="s">
        <v>958</v>
      </c>
      <c r="M309" s="12"/>
      <c r="N309" s="12" t="s">
        <v>31</v>
      </c>
      <c r="O309" s="12"/>
      <c r="P309" s="12" t="s">
        <v>564</v>
      </c>
      <c r="Q309" s="4" t="s">
        <v>34</v>
      </c>
      <c r="R309" s="4">
        <v>0.13</v>
      </c>
      <c r="S309" s="4">
        <v>0.13</v>
      </c>
      <c r="T309" s="178">
        <v>2021</v>
      </c>
      <c r="U309" s="13" t="s">
        <v>959</v>
      </c>
      <c r="V309" s="4" t="s">
        <v>70</v>
      </c>
      <c r="W309" s="180"/>
      <c r="X309" s="4">
        <f t="shared" si="11"/>
        <v>0</v>
      </c>
      <c r="Y309" s="180"/>
      <c r="Z309" s="4"/>
      <c r="AA309" s="180"/>
      <c r="AB309" s="180"/>
      <c r="AC309" s="180"/>
      <c r="AD309" s="180"/>
      <c r="AE309" s="180"/>
      <c r="AF309" s="180"/>
      <c r="AG309" s="180"/>
      <c r="AH309" s="180"/>
    </row>
    <row r="310" spans="1:34" ht="38.25" x14ac:dyDescent="0.25">
      <c r="A310" s="4" t="s">
        <v>1086</v>
      </c>
      <c r="B310" s="180" t="s">
        <v>1087</v>
      </c>
      <c r="C310" s="246">
        <f>IF(LEN($D310)=0,"",SUBTOTAL(3,$D$6:$D310))</f>
        <v>304</v>
      </c>
      <c r="D310" s="183" t="s">
        <v>25</v>
      </c>
      <c r="E310" s="183" t="s">
        <v>1088</v>
      </c>
      <c r="F310" s="183"/>
      <c r="G310" s="177" t="s">
        <v>139</v>
      </c>
      <c r="H310" s="177" t="s">
        <v>682</v>
      </c>
      <c r="I310" s="9">
        <v>1.2</v>
      </c>
      <c r="J310" s="177">
        <v>24</v>
      </c>
      <c r="K310" s="231">
        <v>2021</v>
      </c>
      <c r="L310" s="12" t="s">
        <v>958</v>
      </c>
      <c r="M310" s="12"/>
      <c r="N310" s="12" t="s">
        <v>31</v>
      </c>
      <c r="O310" s="12"/>
      <c r="P310" s="12" t="s">
        <v>564</v>
      </c>
      <c r="Q310" s="4" t="s">
        <v>34</v>
      </c>
      <c r="R310" s="4">
        <v>1.2</v>
      </c>
      <c r="S310" s="4">
        <v>1.2</v>
      </c>
      <c r="T310" s="178">
        <v>2021</v>
      </c>
      <c r="U310" s="13" t="s">
        <v>959</v>
      </c>
      <c r="V310" s="4" t="s">
        <v>70</v>
      </c>
      <c r="W310" s="180"/>
      <c r="X310" s="4">
        <f t="shared" si="11"/>
        <v>0</v>
      </c>
      <c r="Y310" s="180"/>
      <c r="Z310" s="4"/>
      <c r="AA310" s="180"/>
      <c r="AB310" s="180"/>
      <c r="AC310" s="180"/>
      <c r="AD310" s="180"/>
      <c r="AE310" s="180"/>
      <c r="AF310" s="180"/>
      <c r="AG310" s="180"/>
      <c r="AH310" s="180"/>
    </row>
    <row r="311" spans="1:34" ht="102" x14ac:dyDescent="0.25">
      <c r="A311" s="4" t="s">
        <v>1089</v>
      </c>
      <c r="B311" s="180" t="s">
        <v>1090</v>
      </c>
      <c r="C311" s="246">
        <f>IF(LEN($D311)=0,"",SUBTOTAL(3,$D$6:$D311))</f>
        <v>305</v>
      </c>
      <c r="D311" s="183" t="s">
        <v>25</v>
      </c>
      <c r="E311" s="183" t="s">
        <v>1091</v>
      </c>
      <c r="F311" s="183"/>
      <c r="G311" s="177" t="s">
        <v>139</v>
      </c>
      <c r="H311" s="177" t="s">
        <v>1092</v>
      </c>
      <c r="I311" s="9">
        <v>4</v>
      </c>
      <c r="J311" s="177">
        <v>24</v>
      </c>
      <c r="K311" s="231">
        <v>2021</v>
      </c>
      <c r="L311" s="12" t="s">
        <v>958</v>
      </c>
      <c r="M311" s="12"/>
      <c r="N311" s="12" t="s">
        <v>31</v>
      </c>
      <c r="O311" s="12"/>
      <c r="P311" s="12" t="s">
        <v>564</v>
      </c>
      <c r="Q311" s="4" t="s">
        <v>34</v>
      </c>
      <c r="R311" s="4">
        <v>4</v>
      </c>
      <c r="S311" s="4">
        <v>4</v>
      </c>
      <c r="T311" s="178">
        <v>2021</v>
      </c>
      <c r="U311" s="13" t="s">
        <v>959</v>
      </c>
      <c r="V311" s="4" t="s">
        <v>70</v>
      </c>
      <c r="W311" s="180"/>
      <c r="X311" s="4">
        <f t="shared" si="11"/>
        <v>0</v>
      </c>
      <c r="Y311" s="180"/>
      <c r="Z311" s="4"/>
      <c r="AA311" s="180"/>
      <c r="AB311" s="180"/>
      <c r="AC311" s="180"/>
      <c r="AD311" s="180"/>
      <c r="AE311" s="180"/>
      <c r="AF311" s="180"/>
      <c r="AG311" s="180"/>
      <c r="AH311" s="180"/>
    </row>
    <row r="312" spans="1:34" ht="38.25" x14ac:dyDescent="0.25">
      <c r="A312" s="4" t="s">
        <v>1093</v>
      </c>
      <c r="B312" s="180" t="s">
        <v>1094</v>
      </c>
      <c r="C312" s="246">
        <f>IF(LEN($D312)=0,"",SUBTOTAL(3,$D$6:$D312))</f>
        <v>306</v>
      </c>
      <c r="D312" s="246" t="s">
        <v>25</v>
      </c>
      <c r="E312" s="176" t="s">
        <v>1095</v>
      </c>
      <c r="F312" s="183" t="s">
        <v>27</v>
      </c>
      <c r="G312" s="177" t="s">
        <v>84</v>
      </c>
      <c r="H312" s="188" t="s">
        <v>1096</v>
      </c>
      <c r="I312" s="17">
        <v>6.61</v>
      </c>
      <c r="J312" s="177">
        <v>24</v>
      </c>
      <c r="K312" s="231">
        <v>2021</v>
      </c>
      <c r="L312" s="12" t="s">
        <v>958</v>
      </c>
      <c r="M312" s="12"/>
      <c r="N312" s="12" t="s">
        <v>31</v>
      </c>
      <c r="O312" s="12"/>
      <c r="P312" s="12" t="s">
        <v>564</v>
      </c>
      <c r="Q312" s="4" t="s">
        <v>34</v>
      </c>
      <c r="R312" s="4">
        <v>11.38</v>
      </c>
      <c r="S312" s="4">
        <v>6.61</v>
      </c>
      <c r="T312" s="178">
        <v>2021</v>
      </c>
      <c r="U312" s="13" t="s">
        <v>959</v>
      </c>
      <c r="V312" s="4" t="s">
        <v>36</v>
      </c>
      <c r="W312" s="180"/>
      <c r="X312" s="4">
        <f t="shared" si="11"/>
        <v>0</v>
      </c>
      <c r="Y312" s="180"/>
      <c r="Z312" s="4"/>
      <c r="AA312" s="180"/>
      <c r="AB312" s="180"/>
      <c r="AC312" s="180"/>
      <c r="AD312" s="180"/>
      <c r="AE312" s="180"/>
      <c r="AF312" s="180"/>
      <c r="AG312" s="180"/>
      <c r="AH312" s="180"/>
    </row>
    <row r="313" spans="1:34" ht="51" x14ac:dyDescent="0.25">
      <c r="A313" s="4" t="s">
        <v>1097</v>
      </c>
      <c r="B313" s="180" t="s">
        <v>1098</v>
      </c>
      <c r="C313" s="246">
        <f>IF(LEN($D313)=0,"",SUBTOTAL(3,$D$6:$D313))</f>
        <v>307</v>
      </c>
      <c r="D313" s="246" t="s">
        <v>25</v>
      </c>
      <c r="E313" s="183" t="s">
        <v>1099</v>
      </c>
      <c r="F313" s="183"/>
      <c r="G313" s="177" t="s">
        <v>84</v>
      </c>
      <c r="H313" s="177" t="s">
        <v>1100</v>
      </c>
      <c r="I313" s="9">
        <v>0.76</v>
      </c>
      <c r="J313" s="177">
        <v>24</v>
      </c>
      <c r="K313" s="231">
        <v>2021</v>
      </c>
      <c r="L313" s="12" t="s">
        <v>958</v>
      </c>
      <c r="M313" s="12"/>
      <c r="N313" s="12" t="s">
        <v>31</v>
      </c>
      <c r="O313" s="12"/>
      <c r="P313" s="12" t="s">
        <v>564</v>
      </c>
      <c r="Q313" s="4" t="s">
        <v>34</v>
      </c>
      <c r="R313" s="4">
        <v>0.76</v>
      </c>
      <c r="S313" s="4">
        <v>0.76</v>
      </c>
      <c r="T313" s="178">
        <v>2021</v>
      </c>
      <c r="U313" s="13" t="s">
        <v>959</v>
      </c>
      <c r="V313" s="4" t="s">
        <v>70</v>
      </c>
      <c r="W313" s="180"/>
      <c r="X313" s="4">
        <f t="shared" si="11"/>
        <v>0</v>
      </c>
      <c r="Y313" s="180"/>
      <c r="Z313" s="4"/>
      <c r="AA313" s="180"/>
      <c r="AB313" s="180"/>
      <c r="AC313" s="180"/>
      <c r="AD313" s="180"/>
      <c r="AE313" s="180"/>
      <c r="AF313" s="180"/>
      <c r="AG313" s="180"/>
      <c r="AH313" s="180"/>
    </row>
    <row r="314" spans="1:34" ht="38.25" x14ac:dyDescent="0.25">
      <c r="A314" s="4" t="s">
        <v>1101</v>
      </c>
      <c r="B314" s="180" t="s">
        <v>1102</v>
      </c>
      <c r="C314" s="246">
        <f>IF(LEN($D314)=0,"",SUBTOTAL(3,$D$6:$D314))</f>
        <v>308</v>
      </c>
      <c r="D314" s="246" t="s">
        <v>25</v>
      </c>
      <c r="E314" s="183" t="s">
        <v>1103</v>
      </c>
      <c r="F314" s="183" t="s">
        <v>27</v>
      </c>
      <c r="G314" s="177" t="s">
        <v>84</v>
      </c>
      <c r="H314" s="177" t="s">
        <v>686</v>
      </c>
      <c r="I314" s="9">
        <v>4.8499999999999996</v>
      </c>
      <c r="J314" s="177">
        <v>24</v>
      </c>
      <c r="K314" s="231">
        <v>2021</v>
      </c>
      <c r="L314" s="12" t="s">
        <v>958</v>
      </c>
      <c r="M314" s="12"/>
      <c r="N314" s="12"/>
      <c r="O314" s="12"/>
      <c r="P314" s="12" t="s">
        <v>564</v>
      </c>
      <c r="Q314" s="4" t="s">
        <v>34</v>
      </c>
      <c r="R314" s="4">
        <v>5.0999999999999996</v>
      </c>
      <c r="S314" s="4">
        <v>4.8499999999999996</v>
      </c>
      <c r="T314" s="178">
        <v>2021</v>
      </c>
      <c r="U314" s="13" t="s">
        <v>959</v>
      </c>
      <c r="V314" s="4" t="s">
        <v>36</v>
      </c>
      <c r="W314" s="180"/>
      <c r="X314" s="4">
        <f t="shared" si="11"/>
        <v>0</v>
      </c>
      <c r="Y314" s="180"/>
      <c r="Z314" s="4"/>
      <c r="AA314" s="180"/>
      <c r="AB314" s="180"/>
      <c r="AC314" s="180"/>
      <c r="AD314" s="180"/>
      <c r="AE314" s="180"/>
      <c r="AF314" s="180"/>
      <c r="AG314" s="180"/>
      <c r="AH314" s="180"/>
    </row>
    <row r="315" spans="1:34" ht="38.25" x14ac:dyDescent="0.25">
      <c r="A315" s="4" t="s">
        <v>1104</v>
      </c>
      <c r="B315" s="180" t="s">
        <v>1105</v>
      </c>
      <c r="C315" s="246">
        <f>IF(LEN($D315)=0,"",SUBTOTAL(3,$D$6:$D315))</f>
        <v>309</v>
      </c>
      <c r="D315" s="246" t="s">
        <v>25</v>
      </c>
      <c r="E315" s="183" t="s">
        <v>1106</v>
      </c>
      <c r="F315" s="183" t="s">
        <v>27</v>
      </c>
      <c r="G315" s="177" t="s">
        <v>84</v>
      </c>
      <c r="H315" s="177" t="s">
        <v>1107</v>
      </c>
      <c r="I315" s="17">
        <v>28.65</v>
      </c>
      <c r="J315" s="177">
        <v>24</v>
      </c>
      <c r="K315" s="231">
        <v>2021</v>
      </c>
      <c r="L315" s="12" t="s">
        <v>958</v>
      </c>
      <c r="M315" s="12"/>
      <c r="N315" s="12" t="s">
        <v>31</v>
      </c>
      <c r="O315" s="12"/>
      <c r="P315" s="12" t="s">
        <v>564</v>
      </c>
      <c r="Q315" s="4" t="s">
        <v>34</v>
      </c>
      <c r="R315" s="4">
        <v>40.74</v>
      </c>
      <c r="S315" s="4">
        <v>28.65</v>
      </c>
      <c r="T315" s="178">
        <v>2021</v>
      </c>
      <c r="U315" s="13" t="s">
        <v>959</v>
      </c>
      <c r="V315" s="4" t="s">
        <v>36</v>
      </c>
      <c r="W315" s="180"/>
      <c r="X315" s="4">
        <f t="shared" si="11"/>
        <v>0</v>
      </c>
      <c r="Y315" s="180"/>
      <c r="Z315" s="4"/>
      <c r="AA315" s="180"/>
      <c r="AB315" s="180"/>
      <c r="AC315" s="180"/>
      <c r="AD315" s="180"/>
      <c r="AE315" s="180"/>
      <c r="AF315" s="180"/>
      <c r="AG315" s="180"/>
      <c r="AH315" s="180"/>
    </row>
    <row r="316" spans="1:34" ht="38.25" x14ac:dyDescent="0.25">
      <c r="A316" s="4" t="s">
        <v>1108</v>
      </c>
      <c r="B316" s="180" t="s">
        <v>1109</v>
      </c>
      <c r="C316" s="246">
        <f>IF(LEN($D316)=0,"",SUBTOTAL(3,$D$6:$D316))</f>
        <v>310</v>
      </c>
      <c r="D316" s="246" t="s">
        <v>25</v>
      </c>
      <c r="E316" s="183" t="s">
        <v>1110</v>
      </c>
      <c r="F316" s="183" t="s">
        <v>127</v>
      </c>
      <c r="G316" s="177" t="s">
        <v>181</v>
      </c>
      <c r="H316" s="177" t="s">
        <v>364</v>
      </c>
      <c r="I316" s="9">
        <v>0.74</v>
      </c>
      <c r="J316" s="177">
        <v>24</v>
      </c>
      <c r="K316" s="231">
        <v>2021</v>
      </c>
      <c r="L316" s="12" t="s">
        <v>958</v>
      </c>
      <c r="M316" s="12"/>
      <c r="N316" s="12" t="s">
        <v>31</v>
      </c>
      <c r="O316" s="12"/>
      <c r="P316" s="12" t="s">
        <v>564</v>
      </c>
      <c r="Q316" s="4" t="s">
        <v>34</v>
      </c>
      <c r="R316" s="4">
        <v>0.74</v>
      </c>
      <c r="S316" s="4">
        <v>0.74</v>
      </c>
      <c r="T316" s="178">
        <v>2021</v>
      </c>
      <c r="U316" s="13" t="s">
        <v>959</v>
      </c>
      <c r="V316" s="4" t="s">
        <v>70</v>
      </c>
      <c r="W316" s="180"/>
      <c r="X316" s="4">
        <f t="shared" si="11"/>
        <v>0</v>
      </c>
      <c r="Y316" s="180"/>
      <c r="Z316" s="4"/>
      <c r="AA316" s="180"/>
      <c r="AB316" s="180"/>
      <c r="AC316" s="180"/>
      <c r="AD316" s="180"/>
      <c r="AE316" s="180"/>
      <c r="AF316" s="180"/>
      <c r="AG316" s="180"/>
      <c r="AH316" s="180"/>
    </row>
    <row r="317" spans="1:34" ht="38.25" x14ac:dyDescent="0.25">
      <c r="A317" s="4" t="s">
        <v>1111</v>
      </c>
      <c r="B317" s="180" t="s">
        <v>1112</v>
      </c>
      <c r="C317" s="246">
        <f>IF(LEN($D317)=0,"",SUBTOTAL(3,$D$6:$D317))</f>
        <v>311</v>
      </c>
      <c r="D317" s="246" t="s">
        <v>25</v>
      </c>
      <c r="E317" s="183" t="s">
        <v>1113</v>
      </c>
      <c r="F317" s="183" t="s">
        <v>127</v>
      </c>
      <c r="G317" s="177" t="s">
        <v>181</v>
      </c>
      <c r="H317" s="177" t="s">
        <v>1114</v>
      </c>
      <c r="I317" s="9">
        <v>0.02</v>
      </c>
      <c r="J317" s="177">
        <v>24</v>
      </c>
      <c r="K317" s="231">
        <v>2021</v>
      </c>
      <c r="L317" s="12" t="s">
        <v>958</v>
      </c>
      <c r="M317" s="12"/>
      <c r="N317" s="12" t="s">
        <v>31</v>
      </c>
      <c r="O317" s="12"/>
      <c r="P317" s="12" t="s">
        <v>564</v>
      </c>
      <c r="Q317" s="4" t="s">
        <v>34</v>
      </c>
      <c r="R317" s="4">
        <v>0.02</v>
      </c>
      <c r="S317" s="4">
        <v>0.02</v>
      </c>
      <c r="T317" s="178">
        <v>2021</v>
      </c>
      <c r="U317" s="13" t="s">
        <v>959</v>
      </c>
      <c r="V317" s="4" t="s">
        <v>70</v>
      </c>
      <c r="W317" s="180"/>
      <c r="X317" s="4">
        <f t="shared" si="11"/>
        <v>0</v>
      </c>
      <c r="Y317" s="180"/>
      <c r="Z317" s="4"/>
      <c r="AA317" s="180"/>
      <c r="AB317" s="180"/>
      <c r="AC317" s="180"/>
      <c r="AD317" s="180"/>
      <c r="AE317" s="180"/>
      <c r="AF317" s="180"/>
      <c r="AG317" s="180"/>
      <c r="AH317" s="180"/>
    </row>
    <row r="318" spans="1:34" ht="38.25" x14ac:dyDescent="0.25">
      <c r="A318" s="4" t="s">
        <v>1115</v>
      </c>
      <c r="B318" s="180" t="s">
        <v>1116</v>
      </c>
      <c r="C318" s="246">
        <f>IF(LEN($D318)=0,"",SUBTOTAL(3,$D$6:$D318))</f>
        <v>312</v>
      </c>
      <c r="D318" s="246" t="s">
        <v>25</v>
      </c>
      <c r="E318" s="183" t="s">
        <v>699</v>
      </c>
      <c r="F318" s="183"/>
      <c r="G318" s="177" t="s">
        <v>89</v>
      </c>
      <c r="H318" s="177" t="s">
        <v>700</v>
      </c>
      <c r="I318" s="9">
        <v>0.08</v>
      </c>
      <c r="J318" s="177">
        <v>24</v>
      </c>
      <c r="K318" s="231">
        <v>2021</v>
      </c>
      <c r="L318" s="12" t="s">
        <v>958</v>
      </c>
      <c r="M318" s="12" t="s">
        <v>32</v>
      </c>
      <c r="N318" s="12" t="s">
        <v>31</v>
      </c>
      <c r="O318" s="12"/>
      <c r="P318" s="12" t="s">
        <v>564</v>
      </c>
      <c r="Q318" s="4" t="s">
        <v>34</v>
      </c>
      <c r="R318" s="4">
        <v>1.26</v>
      </c>
      <c r="S318" s="4">
        <v>0.08</v>
      </c>
      <c r="T318" s="178">
        <v>2021</v>
      </c>
      <c r="U318" s="13" t="s">
        <v>959</v>
      </c>
      <c r="V318" s="4" t="s">
        <v>36</v>
      </c>
      <c r="W318" s="180"/>
      <c r="X318" s="4">
        <f t="shared" si="11"/>
        <v>0</v>
      </c>
      <c r="Y318" s="180"/>
      <c r="Z318" s="4"/>
      <c r="AA318" s="180"/>
      <c r="AB318" s="180"/>
      <c r="AC318" s="180"/>
      <c r="AD318" s="180"/>
      <c r="AE318" s="180"/>
      <c r="AF318" s="180"/>
      <c r="AG318" s="180"/>
      <c r="AH318" s="180"/>
    </row>
    <row r="319" spans="1:34" ht="102" x14ac:dyDescent="0.25">
      <c r="A319" s="4" t="s">
        <v>1117</v>
      </c>
      <c r="B319" s="180" t="s">
        <v>1118</v>
      </c>
      <c r="C319" s="246">
        <f>IF(LEN($D319)=0,"",SUBTOTAL(3,$D$6:$D319))</f>
        <v>313</v>
      </c>
      <c r="D319" s="246" t="s">
        <v>25</v>
      </c>
      <c r="E319" s="183" t="s">
        <v>1119</v>
      </c>
      <c r="F319" s="183"/>
      <c r="G319" s="177" t="s">
        <v>89</v>
      </c>
      <c r="H319" s="177" t="s">
        <v>1120</v>
      </c>
      <c r="I319" s="9">
        <v>0.47</v>
      </c>
      <c r="J319" s="177">
        <v>24</v>
      </c>
      <c r="K319" s="231">
        <v>2021</v>
      </c>
      <c r="L319" s="12" t="s">
        <v>958</v>
      </c>
      <c r="M319" s="12"/>
      <c r="N319" s="12" t="s">
        <v>31</v>
      </c>
      <c r="O319" s="12"/>
      <c r="P319" s="12" t="s">
        <v>564</v>
      </c>
      <c r="Q319" s="4" t="s">
        <v>34</v>
      </c>
      <c r="R319" s="4">
        <v>0.47</v>
      </c>
      <c r="S319" s="4">
        <v>0.47</v>
      </c>
      <c r="T319" s="178">
        <v>2021</v>
      </c>
      <c r="U319" s="13" t="s">
        <v>959</v>
      </c>
      <c r="V319" s="4" t="s">
        <v>36</v>
      </c>
      <c r="W319" s="180"/>
      <c r="X319" s="4">
        <f t="shared" si="11"/>
        <v>0</v>
      </c>
      <c r="Y319" s="180"/>
      <c r="Z319" s="4"/>
      <c r="AA319" s="180"/>
      <c r="AB319" s="180"/>
      <c r="AC319" s="180"/>
      <c r="AD319" s="180"/>
      <c r="AE319" s="180"/>
      <c r="AF319" s="180"/>
      <c r="AG319" s="180"/>
      <c r="AH319" s="180"/>
    </row>
    <row r="320" spans="1:34" ht="38.25" x14ac:dyDescent="0.25">
      <c r="A320" s="4" t="s">
        <v>1121</v>
      </c>
      <c r="B320" s="180" t="s">
        <v>1122</v>
      </c>
      <c r="C320" s="246">
        <f>IF(LEN($D320)=0,"",SUBTOTAL(3,$D$6:$D320))</f>
        <v>314</v>
      </c>
      <c r="D320" s="246" t="s">
        <v>25</v>
      </c>
      <c r="E320" s="183" t="s">
        <v>1123</v>
      </c>
      <c r="F320" s="183"/>
      <c r="G320" s="177" t="s">
        <v>89</v>
      </c>
      <c r="H320" s="177" t="s">
        <v>458</v>
      </c>
      <c r="I320" s="9">
        <v>0.02</v>
      </c>
      <c r="J320" s="177">
        <v>24</v>
      </c>
      <c r="K320" s="231">
        <v>2021</v>
      </c>
      <c r="L320" s="12" t="s">
        <v>958</v>
      </c>
      <c r="M320" s="12"/>
      <c r="N320" s="12" t="s">
        <v>31</v>
      </c>
      <c r="O320" s="12"/>
      <c r="P320" s="12" t="s">
        <v>564</v>
      </c>
      <c r="Q320" s="4" t="s">
        <v>34</v>
      </c>
      <c r="R320" s="4">
        <v>0.5</v>
      </c>
      <c r="S320" s="4">
        <v>0.02</v>
      </c>
      <c r="T320" s="178">
        <v>2021</v>
      </c>
      <c r="U320" s="13" t="s">
        <v>959</v>
      </c>
      <c r="V320" s="4" t="s">
        <v>70</v>
      </c>
      <c r="W320" s="180"/>
      <c r="X320" s="4">
        <f t="shared" si="11"/>
        <v>0</v>
      </c>
      <c r="Y320" s="180"/>
      <c r="Z320" s="4"/>
      <c r="AA320" s="180"/>
      <c r="AB320" s="180"/>
      <c r="AC320" s="180"/>
      <c r="AD320" s="180"/>
      <c r="AE320" s="180"/>
      <c r="AF320" s="180"/>
      <c r="AG320" s="180"/>
      <c r="AH320" s="180"/>
    </row>
    <row r="321" spans="1:34" ht="38.25" x14ac:dyDescent="0.25">
      <c r="A321" s="4" t="s">
        <v>1124</v>
      </c>
      <c r="B321" s="180" t="s">
        <v>1125</v>
      </c>
      <c r="C321" s="246">
        <f>IF(LEN($D321)=0,"",SUBTOTAL(3,$D$6:$D321))</f>
        <v>315</v>
      </c>
      <c r="D321" s="246" t="s">
        <v>25</v>
      </c>
      <c r="E321" s="183" t="s">
        <v>1126</v>
      </c>
      <c r="F321" s="183"/>
      <c r="G321" s="177" t="s">
        <v>89</v>
      </c>
      <c r="H321" s="177" t="s">
        <v>376</v>
      </c>
      <c r="I321" s="9">
        <v>0.04</v>
      </c>
      <c r="J321" s="177">
        <v>24</v>
      </c>
      <c r="K321" s="231">
        <v>2021</v>
      </c>
      <c r="L321" s="12" t="s">
        <v>958</v>
      </c>
      <c r="M321" s="12"/>
      <c r="N321" s="12" t="s">
        <v>31</v>
      </c>
      <c r="O321" s="12"/>
      <c r="P321" s="12" t="s">
        <v>564</v>
      </c>
      <c r="Q321" s="4" t="s">
        <v>34</v>
      </c>
      <c r="R321" s="4">
        <v>0.04</v>
      </c>
      <c r="S321" s="4">
        <v>0.04</v>
      </c>
      <c r="T321" s="178">
        <v>2021</v>
      </c>
      <c r="U321" s="13" t="s">
        <v>959</v>
      </c>
      <c r="V321" s="4" t="s">
        <v>36</v>
      </c>
      <c r="W321" s="180"/>
      <c r="X321" s="4">
        <f t="shared" si="11"/>
        <v>0</v>
      </c>
      <c r="Y321" s="180"/>
      <c r="Z321" s="4"/>
      <c r="AA321" s="180"/>
      <c r="AB321" s="180"/>
      <c r="AC321" s="180"/>
      <c r="AD321" s="180"/>
      <c r="AE321" s="180"/>
      <c r="AF321" s="180"/>
      <c r="AG321" s="180"/>
      <c r="AH321" s="180"/>
    </row>
    <row r="322" spans="1:34" ht="38.25" x14ac:dyDescent="0.25">
      <c r="A322" s="4" t="s">
        <v>1127</v>
      </c>
      <c r="B322" s="180" t="s">
        <v>1128</v>
      </c>
      <c r="C322" s="246">
        <f>IF(LEN($D322)=0,"",SUBTOTAL(3,$D$6:$D322))</f>
        <v>316</v>
      </c>
      <c r="D322" s="246" t="s">
        <v>25</v>
      </c>
      <c r="E322" s="183" t="s">
        <v>1129</v>
      </c>
      <c r="F322" s="183"/>
      <c r="G322" s="177" t="s">
        <v>51</v>
      </c>
      <c r="H322" s="177" t="s">
        <v>1130</v>
      </c>
      <c r="I322" s="9">
        <v>6.6</v>
      </c>
      <c r="J322" s="177">
        <v>24</v>
      </c>
      <c r="K322" s="231">
        <v>2021</v>
      </c>
      <c r="L322" s="12" t="s">
        <v>958</v>
      </c>
      <c r="M322" s="12"/>
      <c r="N322" s="12"/>
      <c r="O322" s="12"/>
      <c r="P322" s="12" t="s">
        <v>564</v>
      </c>
      <c r="Q322" s="4" t="s">
        <v>34</v>
      </c>
      <c r="R322" s="4">
        <v>6.6</v>
      </c>
      <c r="S322" s="4">
        <v>6.6</v>
      </c>
      <c r="T322" s="178">
        <v>2021</v>
      </c>
      <c r="U322" s="13" t="s">
        <v>959</v>
      </c>
      <c r="V322" s="4" t="s">
        <v>36</v>
      </c>
      <c r="W322" s="180"/>
      <c r="X322" s="4" t="s">
        <v>53</v>
      </c>
      <c r="Y322" s="180"/>
      <c r="Z322" s="4"/>
      <c r="AA322" s="180"/>
      <c r="AB322" s="180"/>
      <c r="AC322" s="180"/>
      <c r="AD322" s="180"/>
      <c r="AE322" s="180"/>
      <c r="AF322" s="180"/>
      <c r="AG322" s="180"/>
      <c r="AH322" s="180"/>
    </row>
    <row r="323" spans="1:34" ht="38.25" x14ac:dyDescent="0.25">
      <c r="A323" s="4" t="s">
        <v>1131</v>
      </c>
      <c r="B323" s="180" t="s">
        <v>523</v>
      </c>
      <c r="C323" s="246">
        <f>IF(LEN($D323)=0,"",SUBTOTAL(3,$D$6:$D323))</f>
        <v>317</v>
      </c>
      <c r="D323" s="246" t="s">
        <v>25</v>
      </c>
      <c r="E323" s="183" t="s">
        <v>1132</v>
      </c>
      <c r="F323" s="183"/>
      <c r="G323" s="177" t="s">
        <v>51</v>
      </c>
      <c r="H323" s="177" t="s">
        <v>1133</v>
      </c>
      <c r="I323" s="9">
        <v>0.02</v>
      </c>
      <c r="J323" s="177">
        <v>24</v>
      </c>
      <c r="K323" s="231">
        <v>2021</v>
      </c>
      <c r="L323" s="12" t="s">
        <v>958</v>
      </c>
      <c r="M323" s="12"/>
      <c r="N323" s="12" t="s">
        <v>31</v>
      </c>
      <c r="O323" s="12"/>
      <c r="P323" s="12" t="s">
        <v>564</v>
      </c>
      <c r="Q323" s="4" t="s">
        <v>34</v>
      </c>
      <c r="R323" s="4">
        <v>2.6</v>
      </c>
      <c r="S323" s="4">
        <v>0.02</v>
      </c>
      <c r="T323" s="178">
        <v>2021</v>
      </c>
      <c r="U323" s="13" t="s">
        <v>959</v>
      </c>
      <c r="V323" s="4" t="s">
        <v>36</v>
      </c>
      <c r="W323" s="180"/>
      <c r="X323" s="4">
        <f t="shared" ref="X323:X386" si="12">S323-I323</f>
        <v>0</v>
      </c>
      <c r="Y323" s="180"/>
      <c r="Z323" s="4"/>
      <c r="AA323" s="180"/>
      <c r="AB323" s="180"/>
      <c r="AC323" s="180"/>
      <c r="AD323" s="180"/>
      <c r="AE323" s="180"/>
      <c r="AF323" s="180"/>
      <c r="AG323" s="180"/>
      <c r="AH323" s="180"/>
    </row>
    <row r="324" spans="1:34" ht="38.25" x14ac:dyDescent="0.25">
      <c r="A324" s="4" t="s">
        <v>1134</v>
      </c>
      <c r="B324" s="180" t="s">
        <v>1135</v>
      </c>
      <c r="C324" s="246">
        <f>IF(LEN($D324)=0,"",SUBTOTAL(3,$D$6:$D324))</f>
        <v>318</v>
      </c>
      <c r="D324" s="246" t="s">
        <v>25</v>
      </c>
      <c r="E324" s="183" t="s">
        <v>1136</v>
      </c>
      <c r="F324" s="183"/>
      <c r="G324" s="177" t="s">
        <v>51</v>
      </c>
      <c r="H324" s="177" t="s">
        <v>1137</v>
      </c>
      <c r="I324" s="9">
        <v>1.75</v>
      </c>
      <c r="J324" s="177">
        <v>24</v>
      </c>
      <c r="K324" s="231">
        <v>2021</v>
      </c>
      <c r="L324" s="12" t="s">
        <v>958</v>
      </c>
      <c r="M324" s="12"/>
      <c r="N324" s="12" t="s">
        <v>31</v>
      </c>
      <c r="O324" s="12"/>
      <c r="P324" s="12" t="s">
        <v>564</v>
      </c>
      <c r="Q324" s="4" t="s">
        <v>34</v>
      </c>
      <c r="R324" s="4">
        <v>3.3</v>
      </c>
      <c r="S324" s="4">
        <v>1.75</v>
      </c>
      <c r="T324" s="178">
        <v>2021</v>
      </c>
      <c r="U324" s="13" t="s">
        <v>959</v>
      </c>
      <c r="V324" s="4" t="s">
        <v>70</v>
      </c>
      <c r="W324" s="180"/>
      <c r="X324" s="4">
        <f t="shared" si="12"/>
        <v>0</v>
      </c>
      <c r="Y324" s="180"/>
      <c r="Z324" s="4"/>
      <c r="AA324" s="180"/>
      <c r="AB324" s="180"/>
      <c r="AC324" s="180"/>
      <c r="AD324" s="180"/>
      <c r="AE324" s="180"/>
      <c r="AF324" s="180"/>
      <c r="AG324" s="180"/>
      <c r="AH324" s="180"/>
    </row>
    <row r="325" spans="1:34" ht="38.25" x14ac:dyDescent="0.25">
      <c r="A325" s="4" t="s">
        <v>1138</v>
      </c>
      <c r="B325" s="180" t="s">
        <v>1128</v>
      </c>
      <c r="C325" s="246">
        <f>IF(LEN($D325)=0,"",SUBTOTAL(3,$D$6:$D325))</f>
        <v>319</v>
      </c>
      <c r="D325" s="246" t="s">
        <v>25</v>
      </c>
      <c r="E325" s="183" t="s">
        <v>1139</v>
      </c>
      <c r="F325" s="183"/>
      <c r="G325" s="177" t="s">
        <v>51</v>
      </c>
      <c r="H325" s="177" t="s">
        <v>1140</v>
      </c>
      <c r="I325" s="9">
        <v>3.06</v>
      </c>
      <c r="J325" s="177">
        <v>24</v>
      </c>
      <c r="K325" s="231">
        <v>2021</v>
      </c>
      <c r="L325" s="12" t="s">
        <v>958</v>
      </c>
      <c r="M325" s="12"/>
      <c r="N325" s="12" t="s">
        <v>31</v>
      </c>
      <c r="O325" s="12"/>
      <c r="P325" s="12" t="s">
        <v>564</v>
      </c>
      <c r="Q325" s="4" t="s">
        <v>34</v>
      </c>
      <c r="R325" s="4">
        <v>4.13</v>
      </c>
      <c r="S325" s="4">
        <v>3.06</v>
      </c>
      <c r="T325" s="178">
        <v>2021</v>
      </c>
      <c r="U325" s="13" t="s">
        <v>959</v>
      </c>
      <c r="V325" s="4" t="s">
        <v>70</v>
      </c>
      <c r="W325" s="180"/>
      <c r="X325" s="4">
        <f t="shared" si="12"/>
        <v>0</v>
      </c>
      <c r="Y325" s="180"/>
      <c r="Z325" s="4"/>
      <c r="AA325" s="180"/>
      <c r="AB325" s="180"/>
      <c r="AC325" s="180"/>
      <c r="AD325" s="180"/>
      <c r="AE325" s="180"/>
      <c r="AF325" s="180"/>
      <c r="AG325" s="180"/>
      <c r="AH325" s="180"/>
    </row>
    <row r="326" spans="1:34" ht="38.25" x14ac:dyDescent="0.25">
      <c r="A326" s="4" t="s">
        <v>1141</v>
      </c>
      <c r="B326" s="180" t="s">
        <v>1135</v>
      </c>
      <c r="C326" s="246">
        <f>IF(LEN($D326)=0,"",SUBTOTAL(3,$D$6:$D326))</f>
        <v>320</v>
      </c>
      <c r="D326" s="246" t="s">
        <v>25</v>
      </c>
      <c r="E326" s="183" t="s">
        <v>1142</v>
      </c>
      <c r="F326" s="183"/>
      <c r="G326" s="177" t="s">
        <v>51</v>
      </c>
      <c r="H326" s="177" t="s">
        <v>1137</v>
      </c>
      <c r="I326" s="9">
        <v>2.5</v>
      </c>
      <c r="J326" s="177">
        <v>24</v>
      </c>
      <c r="K326" s="231">
        <v>2021</v>
      </c>
      <c r="L326" s="12" t="s">
        <v>958</v>
      </c>
      <c r="M326" s="12"/>
      <c r="N326" s="12" t="s">
        <v>31</v>
      </c>
      <c r="O326" s="12"/>
      <c r="P326" s="12" t="s">
        <v>564</v>
      </c>
      <c r="Q326" s="4" t="s">
        <v>34</v>
      </c>
      <c r="R326" s="4">
        <v>5.5</v>
      </c>
      <c r="S326" s="4">
        <v>2.5</v>
      </c>
      <c r="T326" s="178">
        <v>2021</v>
      </c>
      <c r="U326" s="13" t="s">
        <v>959</v>
      </c>
      <c r="V326" s="4" t="s">
        <v>70</v>
      </c>
      <c r="W326" s="180"/>
      <c r="X326" s="4">
        <f t="shared" si="12"/>
        <v>0</v>
      </c>
      <c r="Y326" s="180"/>
      <c r="Z326" s="4"/>
      <c r="AA326" s="180"/>
      <c r="AB326" s="180"/>
      <c r="AC326" s="180"/>
      <c r="AD326" s="180"/>
      <c r="AE326" s="180"/>
      <c r="AF326" s="180"/>
      <c r="AG326" s="180"/>
      <c r="AH326" s="180"/>
    </row>
    <row r="327" spans="1:34" ht="38.25" x14ac:dyDescent="0.25">
      <c r="A327" s="4" t="s">
        <v>1143</v>
      </c>
      <c r="B327" s="180" t="s">
        <v>1144</v>
      </c>
      <c r="C327" s="246">
        <f>IF(LEN($D327)=0,"",SUBTOTAL(3,$D$6:$D327))</f>
        <v>321</v>
      </c>
      <c r="D327" s="246" t="s">
        <v>25</v>
      </c>
      <c r="E327" s="183" t="s">
        <v>1145</v>
      </c>
      <c r="F327" s="183"/>
      <c r="G327" s="177" t="s">
        <v>51</v>
      </c>
      <c r="H327" s="177" t="s">
        <v>1146</v>
      </c>
      <c r="I327" s="9">
        <v>0.46</v>
      </c>
      <c r="J327" s="177">
        <v>24</v>
      </c>
      <c r="K327" s="231">
        <v>2021</v>
      </c>
      <c r="L327" s="12" t="s">
        <v>958</v>
      </c>
      <c r="M327" s="12"/>
      <c r="N327" s="12" t="s">
        <v>31</v>
      </c>
      <c r="O327" s="12"/>
      <c r="P327" s="12" t="s">
        <v>564</v>
      </c>
      <c r="Q327" s="4" t="s">
        <v>34</v>
      </c>
      <c r="R327" s="4">
        <v>2.1</v>
      </c>
      <c r="S327" s="4">
        <v>0.46</v>
      </c>
      <c r="T327" s="178">
        <v>2021</v>
      </c>
      <c r="U327" s="13" t="s">
        <v>959</v>
      </c>
      <c r="V327" s="4" t="s">
        <v>70</v>
      </c>
      <c r="W327" s="180"/>
      <c r="X327" s="4">
        <f t="shared" si="12"/>
        <v>0</v>
      </c>
      <c r="Y327" s="180"/>
      <c r="Z327" s="4"/>
      <c r="AA327" s="180"/>
      <c r="AB327" s="180"/>
      <c r="AC327" s="180"/>
      <c r="AD327" s="180"/>
      <c r="AE327" s="180"/>
      <c r="AF327" s="180"/>
      <c r="AG327" s="180"/>
      <c r="AH327" s="180"/>
    </row>
    <row r="328" spans="1:34" ht="38.25" x14ac:dyDescent="0.25">
      <c r="A328" s="4" t="s">
        <v>1147</v>
      </c>
      <c r="B328" s="180" t="s">
        <v>1148</v>
      </c>
      <c r="C328" s="246">
        <f>IF(LEN($D328)=0,"",SUBTOTAL(3,$D$6:$D328))</f>
        <v>322</v>
      </c>
      <c r="D328" s="246" t="s">
        <v>25</v>
      </c>
      <c r="E328" s="183" t="s">
        <v>1149</v>
      </c>
      <c r="F328" s="183"/>
      <c r="G328" s="177" t="s">
        <v>165</v>
      </c>
      <c r="H328" s="177" t="s">
        <v>1150</v>
      </c>
      <c r="I328" s="9">
        <v>0.65</v>
      </c>
      <c r="J328" s="177">
        <v>24</v>
      </c>
      <c r="K328" s="231">
        <v>2021</v>
      </c>
      <c r="L328" s="12" t="s">
        <v>958</v>
      </c>
      <c r="M328" s="12"/>
      <c r="N328" s="12" t="s">
        <v>31</v>
      </c>
      <c r="O328" s="12"/>
      <c r="P328" s="12" t="s">
        <v>564</v>
      </c>
      <c r="Q328" s="4" t="s">
        <v>34</v>
      </c>
      <c r="R328" s="4">
        <v>0.65</v>
      </c>
      <c r="S328" s="4">
        <v>0.65</v>
      </c>
      <c r="T328" s="178">
        <v>2021</v>
      </c>
      <c r="U328" s="13" t="s">
        <v>959</v>
      </c>
      <c r="V328" s="4" t="s">
        <v>70</v>
      </c>
      <c r="W328" s="180"/>
      <c r="X328" s="4">
        <f t="shared" si="12"/>
        <v>0</v>
      </c>
      <c r="Y328" s="180"/>
      <c r="Z328" s="4"/>
      <c r="AA328" s="180"/>
      <c r="AB328" s="180"/>
      <c r="AC328" s="180"/>
      <c r="AD328" s="180"/>
      <c r="AE328" s="180"/>
      <c r="AF328" s="180"/>
      <c r="AG328" s="180"/>
      <c r="AH328" s="180"/>
    </row>
    <row r="329" spans="1:34" ht="38.25" x14ac:dyDescent="0.25">
      <c r="A329" s="4" t="s">
        <v>1151</v>
      </c>
      <c r="B329" s="180" t="s">
        <v>1152</v>
      </c>
      <c r="C329" s="246">
        <f>IF(LEN($D329)=0,"",SUBTOTAL(3,$D$6:$D329))</f>
        <v>323</v>
      </c>
      <c r="D329" s="246" t="s">
        <v>25</v>
      </c>
      <c r="E329" s="183" t="s">
        <v>1153</v>
      </c>
      <c r="F329" s="183" t="s">
        <v>27</v>
      </c>
      <c r="G329" s="177" t="s">
        <v>165</v>
      </c>
      <c r="H329" s="177" t="s">
        <v>1150</v>
      </c>
      <c r="I329" s="9">
        <v>0.67</v>
      </c>
      <c r="J329" s="177">
        <v>24</v>
      </c>
      <c r="K329" s="231">
        <v>2021</v>
      </c>
      <c r="L329" s="12" t="s">
        <v>958</v>
      </c>
      <c r="M329" s="12"/>
      <c r="N329" s="12" t="s">
        <v>31</v>
      </c>
      <c r="O329" s="12"/>
      <c r="P329" s="12" t="s">
        <v>564</v>
      </c>
      <c r="Q329" s="4" t="s">
        <v>34</v>
      </c>
      <c r="R329" s="4">
        <v>0.67</v>
      </c>
      <c r="S329" s="4">
        <v>0.67</v>
      </c>
      <c r="T329" s="178">
        <v>2021</v>
      </c>
      <c r="U329" s="13" t="s">
        <v>959</v>
      </c>
      <c r="V329" s="4" t="s">
        <v>70</v>
      </c>
      <c r="W329" s="180"/>
      <c r="X329" s="4">
        <f t="shared" si="12"/>
        <v>0</v>
      </c>
      <c r="Y329" s="180"/>
      <c r="Z329" s="4"/>
      <c r="AA329" s="180"/>
      <c r="AB329" s="180"/>
      <c r="AC329" s="180"/>
      <c r="AD329" s="180"/>
      <c r="AE329" s="180"/>
      <c r="AF329" s="180"/>
      <c r="AG329" s="180"/>
      <c r="AH329" s="180"/>
    </row>
    <row r="330" spans="1:34" ht="38.25" x14ac:dyDescent="0.25">
      <c r="A330" s="4" t="s">
        <v>1154</v>
      </c>
      <c r="B330" s="180" t="s">
        <v>1155</v>
      </c>
      <c r="C330" s="246">
        <f>IF(LEN($D330)=0,"",SUBTOTAL(3,$D$6:$D330))</f>
        <v>324</v>
      </c>
      <c r="D330" s="246" t="s">
        <v>25</v>
      </c>
      <c r="E330" s="183" t="s">
        <v>1156</v>
      </c>
      <c r="F330" s="183" t="s">
        <v>27</v>
      </c>
      <c r="G330" s="177" t="s">
        <v>165</v>
      </c>
      <c r="H330" s="177" t="s">
        <v>1150</v>
      </c>
      <c r="I330" s="9">
        <v>0.45</v>
      </c>
      <c r="J330" s="177">
        <v>24</v>
      </c>
      <c r="K330" s="231">
        <v>2021</v>
      </c>
      <c r="L330" s="12" t="s">
        <v>958</v>
      </c>
      <c r="M330" s="12"/>
      <c r="N330" s="12" t="s">
        <v>31</v>
      </c>
      <c r="O330" s="12"/>
      <c r="P330" s="12" t="s">
        <v>564</v>
      </c>
      <c r="Q330" s="4" t="s">
        <v>34</v>
      </c>
      <c r="R330" s="4">
        <v>0.45</v>
      </c>
      <c r="S330" s="4">
        <v>0.45</v>
      </c>
      <c r="T330" s="178">
        <v>2021</v>
      </c>
      <c r="U330" s="13" t="s">
        <v>959</v>
      </c>
      <c r="V330" s="4" t="s">
        <v>70</v>
      </c>
      <c r="W330" s="180"/>
      <c r="X330" s="4">
        <f t="shared" si="12"/>
        <v>0</v>
      </c>
      <c r="Y330" s="180"/>
      <c r="Z330" s="4"/>
      <c r="AA330" s="180"/>
      <c r="AB330" s="180"/>
      <c r="AC330" s="180"/>
      <c r="AD330" s="180"/>
      <c r="AE330" s="180"/>
      <c r="AF330" s="180"/>
      <c r="AG330" s="180"/>
      <c r="AH330" s="180"/>
    </row>
    <row r="331" spans="1:34" ht="38.25" x14ac:dyDescent="0.25">
      <c r="A331" s="4" t="s">
        <v>1157</v>
      </c>
      <c r="B331" s="180" t="s">
        <v>1158</v>
      </c>
      <c r="C331" s="246">
        <f>IF(LEN($D331)=0,"",SUBTOTAL(3,$D$6:$D331))</f>
        <v>325</v>
      </c>
      <c r="D331" s="246" t="s">
        <v>25</v>
      </c>
      <c r="E331" s="183" t="s">
        <v>1159</v>
      </c>
      <c r="F331" s="183" t="s">
        <v>27</v>
      </c>
      <c r="G331" s="177" t="s">
        <v>165</v>
      </c>
      <c r="H331" s="177" t="s">
        <v>612</v>
      </c>
      <c r="I331" s="9">
        <v>0.5</v>
      </c>
      <c r="J331" s="177">
        <v>24</v>
      </c>
      <c r="K331" s="231">
        <v>2021</v>
      </c>
      <c r="L331" s="12" t="s">
        <v>958</v>
      </c>
      <c r="M331" s="12"/>
      <c r="N331" s="12" t="s">
        <v>31</v>
      </c>
      <c r="O331" s="12"/>
      <c r="P331" s="12" t="s">
        <v>564</v>
      </c>
      <c r="Q331" s="4" t="s">
        <v>34</v>
      </c>
      <c r="R331" s="4">
        <v>0.5</v>
      </c>
      <c r="S331" s="4">
        <v>0.5</v>
      </c>
      <c r="T331" s="178">
        <v>2021</v>
      </c>
      <c r="U331" s="13" t="s">
        <v>959</v>
      </c>
      <c r="V331" s="4" t="s">
        <v>70</v>
      </c>
      <c r="W331" s="180"/>
      <c r="X331" s="4">
        <f t="shared" si="12"/>
        <v>0</v>
      </c>
      <c r="Y331" s="180"/>
      <c r="Z331" s="4"/>
      <c r="AA331" s="180"/>
      <c r="AB331" s="180"/>
      <c r="AC331" s="180"/>
      <c r="AD331" s="180"/>
      <c r="AE331" s="180"/>
      <c r="AF331" s="180"/>
      <c r="AG331" s="180"/>
      <c r="AH331" s="180"/>
    </row>
    <row r="332" spans="1:34" ht="38.25" x14ac:dyDescent="0.25">
      <c r="A332" s="4" t="s">
        <v>1160</v>
      </c>
      <c r="B332" s="180" t="s">
        <v>1161</v>
      </c>
      <c r="C332" s="246">
        <f>IF(LEN($D332)=0,"",SUBTOTAL(3,$D$6:$D332))</f>
        <v>326</v>
      </c>
      <c r="D332" s="246" t="s">
        <v>25</v>
      </c>
      <c r="E332" s="183" t="s">
        <v>1162</v>
      </c>
      <c r="F332" s="183" t="s">
        <v>45</v>
      </c>
      <c r="G332" s="177" t="s">
        <v>165</v>
      </c>
      <c r="H332" s="177" t="s">
        <v>166</v>
      </c>
      <c r="I332" s="9">
        <v>0.8</v>
      </c>
      <c r="J332" s="177">
        <v>24</v>
      </c>
      <c r="K332" s="231">
        <v>2021</v>
      </c>
      <c r="L332" s="12" t="s">
        <v>958</v>
      </c>
      <c r="M332" s="12"/>
      <c r="N332" s="12" t="s">
        <v>31</v>
      </c>
      <c r="O332" s="12"/>
      <c r="P332" s="12" t="s">
        <v>564</v>
      </c>
      <c r="Q332" s="4" t="s">
        <v>34</v>
      </c>
      <c r="R332" s="4">
        <v>0.8</v>
      </c>
      <c r="S332" s="4">
        <v>0.8</v>
      </c>
      <c r="T332" s="178">
        <v>2021</v>
      </c>
      <c r="U332" s="13" t="s">
        <v>959</v>
      </c>
      <c r="V332" s="4" t="s">
        <v>36</v>
      </c>
      <c r="W332" s="180"/>
      <c r="X332" s="4">
        <f t="shared" si="12"/>
        <v>0</v>
      </c>
      <c r="Y332" s="180"/>
      <c r="Z332" s="4"/>
      <c r="AA332" s="180"/>
      <c r="AB332" s="180"/>
      <c r="AC332" s="180"/>
      <c r="AD332" s="180"/>
      <c r="AE332" s="180"/>
      <c r="AF332" s="180"/>
      <c r="AG332" s="180"/>
      <c r="AH332" s="180"/>
    </row>
    <row r="333" spans="1:34" ht="38.25" x14ac:dyDescent="0.25">
      <c r="A333" s="4" t="s">
        <v>1163</v>
      </c>
      <c r="B333" s="180" t="s">
        <v>1164</v>
      </c>
      <c r="C333" s="246">
        <f>IF(LEN($D333)=0,"",SUBTOTAL(3,$D$6:$D333))</f>
        <v>327</v>
      </c>
      <c r="D333" s="246" t="s">
        <v>25</v>
      </c>
      <c r="E333" s="183" t="s">
        <v>1165</v>
      </c>
      <c r="F333" s="183" t="s">
        <v>127</v>
      </c>
      <c r="G333" s="177" t="s">
        <v>165</v>
      </c>
      <c r="H333" s="177" t="s">
        <v>1166</v>
      </c>
      <c r="I333" s="9">
        <v>0.26</v>
      </c>
      <c r="J333" s="177">
        <v>24</v>
      </c>
      <c r="K333" s="231">
        <v>2021</v>
      </c>
      <c r="L333" s="12" t="s">
        <v>958</v>
      </c>
      <c r="M333" s="12"/>
      <c r="N333" s="12" t="s">
        <v>31</v>
      </c>
      <c r="O333" s="12"/>
      <c r="P333" s="12" t="s">
        <v>564</v>
      </c>
      <c r="Q333" s="4" t="s">
        <v>34</v>
      </c>
      <c r="R333" s="4">
        <v>0.26</v>
      </c>
      <c r="S333" s="4">
        <v>0.26</v>
      </c>
      <c r="T333" s="178">
        <v>2021</v>
      </c>
      <c r="U333" s="13" t="s">
        <v>959</v>
      </c>
      <c r="V333" s="4" t="s">
        <v>70</v>
      </c>
      <c r="W333" s="180"/>
      <c r="X333" s="4">
        <f t="shared" si="12"/>
        <v>0</v>
      </c>
      <c r="Y333" s="180"/>
      <c r="Z333" s="4"/>
      <c r="AA333" s="180"/>
      <c r="AB333" s="180"/>
      <c r="AC333" s="180"/>
      <c r="AD333" s="180"/>
      <c r="AE333" s="180"/>
      <c r="AF333" s="180"/>
      <c r="AG333" s="180"/>
      <c r="AH333" s="180"/>
    </row>
    <row r="334" spans="1:34" ht="38.25" x14ac:dyDescent="0.25">
      <c r="A334" s="4" t="s">
        <v>1167</v>
      </c>
      <c r="B334" s="180" t="s">
        <v>1168</v>
      </c>
      <c r="C334" s="246">
        <f>IF(LEN($D334)=0,"",SUBTOTAL(3,$D$6:$D334))</f>
        <v>328</v>
      </c>
      <c r="D334" s="246" t="s">
        <v>25</v>
      </c>
      <c r="E334" s="183" t="s">
        <v>1169</v>
      </c>
      <c r="F334" s="183"/>
      <c r="G334" s="177" t="s">
        <v>165</v>
      </c>
      <c r="H334" s="177" t="s">
        <v>725</v>
      </c>
      <c r="I334" s="9">
        <v>92.23</v>
      </c>
      <c r="J334" s="177">
        <v>24</v>
      </c>
      <c r="K334" s="231">
        <v>2021</v>
      </c>
      <c r="L334" s="12" t="s">
        <v>958</v>
      </c>
      <c r="M334" s="12"/>
      <c r="N334" s="12" t="s">
        <v>31</v>
      </c>
      <c r="O334" s="12"/>
      <c r="P334" s="12" t="s">
        <v>564</v>
      </c>
      <c r="Q334" s="4" t="s">
        <v>34</v>
      </c>
      <c r="R334" s="4">
        <v>92.23</v>
      </c>
      <c r="S334" s="4">
        <v>92.23</v>
      </c>
      <c r="T334" s="178">
        <v>2021</v>
      </c>
      <c r="U334" s="13" t="s">
        <v>959</v>
      </c>
      <c r="V334" s="4" t="s">
        <v>70</v>
      </c>
      <c r="W334" s="180"/>
      <c r="X334" s="4">
        <f t="shared" si="12"/>
        <v>0</v>
      </c>
      <c r="Y334" s="180"/>
      <c r="Z334" s="4"/>
      <c r="AA334" s="180"/>
      <c r="AB334" s="180"/>
      <c r="AC334" s="180"/>
      <c r="AD334" s="180"/>
      <c r="AE334" s="180"/>
      <c r="AF334" s="180"/>
      <c r="AG334" s="180"/>
      <c r="AH334" s="180"/>
    </row>
    <row r="335" spans="1:34" ht="38.25" x14ac:dyDescent="0.25">
      <c r="A335" s="4" t="s">
        <v>1170</v>
      </c>
      <c r="B335" s="180" t="s">
        <v>1171</v>
      </c>
      <c r="C335" s="246">
        <f>IF(LEN($D335)=0,"",SUBTOTAL(3,$D$6:$D335))</f>
        <v>329</v>
      </c>
      <c r="D335" s="246" t="s">
        <v>25</v>
      </c>
      <c r="E335" s="201" t="s">
        <v>1172</v>
      </c>
      <c r="F335" s="201"/>
      <c r="G335" s="29" t="s">
        <v>165</v>
      </c>
      <c r="H335" s="177" t="s">
        <v>1150</v>
      </c>
      <c r="I335" s="248">
        <v>0.92</v>
      </c>
      <c r="J335" s="177">
        <v>24</v>
      </c>
      <c r="K335" s="231">
        <v>2021</v>
      </c>
      <c r="L335" s="12" t="s">
        <v>958</v>
      </c>
      <c r="M335" s="12"/>
      <c r="N335" s="12" t="s">
        <v>31</v>
      </c>
      <c r="O335" s="12"/>
      <c r="P335" s="12" t="s">
        <v>564</v>
      </c>
      <c r="Q335" s="4" t="s">
        <v>34</v>
      </c>
      <c r="R335" s="4">
        <v>1.06</v>
      </c>
      <c r="S335" s="4">
        <v>0.92</v>
      </c>
      <c r="T335" s="178">
        <v>2021</v>
      </c>
      <c r="U335" s="13" t="s">
        <v>959</v>
      </c>
      <c r="V335" s="4" t="s">
        <v>70</v>
      </c>
      <c r="W335" s="180"/>
      <c r="X335" s="4">
        <f t="shared" si="12"/>
        <v>0</v>
      </c>
      <c r="Y335" s="180"/>
      <c r="Z335" s="4"/>
      <c r="AA335" s="180"/>
      <c r="AB335" s="180"/>
      <c r="AC335" s="180"/>
      <c r="AD335" s="180"/>
      <c r="AE335" s="180"/>
      <c r="AF335" s="180"/>
      <c r="AG335" s="180"/>
      <c r="AH335" s="180"/>
    </row>
    <row r="336" spans="1:34" ht="38.25" x14ac:dyDescent="0.25">
      <c r="A336" s="4" t="s">
        <v>1173</v>
      </c>
      <c r="B336" s="180" t="s">
        <v>403</v>
      </c>
      <c r="C336" s="246">
        <f>IF(LEN($D336)=0,"",SUBTOTAL(3,$D$6:$D336))</f>
        <v>330</v>
      </c>
      <c r="D336" s="246" t="s">
        <v>56</v>
      </c>
      <c r="E336" s="183" t="s">
        <v>404</v>
      </c>
      <c r="F336" s="183"/>
      <c r="G336" s="177" t="s">
        <v>65</v>
      </c>
      <c r="H336" s="177" t="s">
        <v>406</v>
      </c>
      <c r="I336" s="9">
        <v>0.22</v>
      </c>
      <c r="J336" s="177">
        <v>24</v>
      </c>
      <c r="K336" s="231">
        <v>2021</v>
      </c>
      <c r="L336" s="12" t="s">
        <v>958</v>
      </c>
      <c r="M336" s="12"/>
      <c r="N336" s="12" t="s">
        <v>31</v>
      </c>
      <c r="O336" s="12"/>
      <c r="P336" s="12" t="s">
        <v>564</v>
      </c>
      <c r="Q336" s="4" t="s">
        <v>34</v>
      </c>
      <c r="R336" s="101">
        <v>1.52</v>
      </c>
      <c r="S336" s="101">
        <v>0.22</v>
      </c>
      <c r="T336" s="175">
        <v>2021</v>
      </c>
      <c r="U336" s="175" t="s">
        <v>959</v>
      </c>
      <c r="V336" s="100" t="s">
        <v>36</v>
      </c>
      <c r="W336" s="180"/>
      <c r="X336" s="4">
        <f t="shared" si="12"/>
        <v>0</v>
      </c>
      <c r="Y336" s="180"/>
      <c r="Z336" s="4"/>
      <c r="AA336" s="180"/>
      <c r="AB336" s="180"/>
      <c r="AC336" s="180"/>
      <c r="AD336" s="180"/>
      <c r="AE336" s="180"/>
      <c r="AF336" s="180"/>
      <c r="AG336" s="180"/>
      <c r="AH336" s="180"/>
    </row>
    <row r="337" spans="1:34" ht="38.25" x14ac:dyDescent="0.25">
      <c r="A337" s="4" t="s">
        <v>1174</v>
      </c>
      <c r="B337" s="180" t="s">
        <v>1175</v>
      </c>
      <c r="C337" s="246">
        <f>IF(LEN($D337)=0,"",SUBTOTAL(3,$D$6:$D337))</f>
        <v>331</v>
      </c>
      <c r="D337" s="246" t="s">
        <v>56</v>
      </c>
      <c r="E337" s="183" t="s">
        <v>1176</v>
      </c>
      <c r="F337" s="183"/>
      <c r="G337" s="177" t="s">
        <v>65</v>
      </c>
      <c r="H337" s="177" t="s">
        <v>74</v>
      </c>
      <c r="I337" s="183">
        <v>11.4</v>
      </c>
      <c r="J337" s="177">
        <v>24</v>
      </c>
      <c r="K337" s="231">
        <v>2021</v>
      </c>
      <c r="L337" s="12" t="s">
        <v>958</v>
      </c>
      <c r="M337" s="12"/>
      <c r="N337" s="12" t="s">
        <v>31</v>
      </c>
      <c r="O337" s="12"/>
      <c r="P337" s="12" t="s">
        <v>564</v>
      </c>
      <c r="Q337" s="4" t="s">
        <v>34</v>
      </c>
      <c r="R337" s="101">
        <v>11.4</v>
      </c>
      <c r="S337" s="101">
        <v>11.4</v>
      </c>
      <c r="T337" s="175">
        <v>2021</v>
      </c>
      <c r="U337" s="175" t="s">
        <v>959</v>
      </c>
      <c r="V337" s="100" t="s">
        <v>36</v>
      </c>
      <c r="W337" s="180"/>
      <c r="X337" s="4">
        <f t="shared" si="12"/>
        <v>0</v>
      </c>
      <c r="Y337" s="180"/>
      <c r="Z337" s="4"/>
      <c r="AA337" s="180"/>
      <c r="AB337" s="180"/>
      <c r="AC337" s="180"/>
      <c r="AD337" s="180"/>
      <c r="AE337" s="180"/>
      <c r="AF337" s="180"/>
      <c r="AG337" s="180"/>
      <c r="AH337" s="180"/>
    </row>
    <row r="338" spans="1:34" ht="38.25" x14ac:dyDescent="0.25">
      <c r="A338" s="4" t="s">
        <v>1177</v>
      </c>
      <c r="B338" s="180" t="s">
        <v>1178</v>
      </c>
      <c r="C338" s="246">
        <f>IF(LEN($D338)=0,"",SUBTOTAL(3,$D$6:$D338))</f>
        <v>332</v>
      </c>
      <c r="D338" s="246" t="s">
        <v>56</v>
      </c>
      <c r="E338" s="183" t="s">
        <v>1179</v>
      </c>
      <c r="F338" s="183" t="s">
        <v>100</v>
      </c>
      <c r="G338" s="177" t="s">
        <v>84</v>
      </c>
      <c r="H338" s="177" t="s">
        <v>686</v>
      </c>
      <c r="I338" s="9">
        <v>15</v>
      </c>
      <c r="J338" s="177">
        <v>24</v>
      </c>
      <c r="K338" s="231">
        <v>2021</v>
      </c>
      <c r="L338" s="12" t="s">
        <v>958</v>
      </c>
      <c r="M338" s="12"/>
      <c r="N338" s="12" t="s">
        <v>31</v>
      </c>
      <c r="O338" s="12"/>
      <c r="P338" s="12" t="s">
        <v>564</v>
      </c>
      <c r="Q338" s="4" t="s">
        <v>34</v>
      </c>
      <c r="R338" s="4">
        <v>15</v>
      </c>
      <c r="S338" s="4">
        <v>15</v>
      </c>
      <c r="T338" s="178">
        <v>2021</v>
      </c>
      <c r="U338" s="13" t="s">
        <v>959</v>
      </c>
      <c r="V338" s="4" t="s">
        <v>36</v>
      </c>
      <c r="W338" s="180"/>
      <c r="X338" s="4">
        <f t="shared" si="12"/>
        <v>0</v>
      </c>
      <c r="Y338" s="180"/>
      <c r="Z338" s="4"/>
      <c r="AA338" s="180"/>
      <c r="AB338" s="180"/>
      <c r="AC338" s="180"/>
      <c r="AD338" s="180"/>
      <c r="AE338" s="180"/>
      <c r="AF338" s="180"/>
      <c r="AG338" s="180"/>
      <c r="AH338" s="180"/>
    </row>
    <row r="339" spans="1:34" ht="38.25" x14ac:dyDescent="0.25">
      <c r="A339" s="4" t="s">
        <v>1180</v>
      </c>
      <c r="B339" s="180" t="s">
        <v>1181</v>
      </c>
      <c r="C339" s="246">
        <f>IF(LEN($D339)=0,"",SUBTOTAL(3,$D$6:$D339))</f>
        <v>333</v>
      </c>
      <c r="D339" s="246" t="s">
        <v>98</v>
      </c>
      <c r="E339" s="199" t="s">
        <v>1182</v>
      </c>
      <c r="F339" s="199"/>
      <c r="G339" s="177" t="s">
        <v>65</v>
      </c>
      <c r="H339" s="177" t="s">
        <v>74</v>
      </c>
      <c r="I339" s="103">
        <v>6.3</v>
      </c>
      <c r="J339" s="177">
        <v>24</v>
      </c>
      <c r="K339" s="231">
        <v>2021</v>
      </c>
      <c r="L339" s="12" t="s">
        <v>958</v>
      </c>
      <c r="M339" s="12"/>
      <c r="N339" s="12" t="s">
        <v>31</v>
      </c>
      <c r="O339" s="12"/>
      <c r="P339" s="12" t="s">
        <v>564</v>
      </c>
      <c r="Q339" s="4" t="s">
        <v>34</v>
      </c>
      <c r="R339" s="103">
        <v>6.3</v>
      </c>
      <c r="S339" s="103">
        <v>6.3</v>
      </c>
      <c r="T339" s="175">
        <v>2021</v>
      </c>
      <c r="U339" s="175" t="s">
        <v>959</v>
      </c>
      <c r="V339" s="100" t="s">
        <v>36</v>
      </c>
      <c r="W339" s="180"/>
      <c r="X339" s="4">
        <f t="shared" si="12"/>
        <v>0</v>
      </c>
      <c r="Y339" s="180"/>
      <c r="Z339" s="4"/>
      <c r="AA339" s="180"/>
      <c r="AB339" s="180"/>
      <c r="AC339" s="180"/>
      <c r="AD339" s="180"/>
      <c r="AE339" s="180"/>
      <c r="AF339" s="180"/>
      <c r="AG339" s="180"/>
      <c r="AH339" s="180"/>
    </row>
    <row r="340" spans="1:34" ht="38.25" x14ac:dyDescent="0.25">
      <c r="A340" s="4" t="s">
        <v>1183</v>
      </c>
      <c r="B340" s="180" t="s">
        <v>97</v>
      </c>
      <c r="C340" s="246">
        <f>IF(LEN($D340)=0,"",SUBTOTAL(3,$D$6:$D340))</f>
        <v>334</v>
      </c>
      <c r="D340" s="246" t="s">
        <v>98</v>
      </c>
      <c r="E340" s="183" t="s">
        <v>1184</v>
      </c>
      <c r="F340" s="183"/>
      <c r="G340" s="177" t="s">
        <v>65</v>
      </c>
      <c r="H340" s="177" t="s">
        <v>1185</v>
      </c>
      <c r="I340" s="9">
        <v>0.88</v>
      </c>
      <c r="J340" s="177">
        <v>24</v>
      </c>
      <c r="K340" s="231">
        <v>2021</v>
      </c>
      <c r="L340" s="12" t="s">
        <v>958</v>
      </c>
      <c r="M340" s="12"/>
      <c r="N340" s="12" t="s">
        <v>31</v>
      </c>
      <c r="O340" s="12"/>
      <c r="P340" s="12" t="s">
        <v>564</v>
      </c>
      <c r="Q340" s="4" t="s">
        <v>34</v>
      </c>
      <c r="R340" s="101">
        <v>40.880000000000003</v>
      </c>
      <c r="S340" s="101">
        <v>0.88</v>
      </c>
      <c r="T340" s="175">
        <v>2021</v>
      </c>
      <c r="U340" s="175" t="s">
        <v>959</v>
      </c>
      <c r="V340" s="100" t="s">
        <v>36</v>
      </c>
      <c r="W340" s="180"/>
      <c r="X340" s="4">
        <f t="shared" si="12"/>
        <v>0</v>
      </c>
      <c r="Y340" s="180"/>
      <c r="Z340" s="4"/>
      <c r="AA340" s="180"/>
      <c r="AB340" s="180"/>
      <c r="AC340" s="180"/>
      <c r="AD340" s="180"/>
      <c r="AE340" s="180"/>
      <c r="AF340" s="180"/>
      <c r="AG340" s="180"/>
      <c r="AH340" s="180"/>
    </row>
    <row r="341" spans="1:34" ht="38.25" x14ac:dyDescent="0.25">
      <c r="A341" s="4" t="s">
        <v>1186</v>
      </c>
      <c r="B341" s="180" t="s">
        <v>1187</v>
      </c>
      <c r="C341" s="246">
        <f>IF(LEN($D341)=0,"",SUBTOTAL(3,$D$6:$D341))</f>
        <v>335</v>
      </c>
      <c r="D341" s="246" t="s">
        <v>98</v>
      </c>
      <c r="E341" s="183" t="s">
        <v>1188</v>
      </c>
      <c r="F341" s="183" t="s">
        <v>164</v>
      </c>
      <c r="G341" s="177" t="s">
        <v>256</v>
      </c>
      <c r="H341" s="177" t="s">
        <v>660</v>
      </c>
      <c r="I341" s="9">
        <v>3.8</v>
      </c>
      <c r="J341" s="177">
        <v>24</v>
      </c>
      <c r="K341" s="231">
        <v>2021</v>
      </c>
      <c r="L341" s="12" t="s">
        <v>958</v>
      </c>
      <c r="M341" s="12"/>
      <c r="N341" s="12" t="s">
        <v>31</v>
      </c>
      <c r="O341" s="12"/>
      <c r="P341" s="12" t="s">
        <v>564</v>
      </c>
      <c r="Q341" s="4" t="s">
        <v>34</v>
      </c>
      <c r="R341" s="4">
        <v>3.8</v>
      </c>
      <c r="S341" s="4">
        <v>3.8</v>
      </c>
      <c r="T341" s="178">
        <v>2021</v>
      </c>
      <c r="U341" s="13" t="s">
        <v>959</v>
      </c>
      <c r="V341" s="4" t="s">
        <v>70</v>
      </c>
      <c r="W341" s="180"/>
      <c r="X341" s="4">
        <f t="shared" si="12"/>
        <v>0</v>
      </c>
      <c r="Y341" s="180"/>
      <c r="Z341" s="4"/>
      <c r="AA341" s="180"/>
      <c r="AB341" s="180"/>
      <c r="AC341" s="180"/>
      <c r="AD341" s="180"/>
      <c r="AE341" s="180"/>
      <c r="AF341" s="180"/>
      <c r="AG341" s="180"/>
      <c r="AH341" s="180"/>
    </row>
    <row r="342" spans="1:34" ht="38.25" x14ac:dyDescent="0.25">
      <c r="A342" s="4" t="s">
        <v>1189</v>
      </c>
      <c r="B342" s="180" t="s">
        <v>1190</v>
      </c>
      <c r="C342" s="246">
        <f>IF(LEN($D342)=0,"",SUBTOTAL(3,$D$6:$D342))</f>
        <v>336</v>
      </c>
      <c r="D342" s="246" t="s">
        <v>98</v>
      </c>
      <c r="E342" s="183" t="s">
        <v>1191</v>
      </c>
      <c r="F342" s="183" t="s">
        <v>164</v>
      </c>
      <c r="G342" s="177" t="s">
        <v>256</v>
      </c>
      <c r="H342" s="177" t="s">
        <v>660</v>
      </c>
      <c r="I342" s="9">
        <v>2.33</v>
      </c>
      <c r="J342" s="177">
        <v>24</v>
      </c>
      <c r="K342" s="231">
        <v>2021</v>
      </c>
      <c r="L342" s="12" t="s">
        <v>958</v>
      </c>
      <c r="M342" s="12"/>
      <c r="N342" s="12" t="s">
        <v>31</v>
      </c>
      <c r="O342" s="12"/>
      <c r="P342" s="12" t="s">
        <v>564</v>
      </c>
      <c r="Q342" s="4" t="s">
        <v>34</v>
      </c>
      <c r="R342" s="4">
        <v>2.33</v>
      </c>
      <c r="S342" s="4">
        <v>2.33</v>
      </c>
      <c r="T342" s="178">
        <v>2021</v>
      </c>
      <c r="U342" s="13" t="s">
        <v>959</v>
      </c>
      <c r="V342" s="4" t="s">
        <v>70</v>
      </c>
      <c r="W342" s="180"/>
      <c r="X342" s="4">
        <f t="shared" si="12"/>
        <v>0</v>
      </c>
      <c r="Y342" s="180"/>
      <c r="Z342" s="4"/>
      <c r="AA342" s="180"/>
      <c r="AB342" s="180"/>
      <c r="AC342" s="180"/>
      <c r="AD342" s="180"/>
      <c r="AE342" s="180"/>
      <c r="AF342" s="180"/>
      <c r="AG342" s="180"/>
      <c r="AH342" s="180"/>
    </row>
    <row r="343" spans="1:34" ht="38.25" x14ac:dyDescent="0.25">
      <c r="A343" s="4" t="s">
        <v>1192</v>
      </c>
      <c r="B343" s="180" t="s">
        <v>1193</v>
      </c>
      <c r="C343" s="246">
        <f>IF(LEN($D343)=0,"",SUBTOTAL(3,$D$6:$D343))</f>
        <v>337</v>
      </c>
      <c r="D343" s="246" t="s">
        <v>98</v>
      </c>
      <c r="E343" s="183" t="s">
        <v>1194</v>
      </c>
      <c r="F343" s="183" t="s">
        <v>164</v>
      </c>
      <c r="G343" s="177" t="s">
        <v>256</v>
      </c>
      <c r="H343" s="177" t="s">
        <v>577</v>
      </c>
      <c r="I343" s="9">
        <v>2.3199999999999998</v>
      </c>
      <c r="J343" s="177">
        <v>24</v>
      </c>
      <c r="K343" s="231">
        <v>2021</v>
      </c>
      <c r="L343" s="12" t="s">
        <v>958</v>
      </c>
      <c r="M343" s="12"/>
      <c r="N343" s="12" t="s">
        <v>31</v>
      </c>
      <c r="O343" s="12"/>
      <c r="P343" s="12" t="s">
        <v>564</v>
      </c>
      <c r="Q343" s="4" t="s">
        <v>34</v>
      </c>
      <c r="R343" s="4">
        <v>2.3199999999999998</v>
      </c>
      <c r="S343" s="4">
        <v>2.3199999999999998</v>
      </c>
      <c r="T343" s="178">
        <v>2021</v>
      </c>
      <c r="U343" s="13" t="s">
        <v>959</v>
      </c>
      <c r="V343" s="4" t="s">
        <v>70</v>
      </c>
      <c r="W343" s="180"/>
      <c r="X343" s="4">
        <f t="shared" si="12"/>
        <v>0</v>
      </c>
      <c r="Y343" s="180"/>
      <c r="Z343" s="4"/>
      <c r="AA343" s="180"/>
      <c r="AB343" s="180"/>
      <c r="AC343" s="180"/>
      <c r="AD343" s="180"/>
      <c r="AE343" s="180"/>
      <c r="AF343" s="180"/>
      <c r="AG343" s="180"/>
      <c r="AH343" s="180"/>
    </row>
    <row r="344" spans="1:34" ht="38.25" x14ac:dyDescent="0.25">
      <c r="A344" s="4" t="s">
        <v>1195</v>
      </c>
      <c r="B344" s="180" t="s">
        <v>1196</v>
      </c>
      <c r="C344" s="246">
        <f>IF(LEN($D344)=0,"",SUBTOTAL(3,$D$6:$D344))</f>
        <v>338</v>
      </c>
      <c r="D344" s="246" t="s">
        <v>98</v>
      </c>
      <c r="E344" s="183" t="s">
        <v>1197</v>
      </c>
      <c r="F344" s="183" t="s">
        <v>164</v>
      </c>
      <c r="G344" s="177" t="s">
        <v>256</v>
      </c>
      <c r="H344" s="177" t="s">
        <v>808</v>
      </c>
      <c r="I344" s="9">
        <v>0.79</v>
      </c>
      <c r="J344" s="177">
        <v>24</v>
      </c>
      <c r="K344" s="231">
        <v>2021</v>
      </c>
      <c r="L344" s="12" t="s">
        <v>958</v>
      </c>
      <c r="M344" s="12"/>
      <c r="N344" s="12" t="s">
        <v>31</v>
      </c>
      <c r="O344" s="12"/>
      <c r="P344" s="12" t="s">
        <v>564</v>
      </c>
      <c r="Q344" s="4" t="s">
        <v>34</v>
      </c>
      <c r="R344" s="4">
        <v>0.79</v>
      </c>
      <c r="S344" s="4">
        <v>0.79</v>
      </c>
      <c r="T344" s="178">
        <v>2021</v>
      </c>
      <c r="U344" s="13" t="s">
        <v>959</v>
      </c>
      <c r="V344" s="4" t="s">
        <v>36</v>
      </c>
      <c r="W344" s="180"/>
      <c r="X344" s="4">
        <f t="shared" si="12"/>
        <v>0</v>
      </c>
      <c r="Y344" s="180"/>
      <c r="Z344" s="4"/>
      <c r="AA344" s="180"/>
      <c r="AB344" s="180"/>
      <c r="AC344" s="180"/>
      <c r="AD344" s="180"/>
      <c r="AE344" s="180"/>
      <c r="AF344" s="180"/>
      <c r="AG344" s="180"/>
      <c r="AH344" s="180"/>
    </row>
    <row r="345" spans="1:34" ht="38.25" x14ac:dyDescent="0.25">
      <c r="A345" s="4" t="s">
        <v>1198</v>
      </c>
      <c r="B345" s="180" t="s">
        <v>1199</v>
      </c>
      <c r="C345" s="246">
        <f>IF(LEN($D345)=0,"",SUBTOTAL(3,$D$6:$D345))</f>
        <v>339</v>
      </c>
      <c r="D345" s="246" t="s">
        <v>98</v>
      </c>
      <c r="E345" s="183" t="s">
        <v>1200</v>
      </c>
      <c r="F345" s="183" t="s">
        <v>164</v>
      </c>
      <c r="G345" s="177" t="s">
        <v>256</v>
      </c>
      <c r="H345" s="177" t="s">
        <v>660</v>
      </c>
      <c r="I345" s="9">
        <v>1.05</v>
      </c>
      <c r="J345" s="177">
        <v>24</v>
      </c>
      <c r="K345" s="231">
        <v>2021</v>
      </c>
      <c r="L345" s="12" t="s">
        <v>958</v>
      </c>
      <c r="M345" s="12"/>
      <c r="N345" s="12" t="s">
        <v>31</v>
      </c>
      <c r="O345" s="12"/>
      <c r="P345" s="12" t="s">
        <v>564</v>
      </c>
      <c r="Q345" s="4" t="s">
        <v>34</v>
      </c>
      <c r="R345" s="4">
        <v>1.05</v>
      </c>
      <c r="S345" s="4">
        <v>1.05</v>
      </c>
      <c r="T345" s="178">
        <v>2021</v>
      </c>
      <c r="U345" s="13" t="s">
        <v>959</v>
      </c>
      <c r="V345" s="4" t="s">
        <v>36</v>
      </c>
      <c r="W345" s="180"/>
      <c r="X345" s="4">
        <f t="shared" si="12"/>
        <v>0</v>
      </c>
      <c r="Y345" s="180"/>
      <c r="Z345" s="4"/>
      <c r="AA345" s="180"/>
      <c r="AB345" s="180"/>
      <c r="AC345" s="180"/>
      <c r="AD345" s="180"/>
      <c r="AE345" s="180"/>
      <c r="AF345" s="180"/>
      <c r="AG345" s="180"/>
      <c r="AH345" s="180"/>
    </row>
    <row r="346" spans="1:34" ht="38.25" x14ac:dyDescent="0.25">
      <c r="A346" s="4" t="s">
        <v>1201</v>
      </c>
      <c r="B346" s="180" t="s">
        <v>1202</v>
      </c>
      <c r="C346" s="246">
        <f>IF(LEN($D346)=0,"",SUBTOTAL(3,$D$6:$D346))</f>
        <v>340</v>
      </c>
      <c r="D346" s="246" t="s">
        <v>98</v>
      </c>
      <c r="E346" s="183" t="s">
        <v>1203</v>
      </c>
      <c r="F346" s="183" t="s">
        <v>164</v>
      </c>
      <c r="G346" s="177" t="s">
        <v>256</v>
      </c>
      <c r="H346" s="177" t="s">
        <v>257</v>
      </c>
      <c r="I346" s="9">
        <v>1.1599999999999999</v>
      </c>
      <c r="J346" s="177">
        <v>24</v>
      </c>
      <c r="K346" s="231">
        <v>2021</v>
      </c>
      <c r="L346" s="12" t="s">
        <v>958</v>
      </c>
      <c r="M346" s="12"/>
      <c r="N346" s="12" t="s">
        <v>31</v>
      </c>
      <c r="O346" s="12"/>
      <c r="P346" s="12" t="s">
        <v>564</v>
      </c>
      <c r="Q346" s="4" t="s">
        <v>34</v>
      </c>
      <c r="R346" s="4">
        <v>1.1599999999999999</v>
      </c>
      <c r="S346" s="4">
        <v>1.1599999999999999</v>
      </c>
      <c r="T346" s="178">
        <v>2021</v>
      </c>
      <c r="U346" s="13" t="s">
        <v>959</v>
      </c>
      <c r="V346" s="4" t="s">
        <v>36</v>
      </c>
      <c r="W346" s="180"/>
      <c r="X346" s="4">
        <f t="shared" si="12"/>
        <v>0</v>
      </c>
      <c r="Y346" s="180"/>
      <c r="Z346" s="4"/>
      <c r="AA346" s="180"/>
      <c r="AB346" s="180"/>
      <c r="AC346" s="180"/>
      <c r="AD346" s="180"/>
      <c r="AE346" s="180"/>
      <c r="AF346" s="180"/>
      <c r="AG346" s="180"/>
      <c r="AH346" s="180"/>
    </row>
    <row r="347" spans="1:34" ht="38.25" x14ac:dyDescent="0.25">
      <c r="A347" s="4" t="s">
        <v>1204</v>
      </c>
      <c r="B347" s="180" t="s">
        <v>1205</v>
      </c>
      <c r="C347" s="246">
        <f>IF(LEN($D347)=0,"",SUBTOTAL(3,$D$6:$D347))</f>
        <v>341</v>
      </c>
      <c r="D347" s="246" t="s">
        <v>98</v>
      </c>
      <c r="E347" s="183" t="s">
        <v>1206</v>
      </c>
      <c r="F347" s="183" t="s">
        <v>164</v>
      </c>
      <c r="G347" s="177" t="s">
        <v>256</v>
      </c>
      <c r="H347" s="177" t="s">
        <v>257</v>
      </c>
      <c r="I347" s="9">
        <v>1.95</v>
      </c>
      <c r="J347" s="177">
        <v>24</v>
      </c>
      <c r="K347" s="231">
        <v>2021</v>
      </c>
      <c r="L347" s="12" t="s">
        <v>958</v>
      </c>
      <c r="M347" s="12"/>
      <c r="N347" s="12" t="s">
        <v>31</v>
      </c>
      <c r="O347" s="12"/>
      <c r="P347" s="12" t="s">
        <v>564</v>
      </c>
      <c r="Q347" s="4" t="s">
        <v>34</v>
      </c>
      <c r="R347" s="4">
        <v>1.95</v>
      </c>
      <c r="S347" s="4">
        <v>1.95</v>
      </c>
      <c r="T347" s="178">
        <v>2021</v>
      </c>
      <c r="U347" s="13" t="s">
        <v>959</v>
      </c>
      <c r="V347" s="4" t="s">
        <v>36</v>
      </c>
      <c r="W347" s="180"/>
      <c r="X347" s="4">
        <f t="shared" si="12"/>
        <v>0</v>
      </c>
      <c r="Y347" s="180"/>
      <c r="Z347" s="4"/>
      <c r="AA347" s="180"/>
      <c r="AB347" s="180"/>
      <c r="AC347" s="180"/>
      <c r="AD347" s="180"/>
      <c r="AE347" s="180"/>
      <c r="AF347" s="180"/>
      <c r="AG347" s="180"/>
      <c r="AH347" s="180"/>
    </row>
    <row r="348" spans="1:34" ht="38.25" x14ac:dyDescent="0.25">
      <c r="A348" s="4" t="s">
        <v>1207</v>
      </c>
      <c r="B348" s="180" t="s">
        <v>1208</v>
      </c>
      <c r="C348" s="246">
        <f>IF(LEN($D348)=0,"",SUBTOTAL(3,$D$6:$D348))</f>
        <v>342</v>
      </c>
      <c r="D348" s="246" t="s">
        <v>98</v>
      </c>
      <c r="E348" s="183" t="s">
        <v>1209</v>
      </c>
      <c r="F348" s="183" t="s">
        <v>164</v>
      </c>
      <c r="G348" s="177" t="s">
        <v>256</v>
      </c>
      <c r="H348" s="177" t="s">
        <v>257</v>
      </c>
      <c r="I348" s="9">
        <v>1.0900000000000001</v>
      </c>
      <c r="J348" s="177">
        <v>24</v>
      </c>
      <c r="K348" s="231">
        <v>2021</v>
      </c>
      <c r="L348" s="12" t="s">
        <v>958</v>
      </c>
      <c r="M348" s="12"/>
      <c r="N348" s="12" t="s">
        <v>31</v>
      </c>
      <c r="O348" s="12"/>
      <c r="P348" s="12" t="s">
        <v>564</v>
      </c>
      <c r="Q348" s="4" t="s">
        <v>34</v>
      </c>
      <c r="R348" s="4">
        <v>1.0900000000000001</v>
      </c>
      <c r="S348" s="4">
        <v>1.0900000000000001</v>
      </c>
      <c r="T348" s="178">
        <v>2021</v>
      </c>
      <c r="U348" s="13" t="s">
        <v>959</v>
      </c>
      <c r="V348" s="4" t="s">
        <v>36</v>
      </c>
      <c r="W348" s="180"/>
      <c r="X348" s="4">
        <f t="shared" si="12"/>
        <v>0</v>
      </c>
      <c r="Y348" s="180"/>
      <c r="Z348" s="4"/>
      <c r="AA348" s="180"/>
      <c r="AB348" s="180"/>
      <c r="AC348" s="180"/>
      <c r="AD348" s="180"/>
      <c r="AE348" s="180"/>
      <c r="AF348" s="180"/>
      <c r="AG348" s="180"/>
      <c r="AH348" s="180"/>
    </row>
    <row r="349" spans="1:34" ht="38.25" x14ac:dyDescent="0.25">
      <c r="A349" s="4" t="s">
        <v>1210</v>
      </c>
      <c r="B349" s="180" t="s">
        <v>1211</v>
      </c>
      <c r="C349" s="246">
        <f>IF(LEN($D349)=0,"",SUBTOTAL(3,$D$6:$D349))</f>
        <v>343</v>
      </c>
      <c r="D349" s="246" t="s">
        <v>98</v>
      </c>
      <c r="E349" s="183" t="s">
        <v>1212</v>
      </c>
      <c r="F349" s="183" t="s">
        <v>164</v>
      </c>
      <c r="G349" s="177" t="s">
        <v>256</v>
      </c>
      <c r="H349" s="177" t="s">
        <v>257</v>
      </c>
      <c r="I349" s="9">
        <v>2.68</v>
      </c>
      <c r="J349" s="177">
        <v>24</v>
      </c>
      <c r="K349" s="231">
        <v>2021</v>
      </c>
      <c r="L349" s="12" t="s">
        <v>958</v>
      </c>
      <c r="M349" s="12"/>
      <c r="N349" s="12" t="s">
        <v>31</v>
      </c>
      <c r="O349" s="12"/>
      <c r="P349" s="12" t="s">
        <v>564</v>
      </c>
      <c r="Q349" s="4" t="s">
        <v>34</v>
      </c>
      <c r="R349" s="4">
        <v>2.68</v>
      </c>
      <c r="S349" s="4">
        <v>2.68</v>
      </c>
      <c r="T349" s="178">
        <v>2021</v>
      </c>
      <c r="U349" s="13" t="s">
        <v>959</v>
      </c>
      <c r="V349" s="4" t="s">
        <v>36</v>
      </c>
      <c r="W349" s="180"/>
      <c r="X349" s="4">
        <f t="shared" si="12"/>
        <v>0</v>
      </c>
      <c r="Y349" s="180"/>
      <c r="Z349" s="4"/>
      <c r="AA349" s="180"/>
      <c r="AB349" s="180"/>
      <c r="AC349" s="180"/>
      <c r="AD349" s="180"/>
      <c r="AE349" s="180"/>
      <c r="AF349" s="180"/>
      <c r="AG349" s="180"/>
      <c r="AH349" s="180"/>
    </row>
    <row r="350" spans="1:34" ht="38.25" x14ac:dyDescent="0.25">
      <c r="A350" s="4" t="s">
        <v>1213</v>
      </c>
      <c r="B350" s="180" t="s">
        <v>1214</v>
      </c>
      <c r="C350" s="246">
        <f>IF(LEN($D350)=0,"",SUBTOTAL(3,$D$6:$D350))</f>
        <v>344</v>
      </c>
      <c r="D350" s="246" t="s">
        <v>98</v>
      </c>
      <c r="E350" s="183" t="s">
        <v>1215</v>
      </c>
      <c r="F350" s="183" t="s">
        <v>164</v>
      </c>
      <c r="G350" s="177" t="s">
        <v>256</v>
      </c>
      <c r="H350" s="177" t="s">
        <v>560</v>
      </c>
      <c r="I350" s="9">
        <v>70.180000000000007</v>
      </c>
      <c r="J350" s="177">
        <v>24</v>
      </c>
      <c r="K350" s="231">
        <v>2021</v>
      </c>
      <c r="L350" s="12" t="s">
        <v>958</v>
      </c>
      <c r="M350" s="12"/>
      <c r="N350" s="12" t="s">
        <v>31</v>
      </c>
      <c r="O350" s="12"/>
      <c r="P350" s="12" t="s">
        <v>564</v>
      </c>
      <c r="Q350" s="4" t="s">
        <v>34</v>
      </c>
      <c r="R350" s="4">
        <v>70.180000000000007</v>
      </c>
      <c r="S350" s="4">
        <v>70.180000000000007</v>
      </c>
      <c r="T350" s="178">
        <v>2021</v>
      </c>
      <c r="U350" s="13" t="s">
        <v>959</v>
      </c>
      <c r="V350" s="4" t="s">
        <v>36</v>
      </c>
      <c r="W350" s="180"/>
      <c r="X350" s="4">
        <f t="shared" si="12"/>
        <v>0</v>
      </c>
      <c r="Y350" s="180"/>
      <c r="Z350" s="4"/>
      <c r="AA350" s="180"/>
      <c r="AB350" s="180"/>
      <c r="AC350" s="180"/>
      <c r="AD350" s="180"/>
      <c r="AE350" s="180"/>
      <c r="AF350" s="180"/>
      <c r="AG350" s="180"/>
      <c r="AH350" s="180"/>
    </row>
    <row r="351" spans="1:34" ht="38.25" x14ac:dyDescent="0.25">
      <c r="A351" s="4" t="s">
        <v>1216</v>
      </c>
      <c r="B351" s="180" t="s">
        <v>1217</v>
      </c>
      <c r="C351" s="246">
        <f>IF(LEN($D351)=0,"",SUBTOTAL(3,$D$6:$D351))</f>
        <v>345</v>
      </c>
      <c r="D351" s="246" t="s">
        <v>98</v>
      </c>
      <c r="E351" s="183" t="s">
        <v>1218</v>
      </c>
      <c r="F351" s="183" t="s">
        <v>164</v>
      </c>
      <c r="G351" s="177" t="s">
        <v>139</v>
      </c>
      <c r="H351" s="177" t="s">
        <v>1219</v>
      </c>
      <c r="I351" s="9">
        <v>201.45</v>
      </c>
      <c r="J351" s="177">
        <v>24</v>
      </c>
      <c r="K351" s="231">
        <v>2021</v>
      </c>
      <c r="L351" s="12" t="s">
        <v>958</v>
      </c>
      <c r="M351" s="12"/>
      <c r="N351" s="12" t="s">
        <v>31</v>
      </c>
      <c r="O351" s="12"/>
      <c r="P351" s="12" t="s">
        <v>564</v>
      </c>
      <c r="Q351" s="4" t="s">
        <v>34</v>
      </c>
      <c r="R351" s="4">
        <v>201.45</v>
      </c>
      <c r="S351" s="4">
        <v>201.45</v>
      </c>
      <c r="T351" s="178">
        <v>2021</v>
      </c>
      <c r="U351" s="13" t="s">
        <v>959</v>
      </c>
      <c r="V351" s="4" t="s">
        <v>36</v>
      </c>
      <c r="W351" s="180"/>
      <c r="X351" s="4">
        <f t="shared" si="12"/>
        <v>0</v>
      </c>
      <c r="Y351" s="180"/>
      <c r="Z351" s="4"/>
      <c r="AA351" s="180"/>
      <c r="AB351" s="180"/>
      <c r="AC351" s="180"/>
      <c r="AD351" s="180"/>
      <c r="AE351" s="180"/>
      <c r="AF351" s="180"/>
      <c r="AG351" s="180"/>
      <c r="AH351" s="180"/>
    </row>
    <row r="352" spans="1:34" ht="38.25" x14ac:dyDescent="0.25">
      <c r="A352" s="4" t="s">
        <v>1220</v>
      </c>
      <c r="B352" s="180" t="s">
        <v>1221</v>
      </c>
      <c r="C352" s="246">
        <f>IF(LEN($D352)=0,"",SUBTOTAL(3,$D$6:$D352))</f>
        <v>346</v>
      </c>
      <c r="D352" s="246" t="s">
        <v>98</v>
      </c>
      <c r="E352" s="183" t="s">
        <v>1222</v>
      </c>
      <c r="F352" s="183" t="s">
        <v>164</v>
      </c>
      <c r="G352" s="177" t="s">
        <v>181</v>
      </c>
      <c r="H352" s="177" t="s">
        <v>1223</v>
      </c>
      <c r="I352" s="9">
        <v>13.67</v>
      </c>
      <c r="J352" s="177">
        <v>24</v>
      </c>
      <c r="K352" s="231">
        <v>2021</v>
      </c>
      <c r="L352" s="12" t="s">
        <v>958</v>
      </c>
      <c r="M352" s="12"/>
      <c r="N352" s="12" t="s">
        <v>31</v>
      </c>
      <c r="O352" s="12"/>
      <c r="P352" s="12" t="s">
        <v>564</v>
      </c>
      <c r="Q352" s="4" t="s">
        <v>34</v>
      </c>
      <c r="R352" s="4">
        <v>13.67</v>
      </c>
      <c r="S352" s="4">
        <v>13.67</v>
      </c>
      <c r="T352" s="178">
        <v>2021</v>
      </c>
      <c r="U352" s="13" t="s">
        <v>959</v>
      </c>
      <c r="V352" s="4" t="s">
        <v>36</v>
      </c>
      <c r="W352" s="180"/>
      <c r="X352" s="4">
        <f t="shared" si="12"/>
        <v>0</v>
      </c>
      <c r="Y352" s="180"/>
      <c r="Z352" s="4"/>
      <c r="AA352" s="180"/>
      <c r="AB352" s="180"/>
      <c r="AC352" s="180"/>
      <c r="AD352" s="180"/>
      <c r="AE352" s="180"/>
      <c r="AF352" s="180"/>
      <c r="AG352" s="180"/>
      <c r="AH352" s="180"/>
    </row>
    <row r="353" spans="1:34" ht="38.25" x14ac:dyDescent="0.25">
      <c r="A353" s="4" t="s">
        <v>1224</v>
      </c>
      <c r="B353" s="180" t="s">
        <v>1225</v>
      </c>
      <c r="C353" s="246">
        <f>IF(LEN($D353)=0,"",SUBTOTAL(3,$D$6:$D353))</f>
        <v>347</v>
      </c>
      <c r="D353" s="246" t="s">
        <v>98</v>
      </c>
      <c r="E353" s="272" t="s">
        <v>1226</v>
      </c>
      <c r="F353" s="183" t="s">
        <v>164</v>
      </c>
      <c r="G353" s="177" t="s">
        <v>139</v>
      </c>
      <c r="H353" s="273" t="s">
        <v>678</v>
      </c>
      <c r="I353" s="103">
        <v>95.2</v>
      </c>
      <c r="J353" s="177">
        <v>24</v>
      </c>
      <c r="K353" s="231">
        <v>2021</v>
      </c>
      <c r="L353" s="12" t="s">
        <v>958</v>
      </c>
      <c r="M353" s="12"/>
      <c r="N353" s="12" t="s">
        <v>31</v>
      </c>
      <c r="O353" s="12"/>
      <c r="P353" s="12" t="s">
        <v>564</v>
      </c>
      <c r="Q353" s="4" t="s">
        <v>34</v>
      </c>
      <c r="R353" s="4">
        <v>95.2</v>
      </c>
      <c r="S353" s="4">
        <v>95.2</v>
      </c>
      <c r="T353" s="178">
        <v>2021</v>
      </c>
      <c r="U353" s="13" t="s">
        <v>959</v>
      </c>
      <c r="V353" s="4" t="s">
        <v>36</v>
      </c>
      <c r="W353" s="180"/>
      <c r="X353" s="4">
        <f t="shared" si="12"/>
        <v>0</v>
      </c>
      <c r="Y353" s="180"/>
      <c r="Z353" s="4"/>
      <c r="AA353" s="180"/>
      <c r="AB353" s="180"/>
      <c r="AC353" s="180"/>
      <c r="AD353" s="180"/>
      <c r="AE353" s="180"/>
      <c r="AF353" s="180"/>
      <c r="AG353" s="180"/>
      <c r="AH353" s="180"/>
    </row>
    <row r="354" spans="1:34" ht="51" x14ac:dyDescent="0.25">
      <c r="A354" s="4" t="s">
        <v>1227</v>
      </c>
      <c r="B354" s="5" t="s">
        <v>472</v>
      </c>
      <c r="C354" s="246">
        <f>IF(LEN($D354)=0,"",SUBTOTAL(3,$D$6:$D354))</f>
        <v>348</v>
      </c>
      <c r="D354" s="174" t="s">
        <v>25</v>
      </c>
      <c r="E354" s="176" t="s">
        <v>473</v>
      </c>
      <c r="F354" s="174" t="s">
        <v>740</v>
      </c>
      <c r="G354" s="18" t="s">
        <v>65</v>
      </c>
      <c r="H354" s="177" t="s">
        <v>474</v>
      </c>
      <c r="I354" s="9">
        <v>2.75</v>
      </c>
      <c r="J354" s="177">
        <v>91</v>
      </c>
      <c r="K354" s="230">
        <v>2018</v>
      </c>
      <c r="L354" s="12" t="s">
        <v>290</v>
      </c>
      <c r="M354" s="12"/>
      <c r="N354" s="12" t="s">
        <v>68</v>
      </c>
      <c r="O354" s="12" t="s">
        <v>32</v>
      </c>
      <c r="P354" s="12" t="s">
        <v>33</v>
      </c>
      <c r="Q354" s="4" t="s">
        <v>34</v>
      </c>
      <c r="R354" s="101">
        <v>2.75</v>
      </c>
      <c r="S354" s="103">
        <v>2.75</v>
      </c>
      <c r="T354" s="175">
        <v>2018</v>
      </c>
      <c r="U354" s="175" t="s">
        <v>291</v>
      </c>
      <c r="V354" s="100" t="s">
        <v>70</v>
      </c>
      <c r="W354" s="180"/>
      <c r="X354" s="4">
        <f t="shared" si="12"/>
        <v>0</v>
      </c>
      <c r="Y354" s="180"/>
      <c r="Z354" s="4"/>
      <c r="AA354" s="180"/>
      <c r="AB354" s="180"/>
      <c r="AC354" s="180"/>
      <c r="AD354" s="180"/>
      <c r="AE354" s="180"/>
      <c r="AF354" s="180"/>
      <c r="AG354" s="180"/>
      <c r="AH354" s="180"/>
    </row>
    <row r="355" spans="1:34" ht="38.25" x14ac:dyDescent="0.25">
      <c r="A355" s="4" t="s">
        <v>1228</v>
      </c>
      <c r="B355" s="174"/>
      <c r="C355" s="246">
        <f>IF(LEN($D355)=0,"",SUBTOTAL(3,$D$6:$D355))</f>
        <v>349</v>
      </c>
      <c r="D355" s="174" t="s">
        <v>56</v>
      </c>
      <c r="E355" s="176" t="s">
        <v>1179</v>
      </c>
      <c r="F355" s="174"/>
      <c r="G355" s="180" t="s">
        <v>51</v>
      </c>
      <c r="H355" s="177" t="s">
        <v>1229</v>
      </c>
      <c r="I355" s="9">
        <v>9.4499999999999993</v>
      </c>
      <c r="J355" s="177">
        <v>179</v>
      </c>
      <c r="K355" s="231">
        <v>2019</v>
      </c>
      <c r="L355" s="12" t="s">
        <v>1230</v>
      </c>
      <c r="M355" s="12"/>
      <c r="N355" s="12" t="s">
        <v>31</v>
      </c>
      <c r="O355" s="12"/>
      <c r="P355" s="12" t="s">
        <v>1231</v>
      </c>
      <c r="Q355" s="4" t="s">
        <v>34</v>
      </c>
      <c r="R355" s="4">
        <v>9.4499999999999993</v>
      </c>
      <c r="S355" s="4">
        <v>9.4499999999999993</v>
      </c>
      <c r="T355" s="178">
        <v>2019</v>
      </c>
      <c r="U355" s="13" t="s">
        <v>1232</v>
      </c>
      <c r="V355" s="4" t="s">
        <v>70</v>
      </c>
      <c r="W355" s="180"/>
      <c r="X355" s="4">
        <f t="shared" si="12"/>
        <v>0</v>
      </c>
      <c r="Y355" s="180"/>
      <c r="Z355" s="4"/>
      <c r="AA355" s="180"/>
      <c r="AB355" s="180"/>
      <c r="AC355" s="180"/>
      <c r="AD355" s="180"/>
      <c r="AE355" s="180"/>
      <c r="AF355" s="180"/>
      <c r="AG355" s="180"/>
      <c r="AH355" s="180"/>
    </row>
    <row r="356" spans="1:34" ht="38.25" x14ac:dyDescent="0.25">
      <c r="A356" s="4" t="s">
        <v>1233</v>
      </c>
      <c r="B356" s="174"/>
      <c r="C356" s="246">
        <f>IF(LEN($D356)=0,"",SUBTOTAL(3,$D$6:$D356))</f>
        <v>350</v>
      </c>
      <c r="D356" s="174" t="s">
        <v>56</v>
      </c>
      <c r="E356" s="176" t="s">
        <v>1234</v>
      </c>
      <c r="F356" s="174"/>
      <c r="G356" s="180" t="s">
        <v>65</v>
      </c>
      <c r="H356" s="177" t="s">
        <v>406</v>
      </c>
      <c r="I356" s="9">
        <v>0.02</v>
      </c>
      <c r="J356" s="177">
        <v>179</v>
      </c>
      <c r="K356" s="231">
        <v>2019</v>
      </c>
      <c r="L356" s="12" t="s">
        <v>1230</v>
      </c>
      <c r="M356" s="12"/>
      <c r="N356" s="12" t="s">
        <v>68</v>
      </c>
      <c r="O356" s="12"/>
      <c r="P356" s="12" t="s">
        <v>1231</v>
      </c>
      <c r="Q356" s="4" t="s">
        <v>34</v>
      </c>
      <c r="R356" s="103">
        <v>0.02</v>
      </c>
      <c r="S356" s="103">
        <v>0.02</v>
      </c>
      <c r="T356" s="175">
        <v>2019</v>
      </c>
      <c r="U356" s="175" t="s">
        <v>1232</v>
      </c>
      <c r="V356" s="100" t="s">
        <v>36</v>
      </c>
      <c r="W356" s="180"/>
      <c r="X356" s="4">
        <f t="shared" si="12"/>
        <v>0</v>
      </c>
      <c r="Y356" s="180"/>
      <c r="Z356" s="4"/>
      <c r="AA356" s="180"/>
      <c r="AB356" s="180"/>
      <c r="AC356" s="180"/>
      <c r="AD356" s="180"/>
      <c r="AE356" s="180"/>
      <c r="AF356" s="180"/>
      <c r="AG356" s="180"/>
      <c r="AH356" s="180"/>
    </row>
    <row r="357" spans="1:34" ht="38.25" x14ac:dyDescent="0.25">
      <c r="A357" s="4" t="s">
        <v>1235</v>
      </c>
      <c r="B357" s="174"/>
      <c r="C357" s="246">
        <f>IF(LEN($D357)=0,"",SUBTOTAL(3,$D$6:$D357))</f>
        <v>351</v>
      </c>
      <c r="D357" s="174" t="s">
        <v>56</v>
      </c>
      <c r="E357" s="176" t="s">
        <v>1236</v>
      </c>
      <c r="F357" s="174"/>
      <c r="G357" s="180" t="s">
        <v>65</v>
      </c>
      <c r="H357" s="177" t="s">
        <v>1237</v>
      </c>
      <c r="I357" s="9">
        <v>8.8000000000000007</v>
      </c>
      <c r="J357" s="177">
        <v>179</v>
      </c>
      <c r="K357" s="231">
        <v>2019</v>
      </c>
      <c r="L357" s="12" t="s">
        <v>1230</v>
      </c>
      <c r="M357" s="12"/>
      <c r="N357" s="12" t="s">
        <v>68</v>
      </c>
      <c r="O357" s="12"/>
      <c r="P357" s="12" t="s">
        <v>1231</v>
      </c>
      <c r="Q357" s="4" t="s">
        <v>34</v>
      </c>
      <c r="R357" s="103">
        <v>8.8000000000000007</v>
      </c>
      <c r="S357" s="103">
        <v>8.8000000000000007</v>
      </c>
      <c r="T357" s="175">
        <v>2019</v>
      </c>
      <c r="U357" s="175" t="s">
        <v>1232</v>
      </c>
      <c r="V357" s="100" t="s">
        <v>70</v>
      </c>
      <c r="W357" s="180"/>
      <c r="X357" s="4">
        <f t="shared" si="12"/>
        <v>0</v>
      </c>
      <c r="Y357" s="180"/>
      <c r="Z357" s="4"/>
      <c r="AA357" s="180"/>
      <c r="AB357" s="180"/>
      <c r="AC357" s="180"/>
      <c r="AD357" s="180"/>
      <c r="AE357" s="180"/>
      <c r="AF357" s="180"/>
      <c r="AG357" s="180"/>
      <c r="AH357" s="180"/>
    </row>
    <row r="358" spans="1:34" ht="38.25" x14ac:dyDescent="0.25">
      <c r="A358" s="4" t="s">
        <v>1238</v>
      </c>
      <c r="B358" s="174"/>
      <c r="C358" s="246">
        <f>IF(LEN($D358)=0,"",SUBTOTAL(3,$D$6:$D358))</f>
        <v>352</v>
      </c>
      <c r="D358" s="174" t="s">
        <v>98</v>
      </c>
      <c r="E358" s="176" t="s">
        <v>838</v>
      </c>
      <c r="F358" s="174"/>
      <c r="G358" s="180" t="s">
        <v>51</v>
      </c>
      <c r="H358" s="177" t="s">
        <v>1229</v>
      </c>
      <c r="I358" s="9">
        <v>15.24</v>
      </c>
      <c r="J358" s="177">
        <v>179</v>
      </c>
      <c r="K358" s="231">
        <v>2019</v>
      </c>
      <c r="L358" s="12" t="s">
        <v>1230</v>
      </c>
      <c r="M358" s="12"/>
      <c r="N358" s="12"/>
      <c r="O358" s="12"/>
      <c r="P358" s="12" t="s">
        <v>1231</v>
      </c>
      <c r="Q358" s="4" t="s">
        <v>34</v>
      </c>
      <c r="R358" s="4">
        <v>15.24</v>
      </c>
      <c r="S358" s="4">
        <v>15.24</v>
      </c>
      <c r="T358" s="178">
        <v>2019</v>
      </c>
      <c r="U358" s="13" t="s">
        <v>1232</v>
      </c>
      <c r="V358" s="4" t="s">
        <v>36</v>
      </c>
      <c r="W358" s="180"/>
      <c r="X358" s="4">
        <f t="shared" si="12"/>
        <v>0</v>
      </c>
      <c r="Y358" s="180"/>
      <c r="Z358" s="4"/>
      <c r="AA358" s="180"/>
      <c r="AB358" s="180"/>
      <c r="AC358" s="180"/>
      <c r="AD358" s="180"/>
      <c r="AE358" s="180"/>
      <c r="AF358" s="180"/>
      <c r="AG358" s="180"/>
      <c r="AH358" s="180"/>
    </row>
    <row r="359" spans="1:34" x14ac:dyDescent="0.25">
      <c r="A359" s="4" t="s">
        <v>1239</v>
      </c>
      <c r="B359" s="180"/>
      <c r="C359" s="246">
        <f>IF(LEN($D359)=0,"",SUBTOTAL(3,$D$6:$D359))</f>
        <v>353</v>
      </c>
      <c r="D359" s="246" t="s">
        <v>62</v>
      </c>
      <c r="E359" s="7" t="s">
        <v>1240</v>
      </c>
      <c r="F359" s="18" t="s">
        <v>64</v>
      </c>
      <c r="G359" s="177" t="s">
        <v>65</v>
      </c>
      <c r="H359" s="177" t="s">
        <v>223</v>
      </c>
      <c r="I359" s="103">
        <v>0.01</v>
      </c>
      <c r="J359" s="177">
        <v>18</v>
      </c>
      <c r="K359" s="231">
        <v>2022</v>
      </c>
      <c r="L359" s="12" t="s">
        <v>1241</v>
      </c>
      <c r="M359" s="12"/>
      <c r="N359" s="12" t="s">
        <v>31</v>
      </c>
      <c r="O359" s="12"/>
      <c r="P359" s="12" t="s">
        <v>1242</v>
      </c>
      <c r="Q359" s="4" t="s">
        <v>34</v>
      </c>
      <c r="R359" s="4"/>
      <c r="S359" s="180"/>
      <c r="T359" s="180"/>
      <c r="U359" s="180"/>
      <c r="V359" s="180"/>
      <c r="W359" s="180"/>
      <c r="X359" s="4">
        <f t="shared" si="12"/>
        <v>-0.01</v>
      </c>
      <c r="Y359" s="180"/>
      <c r="Z359" s="4"/>
      <c r="AA359" s="180"/>
      <c r="AB359" s="180"/>
      <c r="AC359" s="180"/>
      <c r="AD359" s="180"/>
      <c r="AE359" s="180"/>
      <c r="AF359" s="180"/>
      <c r="AG359" s="180"/>
      <c r="AH359" s="180"/>
    </row>
    <row r="360" spans="1:34" x14ac:dyDescent="0.25">
      <c r="A360" s="4" t="s">
        <v>1243</v>
      </c>
      <c r="B360" s="180"/>
      <c r="C360" s="246">
        <f>IF(LEN($D360)=0,"",SUBTOTAL(3,$D$6:$D360))</f>
        <v>354</v>
      </c>
      <c r="D360" s="246" t="s">
        <v>62</v>
      </c>
      <c r="E360" s="7" t="s">
        <v>1244</v>
      </c>
      <c r="F360" s="8" t="s">
        <v>64</v>
      </c>
      <c r="G360" s="8" t="s">
        <v>65</v>
      </c>
      <c r="H360" s="8" t="s">
        <v>299</v>
      </c>
      <c r="I360" s="103">
        <v>0.12</v>
      </c>
      <c r="J360" s="177">
        <v>18</v>
      </c>
      <c r="K360" s="231">
        <v>2022</v>
      </c>
      <c r="L360" s="12" t="s">
        <v>1241</v>
      </c>
      <c r="M360" s="12"/>
      <c r="N360" s="12" t="s">
        <v>31</v>
      </c>
      <c r="O360" s="12"/>
      <c r="P360" s="12" t="s">
        <v>1242</v>
      </c>
      <c r="Q360" s="4" t="s">
        <v>34</v>
      </c>
      <c r="R360" s="4"/>
      <c r="S360" s="180"/>
      <c r="T360" s="180"/>
      <c r="U360" s="180"/>
      <c r="V360" s="180"/>
      <c r="W360" s="180"/>
      <c r="X360" s="4">
        <f t="shared" si="12"/>
        <v>-0.12</v>
      </c>
      <c r="Y360" s="180"/>
      <c r="Z360" s="4"/>
      <c r="AA360" s="180"/>
      <c r="AB360" s="180"/>
      <c r="AC360" s="180"/>
      <c r="AD360" s="180"/>
      <c r="AE360" s="180"/>
      <c r="AF360" s="180"/>
      <c r="AG360" s="180"/>
      <c r="AH360" s="180"/>
    </row>
    <row r="361" spans="1:34" ht="25.5" x14ac:dyDescent="0.25">
      <c r="A361" s="4" t="s">
        <v>1245</v>
      </c>
      <c r="B361" s="180"/>
      <c r="C361" s="246">
        <f>IF(LEN($D361)=0,"",SUBTOTAL(3,$D$6:$D361))</f>
        <v>355</v>
      </c>
      <c r="D361" s="246" t="s">
        <v>62</v>
      </c>
      <c r="E361" s="176" t="s">
        <v>1246</v>
      </c>
      <c r="F361" s="177" t="s">
        <v>1247</v>
      </c>
      <c r="G361" s="174" t="s">
        <v>185</v>
      </c>
      <c r="H361" s="177" t="s">
        <v>1248</v>
      </c>
      <c r="I361" s="17">
        <v>0.2</v>
      </c>
      <c r="J361" s="177">
        <v>18</v>
      </c>
      <c r="K361" s="231">
        <v>2022</v>
      </c>
      <c r="L361" s="12" t="s">
        <v>1241</v>
      </c>
      <c r="M361" s="12"/>
      <c r="N361" s="12" t="s">
        <v>31</v>
      </c>
      <c r="O361" s="12"/>
      <c r="P361" s="12" t="s">
        <v>1242</v>
      </c>
      <c r="Q361" s="4" t="s">
        <v>34</v>
      </c>
      <c r="R361" s="4"/>
      <c r="S361" s="180"/>
      <c r="T361" s="180"/>
      <c r="U361" s="180"/>
      <c r="V361" s="180"/>
      <c r="W361" s="180"/>
      <c r="X361" s="4">
        <f t="shared" si="12"/>
        <v>-0.2</v>
      </c>
      <c r="Y361" s="180"/>
      <c r="Z361" s="4"/>
      <c r="AA361" s="180"/>
      <c r="AB361" s="180"/>
      <c r="AC361" s="180"/>
      <c r="AD361" s="180"/>
      <c r="AE361" s="180"/>
      <c r="AF361" s="180"/>
      <c r="AG361" s="180"/>
      <c r="AH361" s="180"/>
    </row>
    <row r="362" spans="1:34" x14ac:dyDescent="0.25">
      <c r="A362" s="4" t="s">
        <v>1250</v>
      </c>
      <c r="B362" s="180"/>
      <c r="C362" s="246">
        <f>IF(LEN($D362)=0,"",SUBTOTAL(3,$D$6:$D362))</f>
        <v>356</v>
      </c>
      <c r="D362" s="246" t="s">
        <v>62</v>
      </c>
      <c r="E362" s="176" t="s">
        <v>1251</v>
      </c>
      <c r="F362" s="265" t="s">
        <v>64</v>
      </c>
      <c r="G362" s="177" t="s">
        <v>79</v>
      </c>
      <c r="H362" s="177" t="s">
        <v>146</v>
      </c>
      <c r="I362" s="103">
        <v>0.5</v>
      </c>
      <c r="J362" s="177">
        <v>18</v>
      </c>
      <c r="K362" s="231">
        <v>2022</v>
      </c>
      <c r="L362" s="12" t="s">
        <v>1241</v>
      </c>
      <c r="M362" s="12"/>
      <c r="N362" s="12" t="s">
        <v>31</v>
      </c>
      <c r="O362" s="12"/>
      <c r="P362" s="12" t="s">
        <v>1242</v>
      </c>
      <c r="Q362" s="4" t="s">
        <v>34</v>
      </c>
      <c r="R362" s="4"/>
      <c r="S362" s="180"/>
      <c r="T362" s="180"/>
      <c r="U362" s="180"/>
      <c r="V362" s="180"/>
      <c r="W362" s="180"/>
      <c r="X362" s="4">
        <f t="shared" si="12"/>
        <v>-0.5</v>
      </c>
      <c r="Y362" s="180"/>
      <c r="Z362" s="4"/>
      <c r="AA362" s="180"/>
      <c r="AB362" s="180"/>
      <c r="AC362" s="180"/>
      <c r="AD362" s="180"/>
      <c r="AE362" s="180"/>
      <c r="AF362" s="180"/>
      <c r="AG362" s="180"/>
      <c r="AH362" s="180"/>
    </row>
    <row r="363" spans="1:34" ht="25.5" x14ac:dyDescent="0.25">
      <c r="A363" s="4" t="s">
        <v>1252</v>
      </c>
      <c r="B363" s="180"/>
      <c r="C363" s="246">
        <f>IF(LEN($D363)=0,"",SUBTOTAL(3,$D$6:$D363))</f>
        <v>357</v>
      </c>
      <c r="D363" s="246" t="s">
        <v>62</v>
      </c>
      <c r="E363" s="176" t="s">
        <v>1253</v>
      </c>
      <c r="F363" s="265" t="s">
        <v>64</v>
      </c>
      <c r="G363" s="177" t="s">
        <v>79</v>
      </c>
      <c r="H363" s="177" t="s">
        <v>95</v>
      </c>
      <c r="I363" s="103">
        <v>0.39</v>
      </c>
      <c r="J363" s="177">
        <v>18</v>
      </c>
      <c r="K363" s="231">
        <v>2022</v>
      </c>
      <c r="L363" s="12" t="s">
        <v>1241</v>
      </c>
      <c r="M363" s="12"/>
      <c r="N363" s="12" t="s">
        <v>31</v>
      </c>
      <c r="O363" s="12"/>
      <c r="P363" s="12" t="s">
        <v>1242</v>
      </c>
      <c r="Q363" s="4" t="s">
        <v>34</v>
      </c>
      <c r="R363" s="4"/>
      <c r="S363" s="180"/>
      <c r="T363" s="180"/>
      <c r="U363" s="180"/>
      <c r="V363" s="180"/>
      <c r="W363" s="180"/>
      <c r="X363" s="4">
        <f t="shared" si="12"/>
        <v>-0.39</v>
      </c>
      <c r="Y363" s="180"/>
      <c r="Z363" s="4"/>
      <c r="AA363" s="180"/>
      <c r="AB363" s="180"/>
      <c r="AC363" s="180"/>
      <c r="AD363" s="180"/>
      <c r="AE363" s="180"/>
      <c r="AF363" s="180"/>
      <c r="AG363" s="180"/>
      <c r="AH363" s="180"/>
    </row>
    <row r="364" spans="1:34" ht="25.5" x14ac:dyDescent="0.25">
      <c r="A364" s="4" t="s">
        <v>1254</v>
      </c>
      <c r="B364" s="180"/>
      <c r="C364" s="246">
        <f>IF(LEN($D364)=0,"",SUBTOTAL(3,$D$6:$D364))</f>
        <v>358</v>
      </c>
      <c r="D364" s="246" t="s">
        <v>62</v>
      </c>
      <c r="E364" s="176" t="s">
        <v>1255</v>
      </c>
      <c r="F364" s="265" t="s">
        <v>64</v>
      </c>
      <c r="G364" s="177" t="s">
        <v>79</v>
      </c>
      <c r="H364" s="177" t="s">
        <v>123</v>
      </c>
      <c r="I364" s="103">
        <v>0.2</v>
      </c>
      <c r="J364" s="177">
        <v>18</v>
      </c>
      <c r="K364" s="231">
        <v>2022</v>
      </c>
      <c r="L364" s="12" t="s">
        <v>1241</v>
      </c>
      <c r="M364" s="12"/>
      <c r="N364" s="12" t="s">
        <v>31</v>
      </c>
      <c r="O364" s="12"/>
      <c r="P364" s="12" t="s">
        <v>1242</v>
      </c>
      <c r="Q364" s="4" t="s">
        <v>34</v>
      </c>
      <c r="R364" s="4"/>
      <c r="S364" s="180"/>
      <c r="T364" s="180"/>
      <c r="U364" s="180"/>
      <c r="V364" s="180"/>
      <c r="W364" s="180"/>
      <c r="X364" s="4">
        <f t="shared" si="12"/>
        <v>-0.2</v>
      </c>
      <c r="Y364" s="180"/>
      <c r="Z364" s="4"/>
      <c r="AA364" s="180"/>
      <c r="AB364" s="180"/>
      <c r="AC364" s="180"/>
      <c r="AD364" s="180"/>
      <c r="AE364" s="180"/>
      <c r="AF364" s="180"/>
      <c r="AG364" s="180"/>
      <c r="AH364" s="180"/>
    </row>
    <row r="365" spans="1:34" x14ac:dyDescent="0.25">
      <c r="A365" s="4" t="s">
        <v>1256</v>
      </c>
      <c r="B365" s="180"/>
      <c r="C365" s="246">
        <f>IF(LEN($D365)=0,"",SUBTOTAL(3,$D$6:$D365))</f>
        <v>359</v>
      </c>
      <c r="D365" s="246" t="s">
        <v>62</v>
      </c>
      <c r="E365" s="274" t="s">
        <v>1257</v>
      </c>
      <c r="F365" s="275" t="s">
        <v>64</v>
      </c>
      <c r="G365" s="275" t="s">
        <v>28</v>
      </c>
      <c r="H365" s="275" t="s">
        <v>394</v>
      </c>
      <c r="I365" s="103">
        <v>0.85</v>
      </c>
      <c r="J365" s="177">
        <v>18</v>
      </c>
      <c r="K365" s="231">
        <v>2022</v>
      </c>
      <c r="L365" s="12" t="s">
        <v>1241</v>
      </c>
      <c r="M365" s="12"/>
      <c r="N365" s="12" t="s">
        <v>31</v>
      </c>
      <c r="O365" s="12"/>
      <c r="P365" s="12" t="s">
        <v>1242</v>
      </c>
      <c r="Q365" s="4" t="s">
        <v>34</v>
      </c>
      <c r="R365" s="4"/>
      <c r="S365" s="180"/>
      <c r="T365" s="180"/>
      <c r="U365" s="180"/>
      <c r="V365" s="180"/>
      <c r="W365" s="180"/>
      <c r="X365" s="4">
        <f t="shared" si="12"/>
        <v>-0.85</v>
      </c>
      <c r="Y365" s="180"/>
      <c r="Z365" s="4"/>
      <c r="AA365" s="180"/>
      <c r="AB365" s="180"/>
      <c r="AC365" s="180"/>
      <c r="AD365" s="180"/>
      <c r="AE365" s="180"/>
      <c r="AF365" s="180"/>
      <c r="AG365" s="180"/>
      <c r="AH365" s="180"/>
    </row>
    <row r="366" spans="1:34" x14ac:dyDescent="0.25">
      <c r="A366" s="4" t="s">
        <v>1258</v>
      </c>
      <c r="B366" s="180"/>
      <c r="C366" s="246">
        <f>IF(LEN($D366)=0,"",SUBTOTAL(3,$D$6:$D366))</f>
        <v>360</v>
      </c>
      <c r="D366" s="246" t="s">
        <v>62</v>
      </c>
      <c r="E366" s="176" t="s">
        <v>1259</v>
      </c>
      <c r="F366" s="177" t="s">
        <v>64</v>
      </c>
      <c r="G366" s="177" t="s">
        <v>139</v>
      </c>
      <c r="H366" s="177" t="s">
        <v>208</v>
      </c>
      <c r="I366" s="103">
        <v>0.41</v>
      </c>
      <c r="J366" s="177">
        <v>18</v>
      </c>
      <c r="K366" s="231">
        <v>2022</v>
      </c>
      <c r="L366" s="12" t="s">
        <v>1241</v>
      </c>
      <c r="M366" s="12"/>
      <c r="N366" s="12" t="s">
        <v>31</v>
      </c>
      <c r="O366" s="12"/>
      <c r="P366" s="12" t="s">
        <v>1242</v>
      </c>
      <c r="Q366" s="4" t="s">
        <v>34</v>
      </c>
      <c r="R366" s="4"/>
      <c r="S366" s="180"/>
      <c r="T366" s="180"/>
      <c r="U366" s="180"/>
      <c r="V366" s="180"/>
      <c r="W366" s="180"/>
      <c r="X366" s="4">
        <f t="shared" si="12"/>
        <v>-0.41</v>
      </c>
      <c r="Y366" s="180"/>
      <c r="Z366" s="4"/>
      <c r="AA366" s="180"/>
      <c r="AB366" s="180"/>
      <c r="AC366" s="180"/>
      <c r="AD366" s="180"/>
      <c r="AE366" s="180"/>
      <c r="AF366" s="180"/>
      <c r="AG366" s="180"/>
      <c r="AH366" s="180"/>
    </row>
    <row r="367" spans="1:34" ht="25.5" x14ac:dyDescent="0.25">
      <c r="A367" s="4" t="s">
        <v>1260</v>
      </c>
      <c r="B367" s="180"/>
      <c r="C367" s="246">
        <f>IF(LEN($D367)=0,"",SUBTOTAL(3,$D$6:$D367))</f>
        <v>361</v>
      </c>
      <c r="D367" s="246" t="s">
        <v>62</v>
      </c>
      <c r="E367" s="176" t="s">
        <v>1261</v>
      </c>
      <c r="F367" s="177" t="s">
        <v>64</v>
      </c>
      <c r="G367" s="276" t="s">
        <v>139</v>
      </c>
      <c r="H367" s="276" t="s">
        <v>275</v>
      </c>
      <c r="I367" s="17">
        <v>0.68</v>
      </c>
      <c r="J367" s="177">
        <v>18</v>
      </c>
      <c r="K367" s="231">
        <v>2022</v>
      </c>
      <c r="L367" s="12" t="s">
        <v>1241</v>
      </c>
      <c r="M367" s="12"/>
      <c r="N367" s="12" t="s">
        <v>31</v>
      </c>
      <c r="O367" s="12"/>
      <c r="P367" s="12" t="s">
        <v>1242</v>
      </c>
      <c r="Q367" s="4" t="s">
        <v>34</v>
      </c>
      <c r="R367" s="4"/>
      <c r="S367" s="180"/>
      <c r="T367" s="180"/>
      <c r="U367" s="180"/>
      <c r="V367" s="180"/>
      <c r="W367" s="180"/>
      <c r="X367" s="4">
        <f t="shared" si="12"/>
        <v>-0.68</v>
      </c>
      <c r="Y367" s="180"/>
      <c r="Z367" s="4"/>
      <c r="AA367" s="180"/>
      <c r="AB367" s="180"/>
      <c r="AC367" s="180"/>
      <c r="AD367" s="180"/>
      <c r="AE367" s="180"/>
      <c r="AF367" s="180"/>
      <c r="AG367" s="180"/>
      <c r="AH367" s="180"/>
    </row>
    <row r="368" spans="1:34" ht="25.5" x14ac:dyDescent="0.25">
      <c r="A368" s="4" t="s">
        <v>1262</v>
      </c>
      <c r="B368" s="180"/>
      <c r="C368" s="246">
        <f>IF(LEN($D368)=0,"",SUBTOTAL(3,$D$6:$D368))</f>
        <v>362</v>
      </c>
      <c r="D368" s="246" t="s">
        <v>62</v>
      </c>
      <c r="E368" s="176" t="s">
        <v>1263</v>
      </c>
      <c r="F368" s="177" t="s">
        <v>64</v>
      </c>
      <c r="G368" s="177" t="s">
        <v>139</v>
      </c>
      <c r="H368" s="177" t="s">
        <v>1264</v>
      </c>
      <c r="I368" s="103">
        <v>1.2</v>
      </c>
      <c r="J368" s="177">
        <v>18</v>
      </c>
      <c r="K368" s="231">
        <v>2022</v>
      </c>
      <c r="L368" s="12" t="s">
        <v>1241</v>
      </c>
      <c r="M368" s="12"/>
      <c r="N368" s="12" t="s">
        <v>31</v>
      </c>
      <c r="O368" s="12"/>
      <c r="P368" s="12" t="s">
        <v>1242</v>
      </c>
      <c r="Q368" s="4" t="s">
        <v>34</v>
      </c>
      <c r="R368" s="4"/>
      <c r="S368" s="180"/>
      <c r="T368" s="180"/>
      <c r="U368" s="180"/>
      <c r="V368" s="180"/>
      <c r="W368" s="180"/>
      <c r="X368" s="4">
        <f t="shared" si="12"/>
        <v>-1.2</v>
      </c>
      <c r="Y368" s="180"/>
      <c r="Z368" s="4"/>
      <c r="AA368" s="180"/>
      <c r="AB368" s="180"/>
      <c r="AC368" s="180"/>
      <c r="AD368" s="180"/>
      <c r="AE368" s="180"/>
      <c r="AF368" s="180"/>
      <c r="AG368" s="180"/>
      <c r="AH368" s="180"/>
    </row>
    <row r="369" spans="1:34" ht="25.5" x14ac:dyDescent="0.25">
      <c r="A369" s="4" t="s">
        <v>1265</v>
      </c>
      <c r="B369" s="180"/>
      <c r="C369" s="246">
        <f>IF(LEN($D369)=0,"",SUBTOTAL(3,$D$6:$D369))</f>
        <v>363</v>
      </c>
      <c r="D369" s="246" t="s">
        <v>62</v>
      </c>
      <c r="E369" s="183" t="s">
        <v>1266</v>
      </c>
      <c r="F369" s="174" t="s">
        <v>1247</v>
      </c>
      <c r="G369" s="177" t="s">
        <v>139</v>
      </c>
      <c r="H369" s="177" t="s">
        <v>682</v>
      </c>
      <c r="I369" s="103">
        <v>7.0000000000000007E-2</v>
      </c>
      <c r="J369" s="177">
        <v>18</v>
      </c>
      <c r="K369" s="231">
        <v>2022</v>
      </c>
      <c r="L369" s="12" t="s">
        <v>1241</v>
      </c>
      <c r="M369" s="12"/>
      <c r="N369" s="12" t="s">
        <v>31</v>
      </c>
      <c r="O369" s="12"/>
      <c r="P369" s="12" t="s">
        <v>1242</v>
      </c>
      <c r="Q369" s="4" t="s">
        <v>34</v>
      </c>
      <c r="R369" s="4"/>
      <c r="S369" s="180"/>
      <c r="T369" s="180"/>
      <c r="U369" s="180"/>
      <c r="V369" s="180"/>
      <c r="W369" s="180"/>
      <c r="X369" s="4">
        <f t="shared" si="12"/>
        <v>-7.0000000000000007E-2</v>
      </c>
      <c r="Y369" s="180"/>
      <c r="Z369" s="4"/>
      <c r="AA369" s="180"/>
      <c r="AB369" s="180"/>
      <c r="AC369" s="180"/>
      <c r="AD369" s="180"/>
      <c r="AE369" s="180"/>
      <c r="AF369" s="180"/>
      <c r="AG369" s="180"/>
      <c r="AH369" s="180"/>
    </row>
    <row r="370" spans="1:34" x14ac:dyDescent="0.25">
      <c r="A370" s="4" t="s">
        <v>1267</v>
      </c>
      <c r="B370" s="180"/>
      <c r="C370" s="246">
        <f>IF(LEN($D370)=0,"",SUBTOTAL(3,$D$6:$D370))</f>
        <v>364</v>
      </c>
      <c r="D370" s="246" t="s">
        <v>62</v>
      </c>
      <c r="E370" s="183" t="s">
        <v>1268</v>
      </c>
      <c r="F370" s="265" t="s">
        <v>64</v>
      </c>
      <c r="G370" s="177" t="s">
        <v>84</v>
      </c>
      <c r="H370" s="177" t="s">
        <v>1269</v>
      </c>
      <c r="I370" s="103">
        <v>0.3</v>
      </c>
      <c r="J370" s="177">
        <v>18</v>
      </c>
      <c r="K370" s="231">
        <v>2022</v>
      </c>
      <c r="L370" s="12" t="s">
        <v>1241</v>
      </c>
      <c r="M370" s="12"/>
      <c r="N370" s="12" t="s">
        <v>31</v>
      </c>
      <c r="O370" s="12"/>
      <c r="P370" s="12" t="s">
        <v>1242</v>
      </c>
      <c r="Q370" s="4" t="s">
        <v>34</v>
      </c>
      <c r="R370" s="4"/>
      <c r="S370" s="180"/>
      <c r="T370" s="180"/>
      <c r="U370" s="180"/>
      <c r="V370" s="180"/>
      <c r="W370" s="180"/>
      <c r="X370" s="4">
        <f t="shared" si="12"/>
        <v>-0.3</v>
      </c>
      <c r="Y370" s="180"/>
      <c r="Z370" s="4"/>
      <c r="AA370" s="180"/>
      <c r="AB370" s="180"/>
      <c r="AC370" s="180"/>
      <c r="AD370" s="180"/>
      <c r="AE370" s="180"/>
      <c r="AF370" s="180"/>
      <c r="AG370" s="180"/>
      <c r="AH370" s="180"/>
    </row>
    <row r="371" spans="1:34" x14ac:dyDescent="0.25">
      <c r="A371" s="4" t="s">
        <v>1270</v>
      </c>
      <c r="B371" s="180"/>
      <c r="C371" s="246">
        <f>IF(LEN($D371)=0,"",SUBTOTAL(3,$D$6:$D371))</f>
        <v>365</v>
      </c>
      <c r="D371" s="246" t="s">
        <v>62</v>
      </c>
      <c r="E371" s="183" t="s">
        <v>1271</v>
      </c>
      <c r="F371" s="177" t="s">
        <v>64</v>
      </c>
      <c r="G371" s="177" t="s">
        <v>181</v>
      </c>
      <c r="H371" s="177" t="s">
        <v>1272</v>
      </c>
      <c r="I371" s="103">
        <v>1</v>
      </c>
      <c r="J371" s="177">
        <v>18</v>
      </c>
      <c r="K371" s="231">
        <v>2022</v>
      </c>
      <c r="L371" s="12" t="s">
        <v>1241</v>
      </c>
      <c r="M371" s="12"/>
      <c r="N371" s="12" t="s">
        <v>31</v>
      </c>
      <c r="O371" s="12"/>
      <c r="P371" s="12" t="s">
        <v>1242</v>
      </c>
      <c r="Q371" s="4" t="s">
        <v>34</v>
      </c>
      <c r="R371" s="4"/>
      <c r="S371" s="180"/>
      <c r="T371" s="180"/>
      <c r="U371" s="180"/>
      <c r="V371" s="180"/>
      <c r="W371" s="180"/>
      <c r="X371" s="4">
        <f t="shared" si="12"/>
        <v>-1</v>
      </c>
      <c r="Y371" s="180"/>
      <c r="Z371" s="4"/>
      <c r="AA371" s="180"/>
      <c r="AB371" s="180"/>
      <c r="AC371" s="180"/>
      <c r="AD371" s="180"/>
      <c r="AE371" s="180"/>
      <c r="AF371" s="180"/>
      <c r="AG371" s="180"/>
      <c r="AH371" s="180"/>
    </row>
    <row r="372" spans="1:34" x14ac:dyDescent="0.25">
      <c r="A372" s="4" t="s">
        <v>1273</v>
      </c>
      <c r="B372" s="180"/>
      <c r="C372" s="246">
        <f>IF(LEN($D372)=0,"",SUBTOTAL(3,$D$6:$D372))</f>
        <v>366</v>
      </c>
      <c r="D372" s="246" t="s">
        <v>62</v>
      </c>
      <c r="E372" s="180" t="s">
        <v>1274</v>
      </c>
      <c r="F372" s="277" t="s">
        <v>1275</v>
      </c>
      <c r="G372" s="188" t="s">
        <v>165</v>
      </c>
      <c r="H372" s="188" t="s">
        <v>166</v>
      </c>
      <c r="I372" s="103">
        <v>0.42</v>
      </c>
      <c r="J372" s="177">
        <v>18</v>
      </c>
      <c r="K372" s="231">
        <v>2022</v>
      </c>
      <c r="L372" s="12" t="s">
        <v>1241</v>
      </c>
      <c r="M372" s="12"/>
      <c r="N372" s="12" t="s">
        <v>31</v>
      </c>
      <c r="O372" s="12"/>
      <c r="P372" s="12" t="s">
        <v>1242</v>
      </c>
      <c r="Q372" s="4" t="s">
        <v>34</v>
      </c>
      <c r="R372" s="4"/>
      <c r="S372" s="180"/>
      <c r="T372" s="180"/>
      <c r="U372" s="180"/>
      <c r="V372" s="180"/>
      <c r="W372" s="180"/>
      <c r="X372" s="4">
        <f t="shared" si="12"/>
        <v>-0.42</v>
      </c>
      <c r="Y372" s="180"/>
      <c r="Z372" s="4"/>
      <c r="AA372" s="180"/>
      <c r="AB372" s="180"/>
      <c r="AC372" s="180"/>
      <c r="AD372" s="180"/>
      <c r="AE372" s="180"/>
      <c r="AF372" s="180"/>
      <c r="AG372" s="180"/>
      <c r="AH372" s="180"/>
    </row>
    <row r="373" spans="1:34" x14ac:dyDescent="0.25">
      <c r="A373" s="4" t="s">
        <v>1276</v>
      </c>
      <c r="B373" s="180"/>
      <c r="C373" s="246">
        <f>IF(LEN($D373)=0,"",SUBTOTAL(3,$D$6:$D373))</f>
        <v>367</v>
      </c>
      <c r="D373" s="246" t="s">
        <v>62</v>
      </c>
      <c r="E373" s="201" t="s">
        <v>1277</v>
      </c>
      <c r="F373" s="18" t="s">
        <v>1247</v>
      </c>
      <c r="G373" s="277" t="s">
        <v>165</v>
      </c>
      <c r="H373" s="277" t="s">
        <v>609</v>
      </c>
      <c r="I373" s="248">
        <v>0.9</v>
      </c>
      <c r="J373" s="177">
        <v>18</v>
      </c>
      <c r="K373" s="231">
        <v>2022</v>
      </c>
      <c r="L373" s="12" t="s">
        <v>1241</v>
      </c>
      <c r="M373" s="12"/>
      <c r="N373" s="12" t="s">
        <v>31</v>
      </c>
      <c r="O373" s="12"/>
      <c r="P373" s="12" t="s">
        <v>1242</v>
      </c>
      <c r="Q373" s="4" t="s">
        <v>34</v>
      </c>
      <c r="R373" s="4"/>
      <c r="S373" s="180"/>
      <c r="T373" s="180"/>
      <c r="U373" s="180"/>
      <c r="V373" s="180"/>
      <c r="W373" s="180"/>
      <c r="X373" s="4">
        <f t="shared" si="12"/>
        <v>-0.9</v>
      </c>
      <c r="Y373" s="180"/>
      <c r="Z373" s="4"/>
      <c r="AA373" s="180"/>
      <c r="AB373" s="180"/>
      <c r="AC373" s="180"/>
      <c r="AD373" s="180"/>
      <c r="AE373" s="180"/>
      <c r="AF373" s="180"/>
      <c r="AG373" s="180"/>
      <c r="AH373" s="180"/>
    </row>
    <row r="374" spans="1:34" x14ac:dyDescent="0.25">
      <c r="A374" s="4" t="s">
        <v>1278</v>
      </c>
      <c r="B374" s="180"/>
      <c r="C374" s="246">
        <f>IF(LEN($D374)=0,"",SUBTOTAL(3,$D$6:$D374))</f>
        <v>368</v>
      </c>
      <c r="D374" s="246" t="s">
        <v>62</v>
      </c>
      <c r="E374" s="183" t="s">
        <v>1279</v>
      </c>
      <c r="F374" s="177" t="s">
        <v>64</v>
      </c>
      <c r="G374" s="177" t="s">
        <v>51</v>
      </c>
      <c r="H374" s="177" t="s">
        <v>1280</v>
      </c>
      <c r="I374" s="103">
        <v>0.45</v>
      </c>
      <c r="J374" s="177">
        <v>18</v>
      </c>
      <c r="K374" s="231">
        <v>2022</v>
      </c>
      <c r="L374" s="12" t="s">
        <v>1241</v>
      </c>
      <c r="M374" s="12"/>
      <c r="N374" s="12" t="s">
        <v>31</v>
      </c>
      <c r="O374" s="12"/>
      <c r="P374" s="12" t="s">
        <v>1242</v>
      </c>
      <c r="Q374" s="4" t="s">
        <v>34</v>
      </c>
      <c r="R374" s="4"/>
      <c r="S374" s="180"/>
      <c r="T374" s="180"/>
      <c r="U374" s="180"/>
      <c r="V374" s="180"/>
      <c r="W374" s="180"/>
      <c r="X374" s="4">
        <f t="shared" si="12"/>
        <v>-0.45</v>
      </c>
      <c r="Y374" s="180"/>
      <c r="Z374" s="4"/>
      <c r="AA374" s="180"/>
      <c r="AB374" s="180"/>
      <c r="AC374" s="180"/>
      <c r="AD374" s="180"/>
      <c r="AE374" s="180"/>
      <c r="AF374" s="180"/>
      <c r="AG374" s="180"/>
      <c r="AH374" s="180"/>
    </row>
    <row r="375" spans="1:34" ht="25.5" x14ac:dyDescent="0.25">
      <c r="A375" s="4" t="s">
        <v>1281</v>
      </c>
      <c r="B375" s="180"/>
      <c r="C375" s="246">
        <f>IF(LEN($D375)=0,"",SUBTOTAL(3,$D$6:$D375))</f>
        <v>369</v>
      </c>
      <c r="D375" s="246" t="s">
        <v>62</v>
      </c>
      <c r="E375" s="183" t="s">
        <v>1282</v>
      </c>
      <c r="F375" s="177" t="s">
        <v>64</v>
      </c>
      <c r="G375" s="177" t="s">
        <v>51</v>
      </c>
      <c r="H375" s="177" t="s">
        <v>1283</v>
      </c>
      <c r="I375" s="103">
        <v>0.18</v>
      </c>
      <c r="J375" s="177">
        <v>18</v>
      </c>
      <c r="K375" s="231">
        <v>2022</v>
      </c>
      <c r="L375" s="12" t="s">
        <v>1241</v>
      </c>
      <c r="M375" s="12"/>
      <c r="N375" s="12" t="s">
        <v>31</v>
      </c>
      <c r="O375" s="12"/>
      <c r="P375" s="12" t="s">
        <v>1242</v>
      </c>
      <c r="Q375" s="4" t="s">
        <v>34</v>
      </c>
      <c r="R375" s="4"/>
      <c r="S375" s="180"/>
      <c r="T375" s="180"/>
      <c r="U375" s="180"/>
      <c r="V375" s="180"/>
      <c r="W375" s="180"/>
      <c r="X375" s="4">
        <f t="shared" si="12"/>
        <v>-0.18</v>
      </c>
      <c r="Y375" s="180"/>
      <c r="Z375" s="4"/>
      <c r="AA375" s="180"/>
      <c r="AB375" s="180"/>
      <c r="AC375" s="180"/>
      <c r="AD375" s="180"/>
      <c r="AE375" s="180"/>
      <c r="AF375" s="180"/>
      <c r="AG375" s="180"/>
      <c r="AH375" s="180"/>
    </row>
    <row r="376" spans="1:34" ht="63.75" x14ac:dyDescent="0.25">
      <c r="A376" s="4" t="s">
        <v>1284</v>
      </c>
      <c r="B376" s="180"/>
      <c r="C376" s="246">
        <f>IF(LEN($D376)=0,"",SUBTOTAL(3,$D$6:$D376))</f>
        <v>370</v>
      </c>
      <c r="D376" s="246" t="s">
        <v>25</v>
      </c>
      <c r="E376" s="199" t="s">
        <v>1285</v>
      </c>
      <c r="F376" s="8" t="s">
        <v>27</v>
      </c>
      <c r="G376" s="177" t="s">
        <v>65</v>
      </c>
      <c r="H376" s="188" t="s">
        <v>74</v>
      </c>
      <c r="I376" s="17">
        <v>0.16</v>
      </c>
      <c r="J376" s="177">
        <v>18</v>
      </c>
      <c r="K376" s="231">
        <v>2022</v>
      </c>
      <c r="L376" s="12" t="s">
        <v>1241</v>
      </c>
      <c r="M376" s="12"/>
      <c r="N376" s="12" t="s">
        <v>31</v>
      </c>
      <c r="O376" s="12"/>
      <c r="P376" s="12" t="s">
        <v>1242</v>
      </c>
      <c r="Q376" s="4" t="s">
        <v>34</v>
      </c>
      <c r="R376" s="4"/>
      <c r="S376" s="180"/>
      <c r="T376" s="180"/>
      <c r="U376" s="180"/>
      <c r="V376" s="180"/>
      <c r="W376" s="180"/>
      <c r="X376" s="4">
        <f t="shared" si="12"/>
        <v>-0.16</v>
      </c>
      <c r="Y376" s="180" t="s">
        <v>1286</v>
      </c>
      <c r="Z376" s="4"/>
      <c r="AA376" s="180"/>
      <c r="AB376" s="180"/>
      <c r="AC376" s="180"/>
      <c r="AD376" s="180"/>
      <c r="AE376" s="180"/>
      <c r="AF376" s="180"/>
      <c r="AG376" s="180"/>
      <c r="AH376" s="180"/>
    </row>
    <row r="377" spans="1:34" ht="25.5" x14ac:dyDescent="0.25">
      <c r="A377" s="4" t="s">
        <v>1287</v>
      </c>
      <c r="B377" s="180"/>
      <c r="C377" s="246">
        <f>IF(LEN($D377)=0,"",SUBTOTAL(3,$D$6:$D377))</f>
        <v>371</v>
      </c>
      <c r="D377" s="246" t="s">
        <v>25</v>
      </c>
      <c r="E377" s="7" t="s">
        <v>1288</v>
      </c>
      <c r="F377" s="8" t="s">
        <v>27</v>
      </c>
      <c r="G377" s="177" t="s">
        <v>65</v>
      </c>
      <c r="H377" s="177" t="s">
        <v>1289</v>
      </c>
      <c r="I377" s="103">
        <v>0.01</v>
      </c>
      <c r="J377" s="177">
        <v>18</v>
      </c>
      <c r="K377" s="231">
        <v>2022</v>
      </c>
      <c r="L377" s="12" t="s">
        <v>1241</v>
      </c>
      <c r="M377" s="12"/>
      <c r="N377" s="12" t="s">
        <v>31</v>
      </c>
      <c r="O377" s="12"/>
      <c r="P377" s="12" t="s">
        <v>1242</v>
      </c>
      <c r="Q377" s="4" t="s">
        <v>34</v>
      </c>
      <c r="R377" s="4"/>
      <c r="S377" s="180"/>
      <c r="T377" s="180"/>
      <c r="U377" s="180"/>
      <c r="V377" s="180"/>
      <c r="W377" s="180"/>
      <c r="X377" s="4">
        <f t="shared" si="12"/>
        <v>-0.01</v>
      </c>
      <c r="Y377" s="180"/>
      <c r="Z377" s="4"/>
      <c r="AA377" s="180"/>
      <c r="AB377" s="180"/>
      <c r="AC377" s="180"/>
      <c r="AD377" s="180"/>
      <c r="AE377" s="180"/>
      <c r="AF377" s="180"/>
      <c r="AG377" s="180"/>
      <c r="AH377" s="180"/>
    </row>
    <row r="378" spans="1:34" ht="38.25" x14ac:dyDescent="0.25">
      <c r="A378" s="4" t="s">
        <v>1290</v>
      </c>
      <c r="B378" s="180"/>
      <c r="C378" s="246">
        <f>IF(LEN($D378)=0,"",SUBTOTAL(3,$D$6:$D378))</f>
        <v>372</v>
      </c>
      <c r="D378" s="246" t="s">
        <v>25</v>
      </c>
      <c r="E378" s="7" t="s">
        <v>1291</v>
      </c>
      <c r="F378" s="8" t="s">
        <v>27</v>
      </c>
      <c r="G378" s="177" t="s">
        <v>65</v>
      </c>
      <c r="H378" s="177" t="s">
        <v>406</v>
      </c>
      <c r="I378" s="103">
        <v>0.01</v>
      </c>
      <c r="J378" s="177">
        <v>18</v>
      </c>
      <c r="K378" s="231">
        <v>2022</v>
      </c>
      <c r="L378" s="12" t="s">
        <v>1241</v>
      </c>
      <c r="M378" s="12"/>
      <c r="N378" s="12" t="s">
        <v>31</v>
      </c>
      <c r="O378" s="12"/>
      <c r="P378" s="12" t="s">
        <v>1242</v>
      </c>
      <c r="Q378" s="4" t="s">
        <v>34</v>
      </c>
      <c r="R378" s="4"/>
      <c r="S378" s="180"/>
      <c r="T378" s="180"/>
      <c r="U378" s="180"/>
      <c r="V378" s="180"/>
      <c r="W378" s="180"/>
      <c r="X378" s="4">
        <f t="shared" si="12"/>
        <v>-0.01</v>
      </c>
      <c r="Y378" s="180"/>
      <c r="Z378" s="4"/>
      <c r="AA378" s="180"/>
      <c r="AB378" s="180"/>
      <c r="AC378" s="180"/>
      <c r="AD378" s="180"/>
      <c r="AE378" s="180"/>
      <c r="AF378" s="180"/>
      <c r="AG378" s="180"/>
      <c r="AH378" s="180"/>
    </row>
    <row r="379" spans="1:34" ht="25.5" x14ac:dyDescent="0.25">
      <c r="A379" s="4" t="s">
        <v>1292</v>
      </c>
      <c r="B379" s="180"/>
      <c r="C379" s="246">
        <f>IF(LEN($D379)=0,"",SUBTOTAL(3,$D$6:$D379))</f>
        <v>373</v>
      </c>
      <c r="D379" s="246" t="s">
        <v>25</v>
      </c>
      <c r="E379" s="106" t="s">
        <v>1293</v>
      </c>
      <c r="F379" s="8" t="s">
        <v>27</v>
      </c>
      <c r="G379" s="177" t="s">
        <v>65</v>
      </c>
      <c r="H379" s="177" t="s">
        <v>66</v>
      </c>
      <c r="I379" s="103">
        <v>0.01</v>
      </c>
      <c r="J379" s="177">
        <v>18</v>
      </c>
      <c r="K379" s="231">
        <v>2022</v>
      </c>
      <c r="L379" s="12" t="s">
        <v>1241</v>
      </c>
      <c r="M379" s="12"/>
      <c r="N379" s="12" t="s">
        <v>31</v>
      </c>
      <c r="O379" s="12"/>
      <c r="P379" s="12" t="s">
        <v>1242</v>
      </c>
      <c r="Q379" s="4" t="s">
        <v>34</v>
      </c>
      <c r="R379" s="4"/>
      <c r="S379" s="180"/>
      <c r="T379" s="180"/>
      <c r="U379" s="180"/>
      <c r="V379" s="180"/>
      <c r="W379" s="180"/>
      <c r="X379" s="4">
        <f t="shared" si="12"/>
        <v>-0.01</v>
      </c>
      <c r="Y379" s="180"/>
      <c r="Z379" s="4"/>
      <c r="AA379" s="180"/>
      <c r="AB379" s="180"/>
      <c r="AC379" s="180"/>
      <c r="AD379" s="180"/>
      <c r="AE379" s="180"/>
      <c r="AF379" s="180"/>
      <c r="AG379" s="180"/>
      <c r="AH379" s="180"/>
    </row>
    <row r="380" spans="1:34" ht="25.5" x14ac:dyDescent="0.25">
      <c r="A380" s="4" t="s">
        <v>1294</v>
      </c>
      <c r="B380" s="180"/>
      <c r="C380" s="246">
        <f>IF(LEN($D380)=0,"",SUBTOTAL(3,$D$6:$D380))</f>
        <v>374</v>
      </c>
      <c r="D380" s="246" t="s">
        <v>25</v>
      </c>
      <c r="E380" s="176" t="s">
        <v>1295</v>
      </c>
      <c r="F380" s="104" t="s">
        <v>27</v>
      </c>
      <c r="G380" s="177" t="s">
        <v>65</v>
      </c>
      <c r="H380" s="188" t="s">
        <v>1296</v>
      </c>
      <c r="I380" s="9">
        <v>0.8</v>
      </c>
      <c r="J380" s="177">
        <v>18</v>
      </c>
      <c r="K380" s="231">
        <v>2022</v>
      </c>
      <c r="L380" s="12" t="s">
        <v>1241</v>
      </c>
      <c r="M380" s="12"/>
      <c r="N380" s="12" t="s">
        <v>31</v>
      </c>
      <c r="O380" s="12"/>
      <c r="P380" s="12" t="s">
        <v>1242</v>
      </c>
      <c r="Q380" s="4" t="s">
        <v>34</v>
      </c>
      <c r="R380" s="4"/>
      <c r="S380" s="180"/>
      <c r="T380" s="180"/>
      <c r="U380" s="180"/>
      <c r="V380" s="180"/>
      <c r="W380" s="180"/>
      <c r="X380" s="4">
        <f t="shared" si="12"/>
        <v>-0.8</v>
      </c>
      <c r="Y380" s="180"/>
      <c r="Z380" s="4"/>
      <c r="AA380" s="180"/>
      <c r="AB380" s="180"/>
      <c r="AC380" s="180"/>
      <c r="AD380" s="180"/>
      <c r="AE380" s="180"/>
      <c r="AF380" s="180"/>
      <c r="AG380" s="180"/>
      <c r="AH380" s="180"/>
    </row>
    <row r="381" spans="1:34" ht="38.25" x14ac:dyDescent="0.25">
      <c r="A381" s="4" t="s">
        <v>1297</v>
      </c>
      <c r="B381" s="180"/>
      <c r="C381" s="246">
        <f>IF(LEN($D381)=0,"",SUBTOTAL(3,$D$6:$D381))</f>
        <v>375</v>
      </c>
      <c r="D381" s="246" t="s">
        <v>25</v>
      </c>
      <c r="E381" s="199" t="s">
        <v>1298</v>
      </c>
      <c r="F381" s="188" t="s">
        <v>45</v>
      </c>
      <c r="G381" s="177" t="s">
        <v>65</v>
      </c>
      <c r="H381" s="188" t="s">
        <v>1299</v>
      </c>
      <c r="I381" s="103">
        <v>1.55</v>
      </c>
      <c r="J381" s="177">
        <v>18</v>
      </c>
      <c r="K381" s="231">
        <v>2022</v>
      </c>
      <c r="L381" s="12" t="s">
        <v>1241</v>
      </c>
      <c r="M381" s="12"/>
      <c r="N381" s="12" t="s">
        <v>31</v>
      </c>
      <c r="O381" s="12"/>
      <c r="P381" s="12" t="s">
        <v>1242</v>
      </c>
      <c r="Q381" s="4" t="s">
        <v>34</v>
      </c>
      <c r="R381" s="4"/>
      <c r="S381" s="180"/>
      <c r="T381" s="180"/>
      <c r="U381" s="180"/>
      <c r="V381" s="180"/>
      <c r="W381" s="180"/>
      <c r="X381" s="4">
        <f t="shared" si="12"/>
        <v>-1.55</v>
      </c>
      <c r="Y381" s="180"/>
      <c r="Z381" s="4"/>
      <c r="AA381" s="180"/>
      <c r="AB381" s="180"/>
      <c r="AC381" s="180"/>
      <c r="AD381" s="180"/>
      <c r="AE381" s="180"/>
      <c r="AF381" s="180"/>
      <c r="AG381" s="180"/>
      <c r="AH381" s="180"/>
    </row>
    <row r="382" spans="1:34" ht="63.75" x14ac:dyDescent="0.25">
      <c r="A382" s="4" t="s">
        <v>1300</v>
      </c>
      <c r="B382" s="180"/>
      <c r="C382" s="246">
        <f>IF(LEN($D382)=0,"",SUBTOTAL(3,$D$6:$D382))</f>
        <v>376</v>
      </c>
      <c r="D382" s="246" t="s">
        <v>25</v>
      </c>
      <c r="E382" s="176" t="s">
        <v>1301</v>
      </c>
      <c r="F382" s="188" t="s">
        <v>27</v>
      </c>
      <c r="G382" s="177" t="s">
        <v>65</v>
      </c>
      <c r="H382" s="188" t="s">
        <v>1302</v>
      </c>
      <c r="I382" s="101">
        <v>30.59</v>
      </c>
      <c r="J382" s="177">
        <v>18</v>
      </c>
      <c r="K382" s="231">
        <v>2022</v>
      </c>
      <c r="L382" s="12" t="s">
        <v>1241</v>
      </c>
      <c r="M382" s="12"/>
      <c r="N382" s="12" t="s">
        <v>68</v>
      </c>
      <c r="O382" s="12"/>
      <c r="P382" s="12" t="s">
        <v>1242</v>
      </c>
      <c r="Q382" s="4" t="s">
        <v>34</v>
      </c>
      <c r="R382" s="4"/>
      <c r="S382" s="180"/>
      <c r="T382" s="180"/>
      <c r="U382" s="180"/>
      <c r="V382" s="180"/>
      <c r="W382" s="180"/>
      <c r="X382" s="4">
        <f t="shared" si="12"/>
        <v>-30.59</v>
      </c>
      <c r="Y382" s="180"/>
      <c r="Z382" s="4"/>
      <c r="AA382" s="180"/>
      <c r="AB382" s="180"/>
      <c r="AC382" s="180"/>
      <c r="AD382" s="180"/>
      <c r="AE382" s="180"/>
      <c r="AF382" s="180"/>
      <c r="AG382" s="180"/>
      <c r="AH382" s="180"/>
    </row>
    <row r="383" spans="1:34" ht="25.5" x14ac:dyDescent="0.25">
      <c r="A383" s="4" t="s">
        <v>1303</v>
      </c>
      <c r="B383" s="180"/>
      <c r="C383" s="246">
        <f>IF(LEN($D383)=0,"",SUBTOTAL(3,$D$6:$D383))</f>
        <v>377</v>
      </c>
      <c r="D383" s="246" t="s">
        <v>25</v>
      </c>
      <c r="E383" s="176" t="s">
        <v>1304</v>
      </c>
      <c r="F383" s="188" t="s">
        <v>127</v>
      </c>
      <c r="G383" s="177" t="s">
        <v>65</v>
      </c>
      <c r="H383" s="177" t="s">
        <v>128</v>
      </c>
      <c r="I383" s="9">
        <v>0.4</v>
      </c>
      <c r="J383" s="177">
        <v>18</v>
      </c>
      <c r="K383" s="231">
        <v>2022</v>
      </c>
      <c r="L383" s="12" t="s">
        <v>1241</v>
      </c>
      <c r="M383" s="12"/>
      <c r="N383" s="12" t="s">
        <v>31</v>
      </c>
      <c r="O383" s="12"/>
      <c r="P383" s="12" t="s">
        <v>1242</v>
      </c>
      <c r="Q383" s="4" t="s">
        <v>34</v>
      </c>
      <c r="R383" s="4"/>
      <c r="S383" s="180"/>
      <c r="T383" s="180"/>
      <c r="U383" s="180"/>
      <c r="V383" s="180"/>
      <c r="W383" s="180"/>
      <c r="X383" s="4">
        <f t="shared" si="12"/>
        <v>-0.4</v>
      </c>
      <c r="Y383" s="180"/>
      <c r="Z383" s="4"/>
      <c r="AA383" s="180"/>
      <c r="AB383" s="180"/>
      <c r="AC383" s="180"/>
      <c r="AD383" s="180"/>
      <c r="AE383" s="180"/>
      <c r="AF383" s="180"/>
      <c r="AG383" s="180"/>
      <c r="AH383" s="180"/>
    </row>
    <row r="384" spans="1:34" x14ac:dyDescent="0.25">
      <c r="A384" s="4" t="s">
        <v>1305</v>
      </c>
      <c r="B384" s="180"/>
      <c r="C384" s="246">
        <f>IF(LEN($D384)=0,"",SUBTOTAL(3,$D$6:$D384))</f>
        <v>378</v>
      </c>
      <c r="D384" s="246" t="s">
        <v>25</v>
      </c>
      <c r="E384" s="7" t="s">
        <v>1306</v>
      </c>
      <c r="F384" s="8" t="s">
        <v>27</v>
      </c>
      <c r="G384" s="177" t="s">
        <v>65</v>
      </c>
      <c r="H384" s="177" t="s">
        <v>295</v>
      </c>
      <c r="I384" s="103">
        <v>0.01</v>
      </c>
      <c r="J384" s="177">
        <v>18</v>
      </c>
      <c r="K384" s="231">
        <v>2022</v>
      </c>
      <c r="L384" s="12" t="s">
        <v>1241</v>
      </c>
      <c r="M384" s="12"/>
      <c r="N384" s="12" t="s">
        <v>31</v>
      </c>
      <c r="O384" s="12"/>
      <c r="P384" s="12" t="s">
        <v>1242</v>
      </c>
      <c r="Q384" s="4" t="s">
        <v>34</v>
      </c>
      <c r="R384" s="4"/>
      <c r="S384" s="180"/>
      <c r="T384" s="180"/>
      <c r="U384" s="180"/>
      <c r="V384" s="180"/>
      <c r="W384" s="180"/>
      <c r="X384" s="4">
        <f t="shared" si="12"/>
        <v>-0.01</v>
      </c>
      <c r="Y384" s="180"/>
      <c r="Z384" s="4"/>
      <c r="AA384" s="180"/>
      <c r="AB384" s="180"/>
      <c r="AC384" s="180"/>
      <c r="AD384" s="180"/>
      <c r="AE384" s="180"/>
      <c r="AF384" s="180"/>
      <c r="AG384" s="180"/>
      <c r="AH384" s="180"/>
    </row>
    <row r="385" spans="1:34" ht="25.5" x14ac:dyDescent="0.25">
      <c r="A385" s="4" t="s">
        <v>1307</v>
      </c>
      <c r="B385" s="180"/>
      <c r="C385" s="246">
        <f>IF(LEN($D385)=0,"",SUBTOTAL(3,$D$6:$D385))</f>
        <v>379</v>
      </c>
      <c r="D385" s="246" t="s">
        <v>25</v>
      </c>
      <c r="E385" s="199" t="s">
        <v>1308</v>
      </c>
      <c r="F385" s="188" t="s">
        <v>27</v>
      </c>
      <c r="G385" s="177" t="s">
        <v>65</v>
      </c>
      <c r="H385" s="188" t="s">
        <v>1309</v>
      </c>
      <c r="I385" s="103">
        <v>10.9</v>
      </c>
      <c r="J385" s="177">
        <v>18</v>
      </c>
      <c r="K385" s="231">
        <v>2022</v>
      </c>
      <c r="L385" s="12" t="s">
        <v>1241</v>
      </c>
      <c r="M385" s="12"/>
      <c r="N385" s="12" t="s">
        <v>31</v>
      </c>
      <c r="O385" s="12"/>
      <c r="P385" s="12" t="s">
        <v>1242</v>
      </c>
      <c r="Q385" s="4" t="s">
        <v>34</v>
      </c>
      <c r="R385" s="4"/>
      <c r="S385" s="180"/>
      <c r="T385" s="180"/>
      <c r="U385" s="180"/>
      <c r="V385" s="180"/>
      <c r="W385" s="180"/>
      <c r="X385" s="4">
        <f t="shared" si="12"/>
        <v>-10.9</v>
      </c>
      <c r="Y385" s="180"/>
      <c r="Z385" s="4"/>
      <c r="AA385" s="180"/>
      <c r="AB385" s="180"/>
      <c r="AC385" s="180"/>
      <c r="AD385" s="180"/>
      <c r="AE385" s="180"/>
      <c r="AF385" s="180"/>
      <c r="AG385" s="180"/>
      <c r="AH385" s="180"/>
    </row>
    <row r="386" spans="1:34" ht="38.25" x14ac:dyDescent="0.25">
      <c r="A386" s="4" t="s">
        <v>1310</v>
      </c>
      <c r="B386" s="180"/>
      <c r="C386" s="246">
        <f>IF(LEN($D386)=0,"",SUBTOTAL(3,$D$6:$D386))</f>
        <v>380</v>
      </c>
      <c r="D386" s="246" t="s">
        <v>25</v>
      </c>
      <c r="E386" s="199" t="s">
        <v>1311</v>
      </c>
      <c r="F386" s="188" t="s">
        <v>45</v>
      </c>
      <c r="G386" s="177" t="s">
        <v>65</v>
      </c>
      <c r="H386" s="188" t="s">
        <v>1312</v>
      </c>
      <c r="I386" s="103">
        <v>1</v>
      </c>
      <c r="J386" s="177">
        <v>18</v>
      </c>
      <c r="K386" s="231">
        <v>2022</v>
      </c>
      <c r="L386" s="12" t="s">
        <v>1241</v>
      </c>
      <c r="M386" s="12"/>
      <c r="N386" s="12" t="s">
        <v>31</v>
      </c>
      <c r="O386" s="12"/>
      <c r="P386" s="12" t="s">
        <v>1242</v>
      </c>
      <c r="Q386" s="4" t="s">
        <v>34</v>
      </c>
      <c r="R386" s="4"/>
      <c r="S386" s="180"/>
      <c r="T386" s="180"/>
      <c r="U386" s="180"/>
      <c r="V386" s="180"/>
      <c r="W386" s="180"/>
      <c r="X386" s="4">
        <f t="shared" si="12"/>
        <v>-1</v>
      </c>
      <c r="Y386" s="180" t="s">
        <v>1286</v>
      </c>
      <c r="Z386" s="4"/>
      <c r="AA386" s="180"/>
      <c r="AB386" s="180"/>
      <c r="AC386" s="180"/>
      <c r="AD386" s="180"/>
      <c r="AE386" s="180"/>
      <c r="AF386" s="180"/>
      <c r="AG386" s="180"/>
      <c r="AH386" s="180"/>
    </row>
    <row r="387" spans="1:34" ht="25.5" x14ac:dyDescent="0.25">
      <c r="A387" s="4" t="s">
        <v>1313</v>
      </c>
      <c r="B387" s="180"/>
      <c r="C387" s="246">
        <f>IF(LEN($D387)=0,"",SUBTOTAL(3,$D$6:$D387))</f>
        <v>381</v>
      </c>
      <c r="D387" s="246" t="s">
        <v>25</v>
      </c>
      <c r="E387" s="176" t="s">
        <v>1314</v>
      </c>
      <c r="F387" s="177" t="s">
        <v>45</v>
      </c>
      <c r="G387" s="177" t="s">
        <v>65</v>
      </c>
      <c r="H387" s="188" t="s">
        <v>1315</v>
      </c>
      <c r="I387" s="103">
        <v>0.03</v>
      </c>
      <c r="J387" s="177">
        <v>18</v>
      </c>
      <c r="K387" s="231">
        <v>2022</v>
      </c>
      <c r="L387" s="12" t="s">
        <v>1241</v>
      </c>
      <c r="M387" s="12"/>
      <c r="N387" s="12" t="s">
        <v>31</v>
      </c>
      <c r="O387" s="12"/>
      <c r="P387" s="12" t="s">
        <v>1242</v>
      </c>
      <c r="Q387" s="4" t="s">
        <v>34</v>
      </c>
      <c r="R387" s="4"/>
      <c r="S387" s="180"/>
      <c r="T387" s="180"/>
      <c r="U387" s="180"/>
      <c r="V387" s="180"/>
      <c r="W387" s="180"/>
      <c r="X387" s="4">
        <f t="shared" ref="X387:X450" si="13">S387-I387</f>
        <v>-0.03</v>
      </c>
      <c r="Y387" s="180"/>
      <c r="Z387" s="4"/>
      <c r="AA387" s="180"/>
      <c r="AB387" s="180"/>
      <c r="AC387" s="180"/>
      <c r="AD387" s="180"/>
      <c r="AE387" s="180"/>
      <c r="AF387" s="180"/>
      <c r="AG387" s="180"/>
      <c r="AH387" s="180"/>
    </row>
    <row r="388" spans="1:34" ht="25.5" x14ac:dyDescent="0.25">
      <c r="A388" s="4" t="s">
        <v>1316</v>
      </c>
      <c r="B388" s="180"/>
      <c r="C388" s="246">
        <f>IF(LEN($D388)=0,"",SUBTOTAL(3,$D$6:$D388))</f>
        <v>382</v>
      </c>
      <c r="D388" s="246" t="s">
        <v>25</v>
      </c>
      <c r="E388" s="176" t="s">
        <v>1317</v>
      </c>
      <c r="F388" s="177" t="s">
        <v>27</v>
      </c>
      <c r="G388" s="177" t="s">
        <v>185</v>
      </c>
      <c r="H388" s="177" t="s">
        <v>1318</v>
      </c>
      <c r="I388" s="17">
        <v>10.059999999999999</v>
      </c>
      <c r="J388" s="177">
        <v>18</v>
      </c>
      <c r="K388" s="231">
        <v>2022</v>
      </c>
      <c r="L388" s="12" t="s">
        <v>1241</v>
      </c>
      <c r="M388" s="12"/>
      <c r="N388" s="12" t="s">
        <v>31</v>
      </c>
      <c r="O388" s="12"/>
      <c r="P388" s="12" t="s">
        <v>1242</v>
      </c>
      <c r="Q388" s="4" t="s">
        <v>34</v>
      </c>
      <c r="R388" s="4"/>
      <c r="S388" s="180"/>
      <c r="T388" s="180"/>
      <c r="U388" s="180"/>
      <c r="V388" s="180"/>
      <c r="W388" s="180"/>
      <c r="X388" s="4">
        <f t="shared" si="13"/>
        <v>-10.059999999999999</v>
      </c>
      <c r="Y388" s="180"/>
      <c r="Z388" s="4"/>
      <c r="AA388" s="180"/>
      <c r="AB388" s="180"/>
      <c r="AC388" s="180"/>
      <c r="AD388" s="180"/>
      <c r="AE388" s="180"/>
      <c r="AF388" s="180"/>
      <c r="AG388" s="180"/>
      <c r="AH388" s="180"/>
    </row>
    <row r="389" spans="1:34" ht="25.5" x14ac:dyDescent="0.25">
      <c r="A389" s="4" t="s">
        <v>1319</v>
      </c>
      <c r="B389" s="180"/>
      <c r="C389" s="246">
        <f>IF(LEN($D389)=0,"",SUBTOTAL(3,$D$6:$D389))</f>
        <v>383</v>
      </c>
      <c r="D389" s="246" t="s">
        <v>25</v>
      </c>
      <c r="E389" s="176" t="s">
        <v>1320</v>
      </c>
      <c r="F389" s="177" t="s">
        <v>27</v>
      </c>
      <c r="G389" s="177" t="s">
        <v>185</v>
      </c>
      <c r="H389" s="177" t="s">
        <v>1321</v>
      </c>
      <c r="I389" s="17">
        <v>0.4</v>
      </c>
      <c r="J389" s="177">
        <v>18</v>
      </c>
      <c r="K389" s="231">
        <v>2022</v>
      </c>
      <c r="L389" s="12" t="s">
        <v>1241</v>
      </c>
      <c r="M389" s="12"/>
      <c r="N389" s="12" t="s">
        <v>31</v>
      </c>
      <c r="O389" s="12"/>
      <c r="P389" s="12" t="s">
        <v>1242</v>
      </c>
      <c r="Q389" s="4" t="s">
        <v>34</v>
      </c>
      <c r="R389" s="4"/>
      <c r="S389" s="180"/>
      <c r="T389" s="180"/>
      <c r="U389" s="180"/>
      <c r="V389" s="180"/>
      <c r="W389" s="180"/>
      <c r="X389" s="4">
        <f t="shared" si="13"/>
        <v>-0.4</v>
      </c>
      <c r="Y389" s="180"/>
      <c r="Z389" s="4"/>
      <c r="AA389" s="180"/>
      <c r="AB389" s="180"/>
      <c r="AC389" s="180"/>
      <c r="AD389" s="180"/>
      <c r="AE389" s="180"/>
      <c r="AF389" s="180"/>
      <c r="AG389" s="180"/>
      <c r="AH389" s="180"/>
    </row>
    <row r="390" spans="1:34" x14ac:dyDescent="0.25">
      <c r="A390" s="4" t="s">
        <v>1322</v>
      </c>
      <c r="B390" s="180"/>
      <c r="C390" s="246">
        <f>IF(LEN($D390)=0,"",SUBTOTAL(3,$D$6:$D390))</f>
        <v>384</v>
      </c>
      <c r="D390" s="246" t="s">
        <v>25</v>
      </c>
      <c r="E390" s="274" t="s">
        <v>1323</v>
      </c>
      <c r="F390" s="275" t="s">
        <v>27</v>
      </c>
      <c r="G390" s="275" t="s">
        <v>28</v>
      </c>
      <c r="H390" s="275" t="s">
        <v>46</v>
      </c>
      <c r="I390" s="103">
        <v>1.1400000000000001</v>
      </c>
      <c r="J390" s="177">
        <v>18</v>
      </c>
      <c r="K390" s="231">
        <v>2022</v>
      </c>
      <c r="L390" s="12" t="s">
        <v>1241</v>
      </c>
      <c r="M390" s="12"/>
      <c r="N390" s="12" t="s">
        <v>31</v>
      </c>
      <c r="O390" s="12"/>
      <c r="P390" s="12" t="s">
        <v>1242</v>
      </c>
      <c r="Q390" s="4" t="s">
        <v>34</v>
      </c>
      <c r="R390" s="4"/>
      <c r="S390" s="180"/>
      <c r="T390" s="180"/>
      <c r="U390" s="180"/>
      <c r="V390" s="180"/>
      <c r="W390" s="180"/>
      <c r="X390" s="4">
        <f t="shared" si="13"/>
        <v>-1.1400000000000001</v>
      </c>
      <c r="Y390" s="180"/>
      <c r="Z390" s="4"/>
      <c r="AA390" s="180"/>
      <c r="AB390" s="180"/>
      <c r="AC390" s="180"/>
      <c r="AD390" s="180"/>
      <c r="AE390" s="180"/>
      <c r="AF390" s="180"/>
      <c r="AG390" s="180"/>
      <c r="AH390" s="180"/>
    </row>
    <row r="391" spans="1:34" x14ac:dyDescent="0.25">
      <c r="A391" s="4" t="s">
        <v>1324</v>
      </c>
      <c r="B391" s="180"/>
      <c r="C391" s="246">
        <f>IF(LEN($D391)=0,"",SUBTOTAL(3,$D$6:$D391))</f>
        <v>385</v>
      </c>
      <c r="D391" s="246" t="s">
        <v>25</v>
      </c>
      <c r="E391" s="274" t="s">
        <v>1325</v>
      </c>
      <c r="F391" s="275" t="s">
        <v>27</v>
      </c>
      <c r="G391" s="275" t="s">
        <v>28</v>
      </c>
      <c r="H391" s="275" t="s">
        <v>46</v>
      </c>
      <c r="I391" s="103">
        <v>1.02</v>
      </c>
      <c r="J391" s="177">
        <v>18</v>
      </c>
      <c r="K391" s="231">
        <v>2022</v>
      </c>
      <c r="L391" s="12" t="s">
        <v>1241</v>
      </c>
      <c r="M391" s="12"/>
      <c r="N391" s="12" t="s">
        <v>31</v>
      </c>
      <c r="O391" s="12"/>
      <c r="P391" s="12" t="s">
        <v>1242</v>
      </c>
      <c r="Q391" s="4" t="s">
        <v>34</v>
      </c>
      <c r="R391" s="4"/>
      <c r="S391" s="180"/>
      <c r="T391" s="180"/>
      <c r="U391" s="180"/>
      <c r="V391" s="180"/>
      <c r="W391" s="180"/>
      <c r="X391" s="4">
        <f t="shared" si="13"/>
        <v>-1.02</v>
      </c>
      <c r="Y391" s="180"/>
      <c r="Z391" s="4"/>
      <c r="AA391" s="180"/>
      <c r="AB391" s="180"/>
      <c r="AC391" s="180"/>
      <c r="AD391" s="180"/>
      <c r="AE391" s="180"/>
      <c r="AF391" s="180"/>
      <c r="AG391" s="180"/>
      <c r="AH391" s="180"/>
    </row>
    <row r="392" spans="1:34" x14ac:dyDescent="0.25">
      <c r="A392" s="4" t="s">
        <v>1326</v>
      </c>
      <c r="B392" s="180"/>
      <c r="C392" s="246">
        <f>IF(LEN($D392)=0,"",SUBTOTAL(3,$D$6:$D392))</f>
        <v>386</v>
      </c>
      <c r="D392" s="246" t="s">
        <v>25</v>
      </c>
      <c r="E392" s="274" t="s">
        <v>1327</v>
      </c>
      <c r="F392" s="275" t="s">
        <v>27</v>
      </c>
      <c r="G392" s="275" t="s">
        <v>28</v>
      </c>
      <c r="H392" s="275" t="s">
        <v>1328</v>
      </c>
      <c r="I392" s="103">
        <v>1.26</v>
      </c>
      <c r="J392" s="177">
        <v>18</v>
      </c>
      <c r="K392" s="231">
        <v>2022</v>
      </c>
      <c r="L392" s="12" t="s">
        <v>1241</v>
      </c>
      <c r="M392" s="12"/>
      <c r="N392" s="12" t="s">
        <v>31</v>
      </c>
      <c r="O392" s="12"/>
      <c r="P392" s="12" t="s">
        <v>1242</v>
      </c>
      <c r="Q392" s="4" t="s">
        <v>34</v>
      </c>
      <c r="R392" s="4"/>
      <c r="S392" s="180"/>
      <c r="T392" s="180"/>
      <c r="U392" s="180"/>
      <c r="V392" s="180"/>
      <c r="W392" s="180"/>
      <c r="X392" s="4">
        <f t="shared" si="13"/>
        <v>-1.26</v>
      </c>
      <c r="Y392" s="180"/>
      <c r="Z392" s="4"/>
      <c r="AA392" s="180"/>
      <c r="AB392" s="180"/>
      <c r="AC392" s="180"/>
      <c r="AD392" s="180"/>
      <c r="AE392" s="180"/>
      <c r="AF392" s="180"/>
      <c r="AG392" s="180"/>
      <c r="AH392" s="180"/>
    </row>
    <row r="393" spans="1:34" x14ac:dyDescent="0.25">
      <c r="A393" s="4" t="s">
        <v>1329</v>
      </c>
      <c r="B393" s="180"/>
      <c r="C393" s="246">
        <f>IF(LEN($D393)=0,"",SUBTOTAL(3,$D$6:$D393))</f>
        <v>387</v>
      </c>
      <c r="D393" s="246" t="s">
        <v>25</v>
      </c>
      <c r="E393" s="274" t="s">
        <v>1330</v>
      </c>
      <c r="F393" s="275" t="s">
        <v>27</v>
      </c>
      <c r="G393" s="275" t="s">
        <v>28</v>
      </c>
      <c r="H393" s="275" t="s">
        <v>1328</v>
      </c>
      <c r="I393" s="103">
        <v>0.5</v>
      </c>
      <c r="J393" s="177">
        <v>18</v>
      </c>
      <c r="K393" s="231">
        <v>2022</v>
      </c>
      <c r="L393" s="12" t="s">
        <v>1241</v>
      </c>
      <c r="M393" s="12"/>
      <c r="N393" s="12" t="s">
        <v>31</v>
      </c>
      <c r="O393" s="12"/>
      <c r="P393" s="12" t="s">
        <v>1242</v>
      </c>
      <c r="Q393" s="4" t="s">
        <v>34</v>
      </c>
      <c r="R393" s="4"/>
      <c r="S393" s="180"/>
      <c r="T393" s="180"/>
      <c r="U393" s="180"/>
      <c r="V393" s="180"/>
      <c r="W393" s="180"/>
      <c r="X393" s="4">
        <f t="shared" si="13"/>
        <v>-0.5</v>
      </c>
      <c r="Y393" s="180"/>
      <c r="Z393" s="4"/>
      <c r="AA393" s="180"/>
      <c r="AB393" s="180"/>
      <c r="AC393" s="180"/>
      <c r="AD393" s="180"/>
      <c r="AE393" s="180"/>
      <c r="AF393" s="180"/>
      <c r="AG393" s="180"/>
      <c r="AH393" s="180"/>
    </row>
    <row r="394" spans="1:34" ht="51" x14ac:dyDescent="0.25">
      <c r="A394" s="4" t="s">
        <v>1331</v>
      </c>
      <c r="B394" s="180"/>
      <c r="C394" s="246">
        <f>IF(LEN($D394)=0,"",SUBTOTAL(3,$D$6:$D394))</f>
        <v>388</v>
      </c>
      <c r="D394" s="246" t="s">
        <v>25</v>
      </c>
      <c r="E394" s="274" t="s">
        <v>1332</v>
      </c>
      <c r="F394" s="275" t="s">
        <v>27</v>
      </c>
      <c r="G394" s="275" t="s">
        <v>28</v>
      </c>
      <c r="H394" s="275" t="s">
        <v>1333</v>
      </c>
      <c r="I394" s="103">
        <v>23.889999999999997</v>
      </c>
      <c r="J394" s="177">
        <v>18</v>
      </c>
      <c r="K394" s="231">
        <v>2022</v>
      </c>
      <c r="L394" s="12" t="s">
        <v>1241</v>
      </c>
      <c r="M394" s="12"/>
      <c r="N394" s="12" t="s">
        <v>31</v>
      </c>
      <c r="O394" s="12"/>
      <c r="P394" s="12" t="s">
        <v>1242</v>
      </c>
      <c r="Q394" s="4" t="s">
        <v>34</v>
      </c>
      <c r="R394" s="4"/>
      <c r="S394" s="180"/>
      <c r="T394" s="180"/>
      <c r="U394" s="180"/>
      <c r="V394" s="180"/>
      <c r="W394" s="180"/>
      <c r="X394" s="4">
        <f t="shared" si="13"/>
        <v>-23.889999999999997</v>
      </c>
      <c r="Y394" s="180"/>
      <c r="Z394" s="4"/>
      <c r="AA394" s="180"/>
      <c r="AB394" s="180"/>
      <c r="AC394" s="180"/>
      <c r="AD394" s="180"/>
      <c r="AE394" s="180"/>
      <c r="AF394" s="180"/>
      <c r="AG394" s="180"/>
      <c r="AH394" s="180"/>
    </row>
    <row r="395" spans="1:34" ht="25.5" x14ac:dyDescent="0.25">
      <c r="A395" s="4" t="s">
        <v>1334</v>
      </c>
      <c r="B395" s="180"/>
      <c r="C395" s="246">
        <f>IF(LEN($D395)=0,"",SUBTOTAL(3,$D$6:$D395))</f>
        <v>389</v>
      </c>
      <c r="D395" s="246" t="s">
        <v>25</v>
      </c>
      <c r="E395" s="274" t="s">
        <v>1335</v>
      </c>
      <c r="F395" s="275" t="s">
        <v>27</v>
      </c>
      <c r="G395" s="275" t="s">
        <v>28</v>
      </c>
      <c r="H395" s="275" t="s">
        <v>1336</v>
      </c>
      <c r="I395" s="103">
        <v>20.18</v>
      </c>
      <c r="J395" s="177">
        <v>18</v>
      </c>
      <c r="K395" s="231">
        <v>2022</v>
      </c>
      <c r="L395" s="12" t="s">
        <v>1241</v>
      </c>
      <c r="M395" s="12"/>
      <c r="N395" s="12" t="s">
        <v>31</v>
      </c>
      <c r="O395" s="12"/>
      <c r="P395" s="12" t="s">
        <v>1242</v>
      </c>
      <c r="Q395" s="4" t="s">
        <v>34</v>
      </c>
      <c r="R395" s="4"/>
      <c r="S395" s="180"/>
      <c r="T395" s="180"/>
      <c r="U395" s="180"/>
      <c r="V395" s="180"/>
      <c r="W395" s="180"/>
      <c r="X395" s="4">
        <f t="shared" si="13"/>
        <v>-20.18</v>
      </c>
      <c r="Y395" s="180"/>
      <c r="Z395" s="4"/>
      <c r="AA395" s="180"/>
      <c r="AB395" s="180"/>
      <c r="AC395" s="180"/>
      <c r="AD395" s="180"/>
      <c r="AE395" s="180"/>
      <c r="AF395" s="180"/>
      <c r="AG395" s="180"/>
      <c r="AH395" s="180"/>
    </row>
    <row r="396" spans="1:34" x14ac:dyDescent="0.25">
      <c r="A396" s="4" t="s">
        <v>1337</v>
      </c>
      <c r="B396" s="180"/>
      <c r="C396" s="246">
        <f>IF(LEN($D396)=0,"",SUBTOTAL(3,$D$6:$D396))</f>
        <v>390</v>
      </c>
      <c r="D396" s="246" t="s">
        <v>25</v>
      </c>
      <c r="E396" s="274" t="s">
        <v>1338</v>
      </c>
      <c r="F396" s="275" t="s">
        <v>27</v>
      </c>
      <c r="G396" s="275" t="s">
        <v>28</v>
      </c>
      <c r="H396" s="275" t="s">
        <v>394</v>
      </c>
      <c r="I396" s="103">
        <v>0.02</v>
      </c>
      <c r="J396" s="177">
        <v>18</v>
      </c>
      <c r="K396" s="231">
        <v>2022</v>
      </c>
      <c r="L396" s="12" t="s">
        <v>1241</v>
      </c>
      <c r="M396" s="12"/>
      <c r="N396" s="12" t="s">
        <v>31</v>
      </c>
      <c r="O396" s="12"/>
      <c r="P396" s="12" t="s">
        <v>1242</v>
      </c>
      <c r="Q396" s="4" t="s">
        <v>34</v>
      </c>
      <c r="R396" s="4"/>
      <c r="S396" s="180"/>
      <c r="T396" s="180"/>
      <c r="U396" s="180"/>
      <c r="V396" s="180"/>
      <c r="W396" s="180"/>
      <c r="X396" s="4">
        <f t="shared" si="13"/>
        <v>-0.02</v>
      </c>
      <c r="Y396" s="180"/>
      <c r="Z396" s="4"/>
      <c r="AA396" s="180"/>
      <c r="AB396" s="180"/>
      <c r="AC396" s="180"/>
      <c r="AD396" s="180"/>
      <c r="AE396" s="180"/>
      <c r="AF396" s="180"/>
      <c r="AG396" s="180"/>
      <c r="AH396" s="180"/>
    </row>
    <row r="397" spans="1:34" x14ac:dyDescent="0.25">
      <c r="A397" s="4" t="s">
        <v>1339</v>
      </c>
      <c r="B397" s="180"/>
      <c r="C397" s="246">
        <f>IF(LEN($D397)=0,"",SUBTOTAL(3,$D$6:$D397))</f>
        <v>391</v>
      </c>
      <c r="D397" s="246" t="s">
        <v>25</v>
      </c>
      <c r="E397" s="274" t="s">
        <v>1340</v>
      </c>
      <c r="F397" s="275" t="s">
        <v>27</v>
      </c>
      <c r="G397" s="275" t="s">
        <v>28</v>
      </c>
      <c r="H397" s="275" t="s">
        <v>394</v>
      </c>
      <c r="I397" s="103">
        <v>0.36000000000000004</v>
      </c>
      <c r="J397" s="177">
        <v>18</v>
      </c>
      <c r="K397" s="231">
        <v>2022</v>
      </c>
      <c r="L397" s="12" t="s">
        <v>1241</v>
      </c>
      <c r="M397" s="12"/>
      <c r="N397" s="12" t="s">
        <v>31</v>
      </c>
      <c r="O397" s="12"/>
      <c r="P397" s="12" t="s">
        <v>1242</v>
      </c>
      <c r="Q397" s="4" t="s">
        <v>34</v>
      </c>
      <c r="R397" s="4"/>
      <c r="S397" s="180"/>
      <c r="T397" s="180"/>
      <c r="U397" s="180"/>
      <c r="V397" s="180"/>
      <c r="W397" s="180"/>
      <c r="X397" s="4">
        <f t="shared" si="13"/>
        <v>-0.36000000000000004</v>
      </c>
      <c r="Y397" s="180"/>
      <c r="Z397" s="4"/>
      <c r="AA397" s="180"/>
      <c r="AB397" s="180"/>
      <c r="AC397" s="180"/>
      <c r="AD397" s="180"/>
      <c r="AE397" s="180"/>
      <c r="AF397" s="180"/>
      <c r="AG397" s="180"/>
      <c r="AH397" s="180"/>
    </row>
    <row r="398" spans="1:34" ht="63.75" x14ac:dyDescent="0.25">
      <c r="A398" s="4" t="s">
        <v>1341</v>
      </c>
      <c r="B398" s="180"/>
      <c r="C398" s="246">
        <f>IF(LEN($D398)=0,"",SUBTOTAL(3,$D$6:$D398))</f>
        <v>392</v>
      </c>
      <c r="D398" s="246" t="s">
        <v>25</v>
      </c>
      <c r="E398" s="274" t="s">
        <v>1342</v>
      </c>
      <c r="F398" s="275" t="s">
        <v>27</v>
      </c>
      <c r="G398" s="275" t="s">
        <v>28</v>
      </c>
      <c r="H398" s="275" t="s">
        <v>1343</v>
      </c>
      <c r="I398" s="103">
        <v>0.48000000000000004</v>
      </c>
      <c r="J398" s="177">
        <v>18</v>
      </c>
      <c r="K398" s="231">
        <v>2022</v>
      </c>
      <c r="L398" s="12" t="s">
        <v>1241</v>
      </c>
      <c r="M398" s="12"/>
      <c r="N398" s="12" t="s">
        <v>31</v>
      </c>
      <c r="O398" s="12"/>
      <c r="P398" s="12" t="s">
        <v>1242</v>
      </c>
      <c r="Q398" s="4" t="s">
        <v>34</v>
      </c>
      <c r="R398" s="4"/>
      <c r="S398" s="180"/>
      <c r="T398" s="180"/>
      <c r="U398" s="180"/>
      <c r="V398" s="180"/>
      <c r="W398" s="180"/>
      <c r="X398" s="4">
        <f t="shared" si="13"/>
        <v>-0.48000000000000004</v>
      </c>
      <c r="Y398" s="180"/>
      <c r="Z398" s="4"/>
      <c r="AA398" s="180"/>
      <c r="AB398" s="180"/>
      <c r="AC398" s="180"/>
      <c r="AD398" s="180"/>
      <c r="AE398" s="180"/>
      <c r="AF398" s="180"/>
      <c r="AG398" s="180"/>
      <c r="AH398" s="180"/>
    </row>
    <row r="399" spans="1:34" ht="63.75" x14ac:dyDescent="0.25">
      <c r="A399" s="4" t="s">
        <v>1344</v>
      </c>
      <c r="B399" s="180"/>
      <c r="C399" s="246">
        <f>IF(LEN($D399)=0,"",SUBTOTAL(3,$D$6:$D399))</f>
        <v>393</v>
      </c>
      <c r="D399" s="246" t="s">
        <v>25</v>
      </c>
      <c r="E399" s="274" t="s">
        <v>1345</v>
      </c>
      <c r="F399" s="275" t="s">
        <v>100</v>
      </c>
      <c r="G399" s="275" t="s">
        <v>28</v>
      </c>
      <c r="H399" s="275" t="s">
        <v>1346</v>
      </c>
      <c r="I399" s="103">
        <v>56.4</v>
      </c>
      <c r="J399" s="177">
        <v>18</v>
      </c>
      <c r="K399" s="231">
        <v>2022</v>
      </c>
      <c r="L399" s="12" t="s">
        <v>1241</v>
      </c>
      <c r="M399" s="12"/>
      <c r="N399" s="12" t="s">
        <v>31</v>
      </c>
      <c r="O399" s="12"/>
      <c r="P399" s="12" t="s">
        <v>1242</v>
      </c>
      <c r="Q399" s="4" t="s">
        <v>34</v>
      </c>
      <c r="R399" s="4"/>
      <c r="S399" s="180"/>
      <c r="T399" s="180"/>
      <c r="U399" s="180"/>
      <c r="V399" s="180"/>
      <c r="W399" s="180"/>
      <c r="X399" s="4">
        <f t="shared" si="13"/>
        <v>-56.4</v>
      </c>
      <c r="Y399" s="180"/>
      <c r="Z399" s="4"/>
      <c r="AA399" s="180"/>
      <c r="AB399" s="180"/>
      <c r="AC399" s="180"/>
      <c r="AD399" s="180"/>
      <c r="AE399" s="180"/>
      <c r="AF399" s="180"/>
      <c r="AG399" s="180"/>
      <c r="AH399" s="180"/>
    </row>
    <row r="400" spans="1:34" ht="25.5" x14ac:dyDescent="0.25">
      <c r="A400" s="4" t="s">
        <v>1347</v>
      </c>
      <c r="B400" s="180"/>
      <c r="C400" s="246">
        <f>IF(LEN($D400)=0,"",SUBTOTAL(3,$D$6:$D400))</f>
        <v>394</v>
      </c>
      <c r="D400" s="246" t="s">
        <v>25</v>
      </c>
      <c r="E400" s="183" t="s">
        <v>1348</v>
      </c>
      <c r="F400" s="177" t="s">
        <v>127</v>
      </c>
      <c r="G400" s="174" t="s">
        <v>256</v>
      </c>
      <c r="H400" s="177" t="s">
        <v>1349</v>
      </c>
      <c r="I400" s="17">
        <v>0.25</v>
      </c>
      <c r="J400" s="177">
        <v>18</v>
      </c>
      <c r="K400" s="231">
        <v>2022</v>
      </c>
      <c r="L400" s="12" t="s">
        <v>1241</v>
      </c>
      <c r="M400" s="12"/>
      <c r="N400" s="12" t="s">
        <v>31</v>
      </c>
      <c r="O400" s="12"/>
      <c r="P400" s="12" t="s">
        <v>1242</v>
      </c>
      <c r="Q400" s="4" t="s">
        <v>34</v>
      </c>
      <c r="R400" s="4"/>
      <c r="S400" s="180"/>
      <c r="T400" s="180"/>
      <c r="U400" s="180"/>
      <c r="V400" s="180"/>
      <c r="W400" s="180"/>
      <c r="X400" s="4">
        <f t="shared" si="13"/>
        <v>-0.25</v>
      </c>
      <c r="Y400" s="180"/>
      <c r="Z400" s="4"/>
      <c r="AA400" s="180"/>
      <c r="AB400" s="180"/>
      <c r="AC400" s="180"/>
      <c r="AD400" s="180"/>
      <c r="AE400" s="180"/>
      <c r="AF400" s="180"/>
      <c r="AG400" s="180"/>
      <c r="AH400" s="180"/>
    </row>
    <row r="401" spans="1:34" ht="25.5" x14ac:dyDescent="0.25">
      <c r="A401" s="4" t="s">
        <v>1350</v>
      </c>
      <c r="B401" s="180"/>
      <c r="C401" s="246">
        <f>IF(LEN($D401)=0,"",SUBTOTAL(3,$D$6:$D401))</f>
        <v>395</v>
      </c>
      <c r="D401" s="246" t="s">
        <v>25</v>
      </c>
      <c r="E401" s="183" t="s">
        <v>1351</v>
      </c>
      <c r="F401" s="177" t="s">
        <v>495</v>
      </c>
      <c r="G401" s="174" t="s">
        <v>256</v>
      </c>
      <c r="H401" s="177" t="s">
        <v>1349</v>
      </c>
      <c r="I401" s="17">
        <v>1.59</v>
      </c>
      <c r="J401" s="177">
        <v>18</v>
      </c>
      <c r="K401" s="231">
        <v>2022</v>
      </c>
      <c r="L401" s="12" t="s">
        <v>1241</v>
      </c>
      <c r="M401" s="12"/>
      <c r="N401" s="12" t="s">
        <v>31</v>
      </c>
      <c r="O401" s="12"/>
      <c r="P401" s="12" t="s">
        <v>1242</v>
      </c>
      <c r="Q401" s="4" t="s">
        <v>34</v>
      </c>
      <c r="R401" s="4"/>
      <c r="S401" s="180"/>
      <c r="T401" s="180"/>
      <c r="U401" s="180"/>
      <c r="V401" s="180"/>
      <c r="W401" s="180"/>
      <c r="X401" s="4">
        <f t="shared" si="13"/>
        <v>-1.59</v>
      </c>
      <c r="Y401" s="180"/>
      <c r="Z401" s="4"/>
      <c r="AA401" s="180"/>
      <c r="AB401" s="180"/>
      <c r="AC401" s="180"/>
      <c r="AD401" s="180"/>
      <c r="AE401" s="180"/>
      <c r="AF401" s="180"/>
      <c r="AG401" s="180"/>
      <c r="AH401" s="180"/>
    </row>
    <row r="402" spans="1:34" ht="51" x14ac:dyDescent="0.25">
      <c r="A402" s="4" t="s">
        <v>1352</v>
      </c>
      <c r="B402" s="180"/>
      <c r="C402" s="246">
        <f>IF(LEN($D402)=0,"",SUBTOTAL(3,$D$6:$D402))</f>
        <v>396</v>
      </c>
      <c r="D402" s="246" t="s">
        <v>25</v>
      </c>
      <c r="E402" s="176" t="s">
        <v>1353</v>
      </c>
      <c r="F402" s="177" t="s">
        <v>27</v>
      </c>
      <c r="G402" s="177" t="s">
        <v>139</v>
      </c>
      <c r="H402" s="177" t="s">
        <v>1354</v>
      </c>
      <c r="I402" s="17">
        <v>29</v>
      </c>
      <c r="J402" s="177">
        <v>18</v>
      </c>
      <c r="K402" s="231">
        <v>2022</v>
      </c>
      <c r="L402" s="12" t="s">
        <v>1241</v>
      </c>
      <c r="M402" s="12"/>
      <c r="N402" s="12" t="s">
        <v>31</v>
      </c>
      <c r="O402" s="12"/>
      <c r="P402" s="12" t="s">
        <v>1242</v>
      </c>
      <c r="Q402" s="4" t="s">
        <v>34</v>
      </c>
      <c r="R402" s="4"/>
      <c r="S402" s="180"/>
      <c r="T402" s="180"/>
      <c r="U402" s="180"/>
      <c r="V402" s="180"/>
      <c r="W402" s="180"/>
      <c r="X402" s="4">
        <f t="shared" si="13"/>
        <v>-29</v>
      </c>
      <c r="Y402" s="180"/>
      <c r="Z402" s="4"/>
      <c r="AA402" s="180"/>
      <c r="AB402" s="180"/>
      <c r="AC402" s="180"/>
      <c r="AD402" s="180"/>
      <c r="AE402" s="180"/>
      <c r="AF402" s="180"/>
      <c r="AG402" s="180"/>
      <c r="AH402" s="180"/>
    </row>
    <row r="403" spans="1:34" ht="25.5" x14ac:dyDescent="0.25">
      <c r="A403" s="4" t="s">
        <v>1355</v>
      </c>
      <c r="B403" s="180"/>
      <c r="C403" s="246">
        <f>IF(LEN($D403)=0,"",SUBTOTAL(3,$D$6:$D403))</f>
        <v>397</v>
      </c>
      <c r="D403" s="246" t="s">
        <v>25</v>
      </c>
      <c r="E403" s="183" t="s">
        <v>1356</v>
      </c>
      <c r="F403" s="177" t="s">
        <v>27</v>
      </c>
      <c r="G403" s="177" t="s">
        <v>139</v>
      </c>
      <c r="H403" s="177" t="s">
        <v>1357</v>
      </c>
      <c r="I403" s="17">
        <v>5.3</v>
      </c>
      <c r="J403" s="177">
        <v>18</v>
      </c>
      <c r="K403" s="231">
        <v>2022</v>
      </c>
      <c r="L403" s="12" t="s">
        <v>1241</v>
      </c>
      <c r="M403" s="12"/>
      <c r="N403" s="12" t="s">
        <v>31</v>
      </c>
      <c r="O403" s="12"/>
      <c r="P403" s="12" t="s">
        <v>1242</v>
      </c>
      <c r="Q403" s="4" t="s">
        <v>34</v>
      </c>
      <c r="R403" s="4"/>
      <c r="S403" s="180"/>
      <c r="T403" s="180"/>
      <c r="U403" s="180"/>
      <c r="V403" s="180"/>
      <c r="W403" s="180"/>
      <c r="X403" s="4">
        <f t="shared" si="13"/>
        <v>-5.3</v>
      </c>
      <c r="Y403" s="180"/>
      <c r="Z403" s="4"/>
      <c r="AA403" s="180"/>
      <c r="AB403" s="180"/>
      <c r="AC403" s="180"/>
      <c r="AD403" s="180"/>
      <c r="AE403" s="180"/>
      <c r="AF403" s="180"/>
      <c r="AG403" s="180"/>
      <c r="AH403" s="180"/>
    </row>
    <row r="404" spans="1:34" ht="38.25" x14ac:dyDescent="0.25">
      <c r="A404" s="4" t="s">
        <v>1358</v>
      </c>
      <c r="B404" s="180"/>
      <c r="C404" s="246">
        <f>IF(LEN($D404)=0,"",SUBTOTAL(3,$D$6:$D404))</f>
        <v>398</v>
      </c>
      <c r="D404" s="246" t="s">
        <v>25</v>
      </c>
      <c r="E404" s="183" t="s">
        <v>1359</v>
      </c>
      <c r="F404" s="177" t="s">
        <v>27</v>
      </c>
      <c r="G404" s="177" t="s">
        <v>139</v>
      </c>
      <c r="H404" s="177" t="s">
        <v>863</v>
      </c>
      <c r="I404" s="17">
        <v>1.1200000000000001</v>
      </c>
      <c r="J404" s="177">
        <v>18</v>
      </c>
      <c r="K404" s="231">
        <v>2022</v>
      </c>
      <c r="L404" s="12" t="s">
        <v>1241</v>
      </c>
      <c r="M404" s="12"/>
      <c r="N404" s="12" t="s">
        <v>31</v>
      </c>
      <c r="O404" s="12"/>
      <c r="P404" s="12" t="s">
        <v>1242</v>
      </c>
      <c r="Q404" s="4" t="s">
        <v>34</v>
      </c>
      <c r="R404" s="4"/>
      <c r="S404" s="180"/>
      <c r="T404" s="180"/>
      <c r="U404" s="180"/>
      <c r="V404" s="180"/>
      <c r="W404" s="180"/>
      <c r="X404" s="4">
        <f t="shared" si="13"/>
        <v>-1.1200000000000001</v>
      </c>
      <c r="Y404" s="180"/>
      <c r="Z404" s="4"/>
      <c r="AA404" s="180"/>
      <c r="AB404" s="180"/>
      <c r="AC404" s="180"/>
      <c r="AD404" s="180"/>
      <c r="AE404" s="180"/>
      <c r="AF404" s="180"/>
      <c r="AG404" s="180"/>
      <c r="AH404" s="180"/>
    </row>
    <row r="405" spans="1:34" ht="38.25" x14ac:dyDescent="0.25">
      <c r="A405" s="4" t="s">
        <v>1360</v>
      </c>
      <c r="B405" s="180"/>
      <c r="C405" s="246">
        <f>IF(LEN($D405)=0,"",SUBTOTAL(3,$D$6:$D405))</f>
        <v>399</v>
      </c>
      <c r="D405" s="246" t="s">
        <v>25</v>
      </c>
      <c r="E405" s="183" t="s">
        <v>1361</v>
      </c>
      <c r="F405" s="177" t="s">
        <v>27</v>
      </c>
      <c r="G405" s="177" t="s">
        <v>139</v>
      </c>
      <c r="H405" s="177" t="s">
        <v>1362</v>
      </c>
      <c r="I405" s="17">
        <v>20.68</v>
      </c>
      <c r="J405" s="177">
        <v>18</v>
      </c>
      <c r="K405" s="231">
        <v>2022</v>
      </c>
      <c r="L405" s="12" t="s">
        <v>1241</v>
      </c>
      <c r="M405" s="12"/>
      <c r="N405" s="12" t="s">
        <v>31</v>
      </c>
      <c r="O405" s="12"/>
      <c r="P405" s="12" t="s">
        <v>1242</v>
      </c>
      <c r="Q405" s="4" t="s">
        <v>34</v>
      </c>
      <c r="R405" s="4"/>
      <c r="S405" s="180"/>
      <c r="T405" s="180"/>
      <c r="U405" s="180"/>
      <c r="V405" s="180"/>
      <c r="W405" s="180"/>
      <c r="X405" s="4">
        <f t="shared" si="13"/>
        <v>-20.68</v>
      </c>
      <c r="Y405" s="180"/>
      <c r="Z405" s="4"/>
      <c r="AA405" s="180"/>
      <c r="AB405" s="180"/>
      <c r="AC405" s="180"/>
      <c r="AD405" s="180"/>
      <c r="AE405" s="180"/>
      <c r="AF405" s="180"/>
      <c r="AG405" s="180"/>
      <c r="AH405" s="180"/>
    </row>
    <row r="406" spans="1:34" ht="25.5" x14ac:dyDescent="0.25">
      <c r="A406" s="4" t="s">
        <v>1363</v>
      </c>
      <c r="B406" s="180"/>
      <c r="C406" s="246">
        <f>IF(LEN($D406)=0,"",SUBTOTAL(3,$D$6:$D406))</f>
        <v>400</v>
      </c>
      <c r="D406" s="246" t="s">
        <v>25</v>
      </c>
      <c r="E406" s="183" t="s">
        <v>1364</v>
      </c>
      <c r="F406" s="177" t="s">
        <v>27</v>
      </c>
      <c r="G406" s="177" t="s">
        <v>139</v>
      </c>
      <c r="H406" s="177" t="s">
        <v>132</v>
      </c>
      <c r="I406" s="17">
        <v>39.36</v>
      </c>
      <c r="J406" s="177">
        <v>18</v>
      </c>
      <c r="K406" s="231">
        <v>2022</v>
      </c>
      <c r="L406" s="12" t="s">
        <v>1241</v>
      </c>
      <c r="M406" s="12"/>
      <c r="N406" s="12" t="s">
        <v>31</v>
      </c>
      <c r="O406" s="12"/>
      <c r="P406" s="12" t="s">
        <v>1242</v>
      </c>
      <c r="Q406" s="4" t="s">
        <v>34</v>
      </c>
      <c r="R406" s="4"/>
      <c r="S406" s="180"/>
      <c r="T406" s="180"/>
      <c r="U406" s="180"/>
      <c r="V406" s="180"/>
      <c r="W406" s="180"/>
      <c r="X406" s="4">
        <f t="shared" si="13"/>
        <v>-39.36</v>
      </c>
      <c r="Y406" s="180"/>
      <c r="Z406" s="4"/>
      <c r="AA406" s="180"/>
      <c r="AB406" s="180"/>
      <c r="AC406" s="180"/>
      <c r="AD406" s="180"/>
      <c r="AE406" s="180"/>
      <c r="AF406" s="180"/>
      <c r="AG406" s="180"/>
      <c r="AH406" s="180"/>
    </row>
    <row r="407" spans="1:34" ht="51" x14ac:dyDescent="0.25">
      <c r="A407" s="4" t="s">
        <v>1365</v>
      </c>
      <c r="B407" s="180"/>
      <c r="C407" s="246">
        <f>IF(LEN($D407)=0,"",SUBTOTAL(3,$D$6:$D407))</f>
        <v>401</v>
      </c>
      <c r="D407" s="246" t="s">
        <v>25</v>
      </c>
      <c r="E407" s="183" t="s">
        <v>1366</v>
      </c>
      <c r="F407" s="177" t="s">
        <v>27</v>
      </c>
      <c r="G407" s="177" t="s">
        <v>139</v>
      </c>
      <c r="H407" s="177" t="s">
        <v>218</v>
      </c>
      <c r="I407" s="17">
        <v>3.21</v>
      </c>
      <c r="J407" s="177">
        <v>18</v>
      </c>
      <c r="K407" s="231">
        <v>2022</v>
      </c>
      <c r="L407" s="12" t="s">
        <v>1241</v>
      </c>
      <c r="M407" s="12"/>
      <c r="N407" s="12" t="s">
        <v>31</v>
      </c>
      <c r="O407" s="12"/>
      <c r="P407" s="12" t="s">
        <v>1242</v>
      </c>
      <c r="Q407" s="4" t="s">
        <v>34</v>
      </c>
      <c r="R407" s="4"/>
      <c r="S407" s="180"/>
      <c r="T407" s="180"/>
      <c r="U407" s="180"/>
      <c r="V407" s="180"/>
      <c r="W407" s="180"/>
      <c r="X407" s="4">
        <f t="shared" si="13"/>
        <v>-3.21</v>
      </c>
      <c r="Y407" s="180"/>
      <c r="Z407" s="4"/>
      <c r="AA407" s="180"/>
      <c r="AB407" s="180"/>
      <c r="AC407" s="180"/>
      <c r="AD407" s="180"/>
      <c r="AE407" s="180"/>
      <c r="AF407" s="180"/>
      <c r="AG407" s="180"/>
      <c r="AH407" s="180"/>
    </row>
    <row r="408" spans="1:34" ht="63.75" x14ac:dyDescent="0.25">
      <c r="A408" s="4" t="s">
        <v>1367</v>
      </c>
      <c r="B408" s="180"/>
      <c r="C408" s="246">
        <f>IF(LEN($D408)=0,"",SUBTOTAL(3,$D$6:$D408))</f>
        <v>402</v>
      </c>
      <c r="D408" s="246" t="s">
        <v>25</v>
      </c>
      <c r="E408" s="183" t="s">
        <v>1368</v>
      </c>
      <c r="F408" s="278" t="s">
        <v>127</v>
      </c>
      <c r="G408" s="279" t="s">
        <v>84</v>
      </c>
      <c r="H408" s="279" t="s">
        <v>1369</v>
      </c>
      <c r="I408" s="17">
        <v>1.23</v>
      </c>
      <c r="J408" s="177">
        <v>18</v>
      </c>
      <c r="K408" s="231">
        <v>2022</v>
      </c>
      <c r="L408" s="12" t="s">
        <v>1241</v>
      </c>
      <c r="M408" s="12"/>
      <c r="N408" s="12" t="s">
        <v>31</v>
      </c>
      <c r="O408" s="12"/>
      <c r="P408" s="12" t="s">
        <v>1242</v>
      </c>
      <c r="Q408" s="4" t="s">
        <v>34</v>
      </c>
      <c r="R408" s="4"/>
      <c r="S408" s="180"/>
      <c r="T408" s="180"/>
      <c r="U408" s="180"/>
      <c r="V408" s="180"/>
      <c r="W408" s="180"/>
      <c r="X408" s="4">
        <f t="shared" si="13"/>
        <v>-1.23</v>
      </c>
      <c r="Y408" s="180"/>
      <c r="Z408" s="4"/>
      <c r="AA408" s="180"/>
      <c r="AB408" s="180"/>
      <c r="AC408" s="180"/>
      <c r="AD408" s="180"/>
      <c r="AE408" s="180"/>
      <c r="AF408" s="180"/>
      <c r="AG408" s="180"/>
      <c r="AH408" s="180"/>
    </row>
    <row r="409" spans="1:34" x14ac:dyDescent="0.25">
      <c r="A409" s="4" t="s">
        <v>1370</v>
      </c>
      <c r="B409" s="180"/>
      <c r="C409" s="246">
        <f>IF(LEN($D409)=0,"",SUBTOTAL(3,$D$6:$D409))</f>
        <v>403</v>
      </c>
      <c r="D409" s="246" t="s">
        <v>25</v>
      </c>
      <c r="E409" s="183" t="s">
        <v>1371</v>
      </c>
      <c r="F409" s="177" t="s">
        <v>27</v>
      </c>
      <c r="G409" s="280" t="s">
        <v>181</v>
      </c>
      <c r="H409" s="177" t="s">
        <v>1272</v>
      </c>
      <c r="I409" s="103">
        <v>2.2682000000000002</v>
      </c>
      <c r="J409" s="177">
        <v>18</v>
      </c>
      <c r="K409" s="231">
        <v>2022</v>
      </c>
      <c r="L409" s="12" t="s">
        <v>1241</v>
      </c>
      <c r="M409" s="12"/>
      <c r="N409" s="12" t="s">
        <v>31</v>
      </c>
      <c r="O409" s="12"/>
      <c r="P409" s="12" t="s">
        <v>1242</v>
      </c>
      <c r="Q409" s="4" t="s">
        <v>34</v>
      </c>
      <c r="R409" s="4"/>
      <c r="S409" s="180"/>
      <c r="T409" s="180"/>
      <c r="U409" s="180"/>
      <c r="V409" s="180"/>
      <c r="W409" s="180"/>
      <c r="X409" s="4">
        <f t="shared" si="13"/>
        <v>-2.2682000000000002</v>
      </c>
      <c r="Y409" s="180"/>
      <c r="Z409" s="4"/>
      <c r="AA409" s="180"/>
      <c r="AB409" s="180"/>
      <c r="AC409" s="180"/>
      <c r="AD409" s="180"/>
      <c r="AE409" s="180"/>
      <c r="AF409" s="180"/>
      <c r="AG409" s="180"/>
      <c r="AH409" s="180"/>
    </row>
    <row r="410" spans="1:34" ht="25.5" x14ac:dyDescent="0.25">
      <c r="A410" s="4" t="s">
        <v>1372</v>
      </c>
      <c r="B410" s="180"/>
      <c r="C410" s="246">
        <f>IF(LEN($D410)=0,"",SUBTOTAL(3,$D$6:$D410))</f>
        <v>404</v>
      </c>
      <c r="D410" s="246" t="s">
        <v>25</v>
      </c>
      <c r="E410" s="183" t="s">
        <v>1368</v>
      </c>
      <c r="F410" s="177" t="s">
        <v>127</v>
      </c>
      <c r="G410" s="280" t="s">
        <v>181</v>
      </c>
      <c r="H410" s="177" t="s">
        <v>218</v>
      </c>
      <c r="I410" s="103">
        <v>0.26</v>
      </c>
      <c r="J410" s="177">
        <v>18</v>
      </c>
      <c r="K410" s="231">
        <v>2022</v>
      </c>
      <c r="L410" s="12" t="s">
        <v>1241</v>
      </c>
      <c r="M410" s="12"/>
      <c r="N410" s="12" t="s">
        <v>31</v>
      </c>
      <c r="O410" s="12"/>
      <c r="P410" s="12" t="s">
        <v>1242</v>
      </c>
      <c r="Q410" s="4" t="s">
        <v>34</v>
      </c>
      <c r="R410" s="4"/>
      <c r="S410" s="180"/>
      <c r="T410" s="180"/>
      <c r="U410" s="180"/>
      <c r="V410" s="180"/>
      <c r="W410" s="180"/>
      <c r="X410" s="4">
        <f t="shared" si="13"/>
        <v>-0.26</v>
      </c>
      <c r="Y410" s="180"/>
      <c r="Z410" s="4"/>
      <c r="AA410" s="180"/>
      <c r="AB410" s="180"/>
      <c r="AC410" s="180"/>
      <c r="AD410" s="180"/>
      <c r="AE410" s="180"/>
      <c r="AF410" s="180"/>
      <c r="AG410" s="180"/>
      <c r="AH410" s="180"/>
    </row>
    <row r="411" spans="1:34" x14ac:dyDescent="0.25">
      <c r="A411" s="4" t="s">
        <v>1373</v>
      </c>
      <c r="B411" s="180"/>
      <c r="C411" s="246">
        <f>IF(LEN($D411)=0,"",SUBTOTAL(3,$D$6:$D411))</f>
        <v>405</v>
      </c>
      <c r="D411" s="246" t="s">
        <v>25</v>
      </c>
      <c r="E411" s="183" t="s">
        <v>1374</v>
      </c>
      <c r="F411" s="174" t="s">
        <v>45</v>
      </c>
      <c r="G411" s="275" t="s">
        <v>84</v>
      </c>
      <c r="H411" s="177" t="s">
        <v>1375</v>
      </c>
      <c r="I411" s="281">
        <v>0.02</v>
      </c>
      <c r="J411" s="177">
        <v>18</v>
      </c>
      <c r="K411" s="231">
        <v>2022</v>
      </c>
      <c r="L411" s="12" t="s">
        <v>1241</v>
      </c>
      <c r="M411" s="12"/>
      <c r="N411" s="12" t="s">
        <v>31</v>
      </c>
      <c r="O411" s="12"/>
      <c r="P411" s="12" t="s">
        <v>1242</v>
      </c>
      <c r="Q411" s="4" t="s">
        <v>34</v>
      </c>
      <c r="R411" s="4"/>
      <c r="S411" s="180"/>
      <c r="T411" s="180"/>
      <c r="U411" s="180"/>
      <c r="V411" s="180"/>
      <c r="W411" s="180"/>
      <c r="X411" s="4">
        <f t="shared" si="13"/>
        <v>-0.02</v>
      </c>
      <c r="Y411" s="180"/>
      <c r="Z411" s="4"/>
      <c r="AA411" s="180"/>
      <c r="AB411" s="180"/>
      <c r="AC411" s="180"/>
      <c r="AD411" s="180"/>
      <c r="AE411" s="180"/>
      <c r="AF411" s="180"/>
      <c r="AG411" s="180"/>
      <c r="AH411" s="180"/>
    </row>
    <row r="412" spans="1:34" ht="38.25" x14ac:dyDescent="0.25">
      <c r="A412" s="4" t="s">
        <v>1376</v>
      </c>
      <c r="B412" s="180"/>
      <c r="C412" s="246">
        <f>IF(LEN($D412)=0,"",SUBTOTAL(3,$D$6:$D412))</f>
        <v>406</v>
      </c>
      <c r="D412" s="246" t="s">
        <v>25</v>
      </c>
      <c r="E412" s="183" t="s">
        <v>1377</v>
      </c>
      <c r="F412" s="174" t="s">
        <v>27</v>
      </c>
      <c r="G412" s="174" t="s">
        <v>89</v>
      </c>
      <c r="H412" s="177" t="s">
        <v>1378</v>
      </c>
      <c r="I412" s="282">
        <v>0.5</v>
      </c>
      <c r="J412" s="177">
        <v>18</v>
      </c>
      <c r="K412" s="231">
        <v>2022</v>
      </c>
      <c r="L412" s="12" t="s">
        <v>1241</v>
      </c>
      <c r="M412" s="12"/>
      <c r="N412" s="12"/>
      <c r="O412" s="12"/>
      <c r="P412" s="12" t="s">
        <v>1242</v>
      </c>
      <c r="Q412" s="4" t="s">
        <v>34</v>
      </c>
      <c r="R412" s="4"/>
      <c r="S412" s="180"/>
      <c r="T412" s="180"/>
      <c r="U412" s="180"/>
      <c r="V412" s="180"/>
      <c r="W412" s="180"/>
      <c r="X412" s="4">
        <f t="shared" si="13"/>
        <v>-0.5</v>
      </c>
      <c r="Y412" s="180"/>
      <c r="Z412" s="4"/>
      <c r="AA412" s="180"/>
      <c r="AB412" s="180"/>
      <c r="AC412" s="180"/>
      <c r="AD412" s="180"/>
      <c r="AE412" s="180"/>
      <c r="AF412" s="180"/>
      <c r="AG412" s="180"/>
      <c r="AH412" s="180"/>
    </row>
    <row r="413" spans="1:34" ht="76.5" x14ac:dyDescent="0.25">
      <c r="A413" s="4" t="s">
        <v>1379</v>
      </c>
      <c r="B413" s="180"/>
      <c r="C413" s="246">
        <f>IF(LEN($D413)=0,"",SUBTOTAL(3,$D$6:$D413))</f>
        <v>407</v>
      </c>
      <c r="D413" s="246" t="s">
        <v>25</v>
      </c>
      <c r="E413" s="183" t="s">
        <v>1368</v>
      </c>
      <c r="F413" s="177" t="s">
        <v>127</v>
      </c>
      <c r="G413" s="177" t="s">
        <v>89</v>
      </c>
      <c r="H413" s="283" t="s">
        <v>1380</v>
      </c>
      <c r="I413" s="103">
        <v>0.23</v>
      </c>
      <c r="J413" s="177">
        <v>18</v>
      </c>
      <c r="K413" s="231">
        <v>2022</v>
      </c>
      <c r="L413" s="12" t="s">
        <v>1241</v>
      </c>
      <c r="M413" s="12"/>
      <c r="N413" s="12" t="s">
        <v>31</v>
      </c>
      <c r="O413" s="12"/>
      <c r="P413" s="12" t="s">
        <v>1242</v>
      </c>
      <c r="Q413" s="4" t="s">
        <v>34</v>
      </c>
      <c r="R413" s="4"/>
      <c r="S413" s="180"/>
      <c r="T413" s="180"/>
      <c r="U413" s="180"/>
      <c r="V413" s="180"/>
      <c r="W413" s="180"/>
      <c r="X413" s="4">
        <f t="shared" si="13"/>
        <v>-0.23</v>
      </c>
      <c r="Y413" s="180"/>
      <c r="Z413" s="4"/>
      <c r="AA413" s="180"/>
      <c r="AB413" s="180"/>
      <c r="AC413" s="180"/>
      <c r="AD413" s="180"/>
      <c r="AE413" s="180"/>
      <c r="AF413" s="180"/>
      <c r="AG413" s="180"/>
      <c r="AH413" s="180"/>
    </row>
    <row r="414" spans="1:34" x14ac:dyDescent="0.25">
      <c r="A414" s="4" t="s">
        <v>1381</v>
      </c>
      <c r="B414" s="180"/>
      <c r="C414" s="246">
        <f>IF(LEN($D414)=0,"",SUBTOTAL(3,$D$6:$D414))</f>
        <v>408</v>
      </c>
      <c r="D414" s="246" t="s">
        <v>25</v>
      </c>
      <c r="E414" s="284" t="s">
        <v>1382</v>
      </c>
      <c r="F414" s="277" t="s">
        <v>127</v>
      </c>
      <c r="G414" s="177" t="s">
        <v>165</v>
      </c>
      <c r="H414" s="188" t="s">
        <v>725</v>
      </c>
      <c r="I414" s="103">
        <v>0.09</v>
      </c>
      <c r="J414" s="177">
        <v>18</v>
      </c>
      <c r="K414" s="231">
        <v>2022</v>
      </c>
      <c r="L414" s="12" t="s">
        <v>1241</v>
      </c>
      <c r="M414" s="12"/>
      <c r="N414" s="12" t="s">
        <v>31</v>
      </c>
      <c r="O414" s="12"/>
      <c r="P414" s="12" t="s">
        <v>1242</v>
      </c>
      <c r="Q414" s="4" t="s">
        <v>34</v>
      </c>
      <c r="R414" s="4"/>
      <c r="S414" s="180"/>
      <c r="T414" s="180"/>
      <c r="U414" s="180"/>
      <c r="V414" s="180"/>
      <c r="W414" s="180"/>
      <c r="X414" s="4">
        <f t="shared" si="13"/>
        <v>-0.09</v>
      </c>
      <c r="Y414" s="180"/>
      <c r="Z414" s="4"/>
      <c r="AA414" s="180"/>
      <c r="AB414" s="180"/>
      <c r="AC414" s="180"/>
      <c r="AD414" s="180"/>
      <c r="AE414" s="180"/>
      <c r="AF414" s="180"/>
      <c r="AG414" s="180"/>
      <c r="AH414" s="180"/>
    </row>
    <row r="415" spans="1:34" x14ac:dyDescent="0.25">
      <c r="A415" s="4" t="s">
        <v>1383</v>
      </c>
      <c r="B415" s="180"/>
      <c r="C415" s="246">
        <f>IF(LEN($D415)=0,"",SUBTOTAL(3,$D$6:$D415))</f>
        <v>409</v>
      </c>
      <c r="D415" s="246" t="s">
        <v>25</v>
      </c>
      <c r="E415" s="180" t="s">
        <v>1384</v>
      </c>
      <c r="F415" s="277" t="s">
        <v>27</v>
      </c>
      <c r="G415" s="174" t="s">
        <v>165</v>
      </c>
      <c r="H415" s="177" t="s">
        <v>441</v>
      </c>
      <c r="I415" s="285">
        <v>1.73</v>
      </c>
      <c r="J415" s="177">
        <v>18</v>
      </c>
      <c r="K415" s="231">
        <v>2022</v>
      </c>
      <c r="L415" s="12" t="s">
        <v>1241</v>
      </c>
      <c r="M415" s="12"/>
      <c r="N415" s="12" t="s">
        <v>31</v>
      </c>
      <c r="O415" s="12"/>
      <c r="P415" s="12" t="s">
        <v>1242</v>
      </c>
      <c r="Q415" s="4" t="s">
        <v>34</v>
      </c>
      <c r="R415" s="4"/>
      <c r="S415" s="180"/>
      <c r="T415" s="180"/>
      <c r="U415" s="180"/>
      <c r="V415" s="180"/>
      <c r="W415" s="180"/>
      <c r="X415" s="4">
        <f t="shared" si="13"/>
        <v>-1.73</v>
      </c>
      <c r="Y415" s="180"/>
      <c r="Z415" s="4"/>
      <c r="AA415" s="180"/>
      <c r="AB415" s="180"/>
      <c r="AC415" s="180"/>
      <c r="AD415" s="180"/>
      <c r="AE415" s="180"/>
      <c r="AF415" s="180"/>
      <c r="AG415" s="180"/>
      <c r="AH415" s="180"/>
    </row>
    <row r="416" spans="1:34" x14ac:dyDescent="0.25">
      <c r="A416" s="4" t="s">
        <v>1385</v>
      </c>
      <c r="B416" s="180"/>
      <c r="C416" s="246">
        <f>IF(LEN($D416)=0,"",SUBTOTAL(3,$D$6:$D416))</f>
        <v>410</v>
      </c>
      <c r="D416" s="246" t="s">
        <v>25</v>
      </c>
      <c r="E416" s="183" t="s">
        <v>1386</v>
      </c>
      <c r="F416" s="277" t="s">
        <v>27</v>
      </c>
      <c r="G416" s="174" t="s">
        <v>165</v>
      </c>
      <c r="H416" s="177" t="s">
        <v>441</v>
      </c>
      <c r="I416" s="285">
        <v>0.5</v>
      </c>
      <c r="J416" s="177">
        <v>18</v>
      </c>
      <c r="K416" s="231">
        <v>2022</v>
      </c>
      <c r="L416" s="12" t="s">
        <v>1241</v>
      </c>
      <c r="M416" s="12"/>
      <c r="N416" s="12" t="s">
        <v>31</v>
      </c>
      <c r="O416" s="12"/>
      <c r="P416" s="12" t="s">
        <v>1242</v>
      </c>
      <c r="Q416" s="4" t="s">
        <v>34</v>
      </c>
      <c r="R416" s="4"/>
      <c r="S416" s="180"/>
      <c r="T416" s="180"/>
      <c r="U416" s="180"/>
      <c r="V416" s="180"/>
      <c r="W416" s="180"/>
      <c r="X416" s="4">
        <f t="shared" si="13"/>
        <v>-0.5</v>
      </c>
      <c r="Y416" s="180"/>
      <c r="Z416" s="4"/>
      <c r="AA416" s="180"/>
      <c r="AB416" s="180"/>
      <c r="AC416" s="180"/>
      <c r="AD416" s="180"/>
      <c r="AE416" s="180"/>
      <c r="AF416" s="180"/>
      <c r="AG416" s="180"/>
      <c r="AH416" s="180"/>
    </row>
    <row r="417" spans="1:34" x14ac:dyDescent="0.25">
      <c r="A417" s="4" t="s">
        <v>1387</v>
      </c>
      <c r="B417" s="180"/>
      <c r="C417" s="246">
        <f>IF(LEN($D417)=0,"",SUBTOTAL(3,$D$6:$D417))</f>
        <v>411</v>
      </c>
      <c r="D417" s="246" t="s">
        <v>25</v>
      </c>
      <c r="E417" s="183" t="s">
        <v>1388</v>
      </c>
      <c r="F417" s="277" t="s">
        <v>495</v>
      </c>
      <c r="G417" s="177" t="s">
        <v>165</v>
      </c>
      <c r="H417" s="177" t="s">
        <v>609</v>
      </c>
      <c r="I417" s="286">
        <v>1</v>
      </c>
      <c r="J417" s="177">
        <v>18</v>
      </c>
      <c r="K417" s="231">
        <v>2022</v>
      </c>
      <c r="L417" s="12" t="s">
        <v>1241</v>
      </c>
      <c r="M417" s="12"/>
      <c r="N417" s="12" t="s">
        <v>31</v>
      </c>
      <c r="O417" s="12"/>
      <c r="P417" s="12" t="s">
        <v>1242</v>
      </c>
      <c r="Q417" s="4" t="s">
        <v>34</v>
      </c>
      <c r="R417" s="4"/>
      <c r="S417" s="180"/>
      <c r="T417" s="180"/>
      <c r="U417" s="180"/>
      <c r="V417" s="180"/>
      <c r="W417" s="180"/>
      <c r="X417" s="4">
        <f t="shared" si="13"/>
        <v>-1</v>
      </c>
      <c r="Y417" s="180"/>
      <c r="Z417" s="4"/>
      <c r="AA417" s="180"/>
      <c r="AB417" s="180"/>
      <c r="AC417" s="180"/>
      <c r="AD417" s="180"/>
      <c r="AE417" s="180"/>
      <c r="AF417" s="180"/>
      <c r="AG417" s="180"/>
      <c r="AH417" s="180"/>
    </row>
    <row r="418" spans="1:34" ht="76.5" x14ac:dyDescent="0.25">
      <c r="A418" s="4" t="s">
        <v>1389</v>
      </c>
      <c r="B418" s="180"/>
      <c r="C418" s="246">
        <f>IF(LEN($D418)=0,"",SUBTOTAL(3,$D$6:$D418))</f>
        <v>412</v>
      </c>
      <c r="D418" s="246" t="s">
        <v>25</v>
      </c>
      <c r="E418" s="199" t="s">
        <v>1390</v>
      </c>
      <c r="F418" s="188" t="s">
        <v>27</v>
      </c>
      <c r="G418" s="177" t="s">
        <v>65</v>
      </c>
      <c r="H418" s="188" t="s">
        <v>1391</v>
      </c>
      <c r="I418" s="103">
        <v>2.1</v>
      </c>
      <c r="J418" s="177">
        <v>18</v>
      </c>
      <c r="K418" s="231">
        <v>2022</v>
      </c>
      <c r="L418" s="12" t="s">
        <v>1241</v>
      </c>
      <c r="M418" s="12"/>
      <c r="N418" s="12" t="s">
        <v>31</v>
      </c>
      <c r="O418" s="12"/>
      <c r="P418" s="12" t="s">
        <v>1242</v>
      </c>
      <c r="Q418" s="4" t="s">
        <v>34</v>
      </c>
      <c r="R418" s="4"/>
      <c r="S418" s="180"/>
      <c r="T418" s="180"/>
      <c r="U418" s="180"/>
      <c r="V418" s="180"/>
      <c r="W418" s="180"/>
      <c r="X418" s="4">
        <f t="shared" si="13"/>
        <v>-2.1</v>
      </c>
      <c r="Y418" s="180" t="s">
        <v>1392</v>
      </c>
      <c r="Z418" s="4"/>
      <c r="AA418" s="180"/>
      <c r="AB418" s="180"/>
      <c r="AC418" s="180"/>
      <c r="AD418" s="180"/>
      <c r="AE418" s="180"/>
      <c r="AF418" s="180"/>
      <c r="AG418" s="180"/>
      <c r="AH418" s="180"/>
    </row>
    <row r="419" spans="1:34" ht="25.5" x14ac:dyDescent="0.25">
      <c r="A419" s="4" t="s">
        <v>1393</v>
      </c>
      <c r="B419" s="180"/>
      <c r="C419" s="246">
        <f>IF(LEN($D419)=0,"",SUBTOTAL(3,$D$6:$D419))</f>
        <v>413</v>
      </c>
      <c r="D419" s="246" t="s">
        <v>25</v>
      </c>
      <c r="E419" s="183" t="s">
        <v>1394</v>
      </c>
      <c r="F419" s="177" t="s">
        <v>27</v>
      </c>
      <c r="G419" s="280" t="s">
        <v>181</v>
      </c>
      <c r="H419" s="177" t="s">
        <v>1395</v>
      </c>
      <c r="I419" s="103">
        <v>0.2</v>
      </c>
      <c r="J419" s="177">
        <v>18</v>
      </c>
      <c r="K419" s="231">
        <v>2022</v>
      </c>
      <c r="L419" s="12" t="s">
        <v>1241</v>
      </c>
      <c r="M419" s="12"/>
      <c r="N419" s="12" t="s">
        <v>31</v>
      </c>
      <c r="O419" s="12"/>
      <c r="P419" s="12" t="s">
        <v>1242</v>
      </c>
      <c r="Q419" s="4" t="s">
        <v>34</v>
      </c>
      <c r="R419" s="4"/>
      <c r="S419" s="180"/>
      <c r="T419" s="180"/>
      <c r="U419" s="180"/>
      <c r="V419" s="180"/>
      <c r="W419" s="180"/>
      <c r="X419" s="4">
        <f t="shared" si="13"/>
        <v>-0.2</v>
      </c>
      <c r="Y419" s="180"/>
      <c r="Z419" s="4"/>
      <c r="AA419" s="180"/>
      <c r="AB419" s="180"/>
      <c r="AC419" s="180"/>
      <c r="AD419" s="180"/>
      <c r="AE419" s="180"/>
      <c r="AF419" s="180"/>
      <c r="AG419" s="180"/>
      <c r="AH419" s="180"/>
    </row>
    <row r="420" spans="1:34" x14ac:dyDescent="0.25">
      <c r="A420" s="4" t="s">
        <v>1396</v>
      </c>
      <c r="B420" s="180"/>
      <c r="C420" s="246">
        <f>IF(LEN($D420)=0,"",SUBTOTAL(3,$D$6:$D420))</f>
        <v>414</v>
      </c>
      <c r="D420" s="246" t="s">
        <v>25</v>
      </c>
      <c r="E420" s="183" t="s">
        <v>1397</v>
      </c>
      <c r="F420" s="177" t="s">
        <v>27</v>
      </c>
      <c r="G420" s="280" t="s">
        <v>181</v>
      </c>
      <c r="H420" s="177" t="s">
        <v>1398</v>
      </c>
      <c r="I420" s="103">
        <v>0.4</v>
      </c>
      <c r="J420" s="177">
        <v>18</v>
      </c>
      <c r="K420" s="231">
        <v>2022</v>
      </c>
      <c r="L420" s="12" t="s">
        <v>1241</v>
      </c>
      <c r="M420" s="12"/>
      <c r="N420" s="12" t="s">
        <v>31</v>
      </c>
      <c r="O420" s="12"/>
      <c r="P420" s="12" t="s">
        <v>1242</v>
      </c>
      <c r="Q420" s="4" t="s">
        <v>34</v>
      </c>
      <c r="R420" s="4"/>
      <c r="S420" s="180"/>
      <c r="T420" s="180"/>
      <c r="U420" s="180"/>
      <c r="V420" s="180"/>
      <c r="W420" s="180"/>
      <c r="X420" s="4">
        <f t="shared" si="13"/>
        <v>-0.4</v>
      </c>
      <c r="Y420" s="180"/>
      <c r="Z420" s="4"/>
      <c r="AA420" s="180"/>
      <c r="AB420" s="180"/>
      <c r="AC420" s="180"/>
      <c r="AD420" s="180"/>
      <c r="AE420" s="180"/>
      <c r="AF420" s="180"/>
      <c r="AG420" s="180"/>
      <c r="AH420" s="180"/>
    </row>
    <row r="421" spans="1:34" ht="25.5" x14ac:dyDescent="0.25">
      <c r="A421" s="4" t="s">
        <v>1399</v>
      </c>
      <c r="B421" s="180"/>
      <c r="C421" s="246">
        <f>IF(LEN($D421)=0,"",SUBTOTAL(3,$D$6:$D421))</f>
        <v>415</v>
      </c>
      <c r="D421" s="246" t="s">
        <v>25</v>
      </c>
      <c r="E421" s="183" t="s">
        <v>1400</v>
      </c>
      <c r="F421" s="177" t="s">
        <v>27</v>
      </c>
      <c r="G421" s="280" t="s">
        <v>181</v>
      </c>
      <c r="H421" s="177" t="s">
        <v>1401</v>
      </c>
      <c r="I421" s="103">
        <v>3.9</v>
      </c>
      <c r="J421" s="177">
        <v>18</v>
      </c>
      <c r="K421" s="231">
        <v>2022</v>
      </c>
      <c r="L421" s="12" t="s">
        <v>1241</v>
      </c>
      <c r="M421" s="12"/>
      <c r="N421" s="12" t="s">
        <v>31</v>
      </c>
      <c r="O421" s="12"/>
      <c r="P421" s="12" t="s">
        <v>1242</v>
      </c>
      <c r="Q421" s="4" t="s">
        <v>34</v>
      </c>
      <c r="R421" s="4"/>
      <c r="S421" s="180"/>
      <c r="T421" s="180"/>
      <c r="U421" s="180"/>
      <c r="V421" s="180"/>
      <c r="W421" s="180"/>
      <c r="X421" s="4">
        <f t="shared" si="13"/>
        <v>-3.9</v>
      </c>
      <c r="Y421" s="180"/>
      <c r="Z421" s="4"/>
      <c r="AA421" s="180"/>
      <c r="AB421" s="180"/>
      <c r="AC421" s="180"/>
      <c r="AD421" s="180"/>
      <c r="AE421" s="180"/>
      <c r="AF421" s="180"/>
      <c r="AG421" s="180"/>
      <c r="AH421" s="180"/>
    </row>
    <row r="422" spans="1:34" ht="25.5" x14ac:dyDescent="0.25">
      <c r="A422" s="4" t="s">
        <v>1402</v>
      </c>
      <c r="B422" s="180"/>
      <c r="C422" s="246">
        <f>IF(LEN($D422)=0,"",SUBTOTAL(3,$D$6:$D422))</f>
        <v>416</v>
      </c>
      <c r="D422" s="246" t="s">
        <v>56</v>
      </c>
      <c r="E422" s="7" t="s">
        <v>1403</v>
      </c>
      <c r="F422" s="8" t="s">
        <v>100</v>
      </c>
      <c r="G422" s="177" t="s">
        <v>65</v>
      </c>
      <c r="H422" s="8" t="s">
        <v>227</v>
      </c>
      <c r="I422" s="103">
        <v>0.2</v>
      </c>
      <c r="J422" s="177">
        <v>18</v>
      </c>
      <c r="K422" s="231">
        <v>2022</v>
      </c>
      <c r="L422" s="12" t="s">
        <v>1241</v>
      </c>
      <c r="M422" s="12"/>
      <c r="N422" s="12" t="s">
        <v>31</v>
      </c>
      <c r="O422" s="12"/>
      <c r="P422" s="12" t="s">
        <v>1242</v>
      </c>
      <c r="Q422" s="4" t="s">
        <v>34</v>
      </c>
      <c r="R422" s="4"/>
      <c r="S422" s="180"/>
      <c r="T422" s="180"/>
      <c r="U422" s="180"/>
      <c r="V422" s="180"/>
      <c r="W422" s="180"/>
      <c r="X422" s="4">
        <f t="shared" si="13"/>
        <v>-0.2</v>
      </c>
      <c r="Y422" s="180"/>
      <c r="Z422" s="4"/>
      <c r="AA422" s="180"/>
      <c r="AB422" s="180"/>
      <c r="AC422" s="180"/>
      <c r="AD422" s="180"/>
      <c r="AE422" s="180"/>
      <c r="AF422" s="180"/>
      <c r="AG422" s="180"/>
      <c r="AH422" s="180"/>
    </row>
    <row r="423" spans="1:34" ht="25.5" x14ac:dyDescent="0.25">
      <c r="A423" s="4" t="s">
        <v>1404</v>
      </c>
      <c r="B423" s="180"/>
      <c r="C423" s="246">
        <f>IF(LEN($D423)=0,"",SUBTOTAL(3,$D$6:$D423))</f>
        <v>417</v>
      </c>
      <c r="D423" s="246" t="s">
        <v>56</v>
      </c>
      <c r="E423" s="106" t="s">
        <v>1405</v>
      </c>
      <c r="F423" s="8" t="s">
        <v>100</v>
      </c>
      <c r="G423" s="177" t="s">
        <v>65</v>
      </c>
      <c r="H423" s="177" t="s">
        <v>541</v>
      </c>
      <c r="I423" s="103">
        <v>0.05</v>
      </c>
      <c r="J423" s="177">
        <v>18</v>
      </c>
      <c r="K423" s="231">
        <v>2022</v>
      </c>
      <c r="L423" s="12" t="s">
        <v>1241</v>
      </c>
      <c r="M423" s="12"/>
      <c r="N423" s="12" t="s">
        <v>31</v>
      </c>
      <c r="O423" s="12"/>
      <c r="P423" s="12" t="s">
        <v>1242</v>
      </c>
      <c r="Q423" s="4" t="s">
        <v>34</v>
      </c>
      <c r="R423" s="4"/>
      <c r="S423" s="180"/>
      <c r="T423" s="180"/>
      <c r="U423" s="180"/>
      <c r="V423" s="180"/>
      <c r="W423" s="180"/>
      <c r="X423" s="4">
        <f t="shared" si="13"/>
        <v>-0.05</v>
      </c>
      <c r="Y423" s="180"/>
      <c r="Z423" s="4"/>
      <c r="AA423" s="180"/>
      <c r="AB423" s="180"/>
      <c r="AC423" s="180"/>
      <c r="AD423" s="180"/>
      <c r="AE423" s="180"/>
      <c r="AF423" s="180"/>
      <c r="AG423" s="180"/>
      <c r="AH423" s="180"/>
    </row>
    <row r="424" spans="1:34" ht="38.25" x14ac:dyDescent="0.25">
      <c r="A424" s="4" t="s">
        <v>1406</v>
      </c>
      <c r="B424" s="180"/>
      <c r="C424" s="246">
        <f>IF(LEN($D424)=0,"",SUBTOTAL(3,$D$6:$D424))</f>
        <v>418</v>
      </c>
      <c r="D424" s="246" t="s">
        <v>56</v>
      </c>
      <c r="E424" s="274" t="s">
        <v>1407</v>
      </c>
      <c r="F424" s="275" t="s">
        <v>100</v>
      </c>
      <c r="G424" s="275" t="s">
        <v>28</v>
      </c>
      <c r="H424" s="275" t="s">
        <v>46</v>
      </c>
      <c r="I424" s="103">
        <v>4.1399999999999997</v>
      </c>
      <c r="J424" s="177">
        <v>18</v>
      </c>
      <c r="K424" s="231">
        <v>2022</v>
      </c>
      <c r="L424" s="12" t="s">
        <v>1241</v>
      </c>
      <c r="M424" s="12"/>
      <c r="N424" s="12" t="s">
        <v>31</v>
      </c>
      <c r="O424" s="12"/>
      <c r="P424" s="12" t="s">
        <v>1242</v>
      </c>
      <c r="Q424" s="4" t="s">
        <v>34</v>
      </c>
      <c r="R424" s="4"/>
      <c r="S424" s="180"/>
      <c r="T424" s="180"/>
      <c r="U424" s="180"/>
      <c r="V424" s="180"/>
      <c r="W424" s="180"/>
      <c r="X424" s="4">
        <f t="shared" si="13"/>
        <v>-4.1399999999999997</v>
      </c>
      <c r="Y424" s="180"/>
      <c r="Z424" s="4"/>
      <c r="AA424" s="180"/>
      <c r="AB424" s="180"/>
      <c r="AC424" s="180"/>
      <c r="AD424" s="180"/>
      <c r="AE424" s="180"/>
      <c r="AF424" s="180"/>
      <c r="AG424" s="180"/>
      <c r="AH424" s="180"/>
    </row>
    <row r="425" spans="1:34" x14ac:dyDescent="0.25">
      <c r="A425" s="4" t="s">
        <v>1408</v>
      </c>
      <c r="B425" s="180"/>
      <c r="C425" s="246">
        <f>IF(LEN($D425)=0,"",SUBTOTAL(3,$D$6:$D425))</f>
        <v>419</v>
      </c>
      <c r="D425" s="246" t="s">
        <v>56</v>
      </c>
      <c r="E425" s="274" t="s">
        <v>1409</v>
      </c>
      <c r="F425" s="275" t="s">
        <v>317</v>
      </c>
      <c r="G425" s="275" t="s">
        <v>84</v>
      </c>
      <c r="H425" s="275" t="s">
        <v>1410</v>
      </c>
      <c r="I425" s="9">
        <v>0.31</v>
      </c>
      <c r="J425" s="177">
        <v>18</v>
      </c>
      <c r="K425" s="231">
        <v>2022</v>
      </c>
      <c r="L425" s="12" t="s">
        <v>1241</v>
      </c>
      <c r="M425" s="12"/>
      <c r="N425" s="12"/>
      <c r="O425" s="12"/>
      <c r="P425" s="12" t="s">
        <v>1242</v>
      </c>
      <c r="Q425" s="4" t="s">
        <v>34</v>
      </c>
      <c r="R425" s="4"/>
      <c r="S425" s="180"/>
      <c r="T425" s="180"/>
      <c r="U425" s="180"/>
      <c r="V425" s="180"/>
      <c r="W425" s="180"/>
      <c r="X425" s="4">
        <f t="shared" si="13"/>
        <v>-0.31</v>
      </c>
      <c r="Y425" s="180"/>
      <c r="Z425" s="4"/>
      <c r="AA425" s="180"/>
      <c r="AB425" s="180"/>
      <c r="AC425" s="180"/>
      <c r="AD425" s="180"/>
      <c r="AE425" s="180"/>
      <c r="AF425" s="180"/>
      <c r="AG425" s="180"/>
      <c r="AH425" s="180"/>
    </row>
    <row r="426" spans="1:34" x14ac:dyDescent="0.25">
      <c r="A426" s="4" t="s">
        <v>1411</v>
      </c>
      <c r="B426" s="180"/>
      <c r="C426" s="246">
        <f>IF(LEN($D426)=0,"",SUBTOTAL(3,$D$6:$D426))</f>
        <v>420</v>
      </c>
      <c r="D426" s="246" t="s">
        <v>56</v>
      </c>
      <c r="E426" s="183" t="s">
        <v>1412</v>
      </c>
      <c r="F426" s="174" t="s">
        <v>164</v>
      </c>
      <c r="G426" s="174" t="s">
        <v>89</v>
      </c>
      <c r="H426" s="177" t="s">
        <v>458</v>
      </c>
      <c r="I426" s="281">
        <v>3.89</v>
      </c>
      <c r="J426" s="177">
        <v>18</v>
      </c>
      <c r="K426" s="231">
        <v>2022</v>
      </c>
      <c r="L426" s="12" t="s">
        <v>1241</v>
      </c>
      <c r="M426" s="12"/>
      <c r="N426" s="12" t="s">
        <v>31</v>
      </c>
      <c r="O426" s="12"/>
      <c r="P426" s="12" t="s">
        <v>1242</v>
      </c>
      <c r="Q426" s="4" t="s">
        <v>34</v>
      </c>
      <c r="R426" s="4"/>
      <c r="S426" s="180"/>
      <c r="T426" s="180"/>
      <c r="U426" s="180"/>
      <c r="V426" s="180"/>
      <c r="W426" s="180"/>
      <c r="X426" s="4">
        <f t="shared" si="13"/>
        <v>-3.89</v>
      </c>
      <c r="Y426" s="180"/>
      <c r="Z426" s="4"/>
      <c r="AA426" s="180"/>
      <c r="AB426" s="180"/>
      <c r="AC426" s="180"/>
      <c r="AD426" s="180"/>
      <c r="AE426" s="180"/>
      <c r="AF426" s="180"/>
      <c r="AG426" s="180"/>
      <c r="AH426" s="180"/>
    </row>
    <row r="427" spans="1:34" x14ac:dyDescent="0.25">
      <c r="A427" s="4" t="s">
        <v>1413</v>
      </c>
      <c r="B427" s="180"/>
      <c r="C427" s="246">
        <f>IF(LEN($D427)=0,"",SUBTOTAL(3,$D$6:$D427))</f>
        <v>421</v>
      </c>
      <c r="D427" s="246" t="s">
        <v>56</v>
      </c>
      <c r="E427" s="183" t="s">
        <v>1414</v>
      </c>
      <c r="F427" s="174" t="s">
        <v>164</v>
      </c>
      <c r="G427" s="174" t="s">
        <v>89</v>
      </c>
      <c r="H427" s="177" t="s">
        <v>1415</v>
      </c>
      <c r="I427" s="281">
        <v>18.89</v>
      </c>
      <c r="J427" s="177">
        <v>18</v>
      </c>
      <c r="K427" s="231">
        <v>2022</v>
      </c>
      <c r="L427" s="12" t="s">
        <v>1241</v>
      </c>
      <c r="M427" s="12"/>
      <c r="N427" s="12" t="s">
        <v>31</v>
      </c>
      <c r="O427" s="12"/>
      <c r="P427" s="12" t="s">
        <v>1242</v>
      </c>
      <c r="Q427" s="4" t="s">
        <v>34</v>
      </c>
      <c r="R427" s="4"/>
      <c r="S427" s="180"/>
      <c r="T427" s="180"/>
      <c r="U427" s="180"/>
      <c r="V427" s="180"/>
      <c r="W427" s="180"/>
      <c r="X427" s="4">
        <f t="shared" si="13"/>
        <v>-18.89</v>
      </c>
      <c r="Y427" s="180"/>
      <c r="Z427" s="4"/>
      <c r="AA427" s="180"/>
      <c r="AB427" s="180"/>
      <c r="AC427" s="180"/>
      <c r="AD427" s="180"/>
      <c r="AE427" s="180"/>
      <c r="AF427" s="180"/>
      <c r="AG427" s="180"/>
      <c r="AH427" s="180"/>
    </row>
    <row r="428" spans="1:34" x14ac:dyDescent="0.25">
      <c r="A428" s="4" t="s">
        <v>1416</v>
      </c>
      <c r="B428" s="180"/>
      <c r="C428" s="246">
        <f>IF(LEN($D428)=0,"",SUBTOTAL(3,$D$6:$D428))</f>
        <v>422</v>
      </c>
      <c r="D428" s="246" t="s">
        <v>56</v>
      </c>
      <c r="E428" s="183" t="s">
        <v>1417</v>
      </c>
      <c r="F428" s="277" t="s">
        <v>94</v>
      </c>
      <c r="G428" s="174" t="s">
        <v>165</v>
      </c>
      <c r="H428" s="177" t="s">
        <v>713</v>
      </c>
      <c r="I428" s="65">
        <v>0.11</v>
      </c>
      <c r="J428" s="177">
        <v>18</v>
      </c>
      <c r="K428" s="231">
        <v>2022</v>
      </c>
      <c r="L428" s="12" t="s">
        <v>1241</v>
      </c>
      <c r="M428" s="12"/>
      <c r="N428" s="12" t="s">
        <v>31</v>
      </c>
      <c r="O428" s="12"/>
      <c r="P428" s="12" t="s">
        <v>1242</v>
      </c>
      <c r="Q428" s="4" t="s">
        <v>34</v>
      </c>
      <c r="R428" s="4"/>
      <c r="S428" s="180"/>
      <c r="T428" s="180"/>
      <c r="U428" s="180"/>
      <c r="V428" s="180"/>
      <c r="W428" s="180"/>
      <c r="X428" s="4">
        <f t="shared" si="13"/>
        <v>-0.11</v>
      </c>
      <c r="Y428" s="180"/>
      <c r="Z428" s="4"/>
      <c r="AA428" s="180"/>
      <c r="AB428" s="180"/>
      <c r="AC428" s="180"/>
      <c r="AD428" s="180"/>
      <c r="AE428" s="180"/>
      <c r="AF428" s="180"/>
      <c r="AG428" s="180"/>
      <c r="AH428" s="180"/>
    </row>
    <row r="429" spans="1:34" x14ac:dyDescent="0.25">
      <c r="A429" s="4" t="s">
        <v>1418</v>
      </c>
      <c r="B429" s="180"/>
      <c r="C429" s="246">
        <f>IF(LEN($D429)=0,"",SUBTOTAL(3,$D$6:$D429))</f>
        <v>423</v>
      </c>
      <c r="D429" s="246" t="s">
        <v>98</v>
      </c>
      <c r="E429" s="183" t="s">
        <v>1419</v>
      </c>
      <c r="F429" s="177" t="s">
        <v>164</v>
      </c>
      <c r="G429" s="174" t="s">
        <v>165</v>
      </c>
      <c r="H429" s="177" t="s">
        <v>612</v>
      </c>
      <c r="I429" s="103">
        <v>6.3</v>
      </c>
      <c r="J429" s="177">
        <v>18</v>
      </c>
      <c r="K429" s="231">
        <v>2022</v>
      </c>
      <c r="L429" s="12" t="s">
        <v>1241</v>
      </c>
      <c r="M429" s="12"/>
      <c r="N429" s="12" t="s">
        <v>31</v>
      </c>
      <c r="O429" s="12"/>
      <c r="P429" s="12" t="s">
        <v>1242</v>
      </c>
      <c r="Q429" s="4" t="s">
        <v>34</v>
      </c>
      <c r="R429" s="4"/>
      <c r="S429" s="180"/>
      <c r="T429" s="180"/>
      <c r="U429" s="180"/>
      <c r="V429" s="180"/>
      <c r="W429" s="180"/>
      <c r="X429" s="4">
        <f t="shared" si="13"/>
        <v>-6.3</v>
      </c>
      <c r="Y429" s="180"/>
      <c r="Z429" s="4"/>
      <c r="AA429" s="180"/>
      <c r="AB429" s="180"/>
      <c r="AC429" s="180"/>
      <c r="AD429" s="180"/>
      <c r="AE429" s="180"/>
      <c r="AF429" s="180"/>
      <c r="AG429" s="180"/>
      <c r="AH429" s="180"/>
    </row>
    <row r="430" spans="1:34" ht="25.5" x14ac:dyDescent="0.25">
      <c r="A430" s="4" t="s">
        <v>1420</v>
      </c>
      <c r="B430" s="5"/>
      <c r="C430" s="246">
        <f>IF(LEN($D430)=0,"",SUBTOTAL(3,$D$6:$D430))</f>
        <v>424</v>
      </c>
      <c r="D430" s="174" t="s">
        <v>62</v>
      </c>
      <c r="E430" s="183" t="s">
        <v>1421</v>
      </c>
      <c r="F430" s="174"/>
      <c r="G430" s="177" t="s">
        <v>185</v>
      </c>
      <c r="H430" s="177" t="s">
        <v>1422</v>
      </c>
      <c r="I430" s="287">
        <v>0.2</v>
      </c>
      <c r="J430" s="177">
        <v>1</v>
      </c>
      <c r="K430" s="230" t="s">
        <v>1423</v>
      </c>
      <c r="L430" s="12" t="s">
        <v>1424</v>
      </c>
      <c r="M430" s="12"/>
      <c r="N430" s="12" t="s">
        <v>31</v>
      </c>
      <c r="O430" s="12"/>
      <c r="P430" s="12" t="s">
        <v>1425</v>
      </c>
      <c r="Q430" s="4" t="s">
        <v>34</v>
      </c>
      <c r="R430" s="4"/>
      <c r="S430" s="180"/>
      <c r="T430" s="180"/>
      <c r="U430" s="180"/>
      <c r="V430" s="180"/>
      <c r="W430" s="180"/>
      <c r="X430" s="4">
        <f t="shared" si="13"/>
        <v>-0.2</v>
      </c>
      <c r="Y430" s="180"/>
      <c r="Z430" s="4"/>
      <c r="AA430" s="180"/>
      <c r="AB430" s="180"/>
      <c r="AC430" s="180"/>
      <c r="AD430" s="180"/>
      <c r="AE430" s="180"/>
      <c r="AF430" s="180"/>
      <c r="AG430" s="180"/>
      <c r="AH430" s="180"/>
    </row>
    <row r="431" spans="1:34" ht="25.5" x14ac:dyDescent="0.25">
      <c r="A431" s="4" t="s">
        <v>1426</v>
      </c>
      <c r="B431" s="5"/>
      <c r="C431" s="246">
        <f>IF(LEN($D431)=0,"",SUBTOTAL(3,$D$6:$D431))</f>
        <v>425</v>
      </c>
      <c r="D431" s="174" t="s">
        <v>62</v>
      </c>
      <c r="E431" s="176" t="s">
        <v>1427</v>
      </c>
      <c r="F431" s="174"/>
      <c r="G431" s="177" t="s">
        <v>185</v>
      </c>
      <c r="H431" s="177" t="s">
        <v>1321</v>
      </c>
      <c r="I431" s="287">
        <v>0.68</v>
      </c>
      <c r="J431" s="177">
        <v>1</v>
      </c>
      <c r="K431" s="230" t="s">
        <v>1423</v>
      </c>
      <c r="L431" s="12" t="s">
        <v>1424</v>
      </c>
      <c r="M431" s="12"/>
      <c r="N431" s="12" t="s">
        <v>31</v>
      </c>
      <c r="O431" s="12"/>
      <c r="P431" s="12" t="s">
        <v>1425</v>
      </c>
      <c r="Q431" s="4" t="s">
        <v>34</v>
      </c>
      <c r="R431" s="4"/>
      <c r="S431" s="180"/>
      <c r="T431" s="180"/>
      <c r="U431" s="180"/>
      <c r="V431" s="180"/>
      <c r="W431" s="180"/>
      <c r="X431" s="4">
        <f t="shared" si="13"/>
        <v>-0.68</v>
      </c>
      <c r="Y431" s="180"/>
      <c r="Z431" s="4"/>
      <c r="AA431" s="180"/>
      <c r="AB431" s="180"/>
      <c r="AC431" s="180"/>
      <c r="AD431" s="180"/>
      <c r="AE431" s="180"/>
      <c r="AF431" s="180"/>
      <c r="AG431" s="180"/>
      <c r="AH431" s="180"/>
    </row>
    <row r="432" spans="1:34" ht="25.5" x14ac:dyDescent="0.25">
      <c r="A432" s="4" t="s">
        <v>1428</v>
      </c>
      <c r="B432" s="5"/>
      <c r="C432" s="246">
        <f>IF(LEN($D432)=0,"",SUBTOTAL(3,$D$6:$D432))</f>
        <v>426</v>
      </c>
      <c r="D432" s="174" t="s">
        <v>62</v>
      </c>
      <c r="E432" s="183" t="s">
        <v>1429</v>
      </c>
      <c r="F432" s="174"/>
      <c r="G432" s="177" t="s">
        <v>185</v>
      </c>
      <c r="H432" s="177" t="s">
        <v>1430</v>
      </c>
      <c r="I432" s="287">
        <v>0.69</v>
      </c>
      <c r="J432" s="177">
        <v>1</v>
      </c>
      <c r="K432" s="230" t="s">
        <v>1423</v>
      </c>
      <c r="L432" s="12" t="s">
        <v>1424</v>
      </c>
      <c r="M432" s="12"/>
      <c r="N432" s="12" t="s">
        <v>31</v>
      </c>
      <c r="O432" s="12"/>
      <c r="P432" s="12" t="s">
        <v>1425</v>
      </c>
      <c r="Q432" s="4" t="s">
        <v>34</v>
      </c>
      <c r="R432" s="4"/>
      <c r="S432" s="180"/>
      <c r="T432" s="180"/>
      <c r="U432" s="180"/>
      <c r="V432" s="180"/>
      <c r="W432" s="180"/>
      <c r="X432" s="4">
        <f t="shared" si="13"/>
        <v>-0.69</v>
      </c>
      <c r="Y432" s="180"/>
      <c r="Z432" s="4"/>
      <c r="AA432" s="180"/>
      <c r="AB432" s="180"/>
      <c r="AC432" s="180"/>
      <c r="AD432" s="180"/>
      <c r="AE432" s="180"/>
      <c r="AF432" s="180"/>
      <c r="AG432" s="180"/>
      <c r="AH432" s="180"/>
    </row>
    <row r="433" spans="1:34" ht="25.5" x14ac:dyDescent="0.25">
      <c r="A433" s="4" t="s">
        <v>1431</v>
      </c>
      <c r="B433" s="5"/>
      <c r="C433" s="246">
        <f>IF(LEN($D433)=0,"",SUBTOTAL(3,$D$6:$D433))</f>
        <v>427</v>
      </c>
      <c r="D433" s="174" t="s">
        <v>62</v>
      </c>
      <c r="E433" s="183" t="s">
        <v>1432</v>
      </c>
      <c r="F433" s="174"/>
      <c r="G433" s="177" t="s">
        <v>185</v>
      </c>
      <c r="H433" s="177" t="s">
        <v>1433</v>
      </c>
      <c r="I433" s="287">
        <v>0.67</v>
      </c>
      <c r="J433" s="177">
        <v>1</v>
      </c>
      <c r="K433" s="230" t="s">
        <v>1423</v>
      </c>
      <c r="L433" s="12" t="s">
        <v>1424</v>
      </c>
      <c r="M433" s="12"/>
      <c r="N433" s="12" t="s">
        <v>31</v>
      </c>
      <c r="O433" s="12"/>
      <c r="P433" s="12" t="s">
        <v>1425</v>
      </c>
      <c r="Q433" s="4" t="s">
        <v>34</v>
      </c>
      <c r="R433" s="4"/>
      <c r="S433" s="180"/>
      <c r="T433" s="180"/>
      <c r="U433" s="180"/>
      <c r="V433" s="180"/>
      <c r="W433" s="180"/>
      <c r="X433" s="4">
        <f t="shared" si="13"/>
        <v>-0.67</v>
      </c>
      <c r="Y433" s="180"/>
      <c r="Z433" s="4"/>
      <c r="AA433" s="180"/>
      <c r="AB433" s="180"/>
      <c r="AC433" s="180"/>
      <c r="AD433" s="180"/>
      <c r="AE433" s="180"/>
      <c r="AF433" s="180"/>
      <c r="AG433" s="180"/>
      <c r="AH433" s="180"/>
    </row>
    <row r="434" spans="1:34" ht="25.5" x14ac:dyDescent="0.25">
      <c r="A434" s="4" t="s">
        <v>1434</v>
      </c>
      <c r="B434" s="5"/>
      <c r="C434" s="246">
        <f>IF(LEN($D434)=0,"",SUBTOTAL(3,$D$6:$D434))</f>
        <v>428</v>
      </c>
      <c r="D434" s="174" t="s">
        <v>62</v>
      </c>
      <c r="E434" s="183" t="s">
        <v>1435</v>
      </c>
      <c r="F434" s="174"/>
      <c r="G434" s="177" t="s">
        <v>185</v>
      </c>
      <c r="H434" s="177" t="s">
        <v>1436</v>
      </c>
      <c r="I434" s="287">
        <v>0.3</v>
      </c>
      <c r="J434" s="177">
        <v>1</v>
      </c>
      <c r="K434" s="230" t="s">
        <v>1423</v>
      </c>
      <c r="L434" s="12" t="s">
        <v>1424</v>
      </c>
      <c r="M434" s="12"/>
      <c r="N434" s="12" t="s">
        <v>31</v>
      </c>
      <c r="O434" s="12"/>
      <c r="P434" s="12" t="s">
        <v>1425</v>
      </c>
      <c r="Q434" s="4" t="s">
        <v>34</v>
      </c>
      <c r="R434" s="4"/>
      <c r="S434" s="180"/>
      <c r="T434" s="180"/>
      <c r="U434" s="180"/>
      <c r="V434" s="180"/>
      <c r="W434" s="180"/>
      <c r="X434" s="4">
        <f t="shared" si="13"/>
        <v>-0.3</v>
      </c>
      <c r="Y434" s="180"/>
      <c r="Z434" s="4"/>
      <c r="AA434" s="180"/>
      <c r="AB434" s="180"/>
      <c r="AC434" s="180"/>
      <c r="AD434" s="180"/>
      <c r="AE434" s="180"/>
      <c r="AF434" s="180"/>
      <c r="AG434" s="180"/>
      <c r="AH434" s="180"/>
    </row>
    <row r="435" spans="1:34" x14ac:dyDescent="0.25">
      <c r="A435" s="4" t="s">
        <v>1437</v>
      </c>
      <c r="B435" s="5"/>
      <c r="C435" s="246">
        <f>IF(LEN($D435)=0,"",SUBTOTAL(3,$D$6:$D435))</f>
        <v>429</v>
      </c>
      <c r="D435" s="174" t="s">
        <v>62</v>
      </c>
      <c r="E435" s="183" t="s">
        <v>1438</v>
      </c>
      <c r="F435" s="174"/>
      <c r="G435" s="177" t="s">
        <v>185</v>
      </c>
      <c r="H435" s="177" t="s">
        <v>485</v>
      </c>
      <c r="I435" s="287">
        <v>0.05</v>
      </c>
      <c r="J435" s="177">
        <v>1</v>
      </c>
      <c r="K435" s="230" t="s">
        <v>1423</v>
      </c>
      <c r="L435" s="12" t="s">
        <v>1424</v>
      </c>
      <c r="M435" s="12"/>
      <c r="N435" s="12" t="s">
        <v>31</v>
      </c>
      <c r="O435" s="12"/>
      <c r="P435" s="12" t="s">
        <v>1425</v>
      </c>
      <c r="Q435" s="4" t="s">
        <v>34</v>
      </c>
      <c r="R435" s="4"/>
      <c r="S435" s="180"/>
      <c r="T435" s="180"/>
      <c r="U435" s="180"/>
      <c r="V435" s="180"/>
      <c r="W435" s="180"/>
      <c r="X435" s="4">
        <f t="shared" si="13"/>
        <v>-0.05</v>
      </c>
      <c r="Y435" s="180"/>
      <c r="Z435" s="4"/>
      <c r="AA435" s="180"/>
      <c r="AB435" s="180"/>
      <c r="AC435" s="180"/>
      <c r="AD435" s="180"/>
      <c r="AE435" s="180"/>
      <c r="AF435" s="180"/>
      <c r="AG435" s="180"/>
      <c r="AH435" s="180"/>
    </row>
    <row r="436" spans="1:34" ht="25.5" x14ac:dyDescent="0.25">
      <c r="A436" s="4" t="s">
        <v>1439</v>
      </c>
      <c r="B436" s="5"/>
      <c r="C436" s="246">
        <f>IF(LEN($D436)=0,"",SUBTOTAL(3,$D$6:$D436))</f>
        <v>430</v>
      </c>
      <c r="D436" s="174" t="s">
        <v>62</v>
      </c>
      <c r="E436" s="183" t="s">
        <v>1440</v>
      </c>
      <c r="F436" s="174"/>
      <c r="G436" s="177" t="s">
        <v>185</v>
      </c>
      <c r="H436" s="177" t="s">
        <v>485</v>
      </c>
      <c r="I436" s="287">
        <v>0.26</v>
      </c>
      <c r="J436" s="177">
        <v>1</v>
      </c>
      <c r="K436" s="230" t="s">
        <v>1423</v>
      </c>
      <c r="L436" s="12" t="s">
        <v>1424</v>
      </c>
      <c r="M436" s="12"/>
      <c r="N436" s="12" t="s">
        <v>31</v>
      </c>
      <c r="O436" s="12"/>
      <c r="P436" s="12" t="s">
        <v>1425</v>
      </c>
      <c r="Q436" s="4" t="s">
        <v>34</v>
      </c>
      <c r="R436" s="4"/>
      <c r="S436" s="180"/>
      <c r="T436" s="180"/>
      <c r="U436" s="180"/>
      <c r="V436" s="180"/>
      <c r="W436" s="180"/>
      <c r="X436" s="4">
        <f t="shared" si="13"/>
        <v>-0.26</v>
      </c>
      <c r="Y436" s="180"/>
      <c r="Z436" s="4"/>
      <c r="AA436" s="180"/>
      <c r="AB436" s="180"/>
      <c r="AC436" s="180"/>
      <c r="AD436" s="180"/>
      <c r="AE436" s="180"/>
      <c r="AF436" s="180"/>
      <c r="AG436" s="180"/>
      <c r="AH436" s="180"/>
    </row>
    <row r="437" spans="1:34" ht="25.5" x14ac:dyDescent="0.25">
      <c r="A437" s="4" t="s">
        <v>1441</v>
      </c>
      <c r="B437" s="5"/>
      <c r="C437" s="246">
        <f>IF(LEN($D437)=0,"",SUBTOTAL(3,$D$6:$D437))</f>
        <v>431</v>
      </c>
      <c r="D437" s="174" t="s">
        <v>62</v>
      </c>
      <c r="E437" s="183" t="s">
        <v>1442</v>
      </c>
      <c r="F437" s="174"/>
      <c r="G437" s="177" t="s">
        <v>185</v>
      </c>
      <c r="H437" s="177" t="s">
        <v>1443</v>
      </c>
      <c r="I437" s="287">
        <v>0.2</v>
      </c>
      <c r="J437" s="177">
        <v>1</v>
      </c>
      <c r="K437" s="230" t="s">
        <v>1423</v>
      </c>
      <c r="L437" s="12" t="s">
        <v>1424</v>
      </c>
      <c r="M437" s="12"/>
      <c r="N437" s="12" t="s">
        <v>31</v>
      </c>
      <c r="O437" s="12"/>
      <c r="P437" s="12" t="s">
        <v>1425</v>
      </c>
      <c r="Q437" s="4" t="s">
        <v>34</v>
      </c>
      <c r="R437" s="4"/>
      <c r="S437" s="180"/>
      <c r="T437" s="180"/>
      <c r="U437" s="180"/>
      <c r="V437" s="180"/>
      <c r="W437" s="180"/>
      <c r="X437" s="4">
        <f t="shared" si="13"/>
        <v>-0.2</v>
      </c>
      <c r="Y437" s="180"/>
      <c r="Z437" s="4"/>
      <c r="AA437" s="180"/>
      <c r="AB437" s="180"/>
      <c r="AC437" s="180"/>
      <c r="AD437" s="180"/>
      <c r="AE437" s="180"/>
      <c r="AF437" s="180"/>
      <c r="AG437" s="180"/>
      <c r="AH437" s="180"/>
    </row>
    <row r="438" spans="1:34" ht="25.5" x14ac:dyDescent="0.25">
      <c r="A438" s="4" t="s">
        <v>1444</v>
      </c>
      <c r="B438" s="5"/>
      <c r="C438" s="246">
        <f>IF(LEN($D438)=0,"",SUBTOTAL(3,$D$6:$D438))</f>
        <v>432</v>
      </c>
      <c r="D438" s="174" t="s">
        <v>62</v>
      </c>
      <c r="E438" s="183" t="s">
        <v>1445</v>
      </c>
      <c r="F438" s="174"/>
      <c r="G438" s="177" t="s">
        <v>185</v>
      </c>
      <c r="H438" s="177" t="s">
        <v>1443</v>
      </c>
      <c r="I438" s="287">
        <v>0.12</v>
      </c>
      <c r="J438" s="177">
        <v>1</v>
      </c>
      <c r="K438" s="230" t="s">
        <v>1423</v>
      </c>
      <c r="L438" s="12" t="s">
        <v>1424</v>
      </c>
      <c r="M438" s="12"/>
      <c r="N438" s="12" t="s">
        <v>31</v>
      </c>
      <c r="O438" s="12"/>
      <c r="P438" s="12" t="s">
        <v>1425</v>
      </c>
      <c r="Q438" s="4" t="s">
        <v>34</v>
      </c>
      <c r="R438" s="4"/>
      <c r="S438" s="180"/>
      <c r="T438" s="180"/>
      <c r="U438" s="180"/>
      <c r="V438" s="180"/>
      <c r="W438" s="180"/>
      <c r="X438" s="4">
        <f t="shared" si="13"/>
        <v>-0.12</v>
      </c>
      <c r="Y438" s="180"/>
      <c r="Z438" s="4"/>
      <c r="AA438" s="180"/>
      <c r="AB438" s="180"/>
      <c r="AC438" s="180"/>
      <c r="AD438" s="180"/>
      <c r="AE438" s="180"/>
      <c r="AF438" s="180"/>
      <c r="AG438" s="180"/>
      <c r="AH438" s="180"/>
    </row>
    <row r="439" spans="1:34" ht="25.5" x14ac:dyDescent="0.25">
      <c r="A439" s="4" t="s">
        <v>1446</v>
      </c>
      <c r="B439" s="5"/>
      <c r="C439" s="246">
        <f>IF(LEN($D439)=0,"",SUBTOTAL(3,$D$6:$D439))</f>
        <v>433</v>
      </c>
      <c r="D439" s="174" t="s">
        <v>62</v>
      </c>
      <c r="E439" s="176" t="s">
        <v>1447</v>
      </c>
      <c r="F439" s="174"/>
      <c r="G439" s="177" t="s">
        <v>185</v>
      </c>
      <c r="H439" s="177" t="s">
        <v>1448</v>
      </c>
      <c r="I439" s="287">
        <v>1</v>
      </c>
      <c r="J439" s="177">
        <v>1</v>
      </c>
      <c r="K439" s="230" t="s">
        <v>1423</v>
      </c>
      <c r="L439" s="12" t="s">
        <v>1424</v>
      </c>
      <c r="M439" s="12"/>
      <c r="N439" s="12" t="s">
        <v>31</v>
      </c>
      <c r="O439" s="12"/>
      <c r="P439" s="12" t="s">
        <v>1425</v>
      </c>
      <c r="Q439" s="4" t="s">
        <v>34</v>
      </c>
      <c r="R439" s="4"/>
      <c r="S439" s="180"/>
      <c r="T439" s="180"/>
      <c r="U439" s="180"/>
      <c r="V439" s="180"/>
      <c r="W439" s="180"/>
      <c r="X439" s="4">
        <f t="shared" si="13"/>
        <v>-1</v>
      </c>
      <c r="Y439" s="180"/>
      <c r="Z439" s="4"/>
      <c r="AA439" s="180"/>
      <c r="AB439" s="180"/>
      <c r="AC439" s="180"/>
      <c r="AD439" s="180"/>
      <c r="AE439" s="180"/>
      <c r="AF439" s="180"/>
      <c r="AG439" s="180"/>
      <c r="AH439" s="180"/>
    </row>
    <row r="440" spans="1:34" ht="25.5" x14ac:dyDescent="0.25">
      <c r="A440" s="4" t="s">
        <v>1449</v>
      </c>
      <c r="B440" s="5"/>
      <c r="C440" s="246">
        <f>IF(LEN($D440)=0,"",SUBTOTAL(3,$D$6:$D440))</f>
        <v>434</v>
      </c>
      <c r="D440" s="174" t="s">
        <v>62</v>
      </c>
      <c r="E440" s="176" t="s">
        <v>1450</v>
      </c>
      <c r="F440" s="174"/>
      <c r="G440" s="177" t="s">
        <v>79</v>
      </c>
      <c r="H440" s="177" t="s">
        <v>146</v>
      </c>
      <c r="I440" s="288">
        <v>0.56000000000000005</v>
      </c>
      <c r="J440" s="177">
        <v>1</v>
      </c>
      <c r="K440" s="230" t="s">
        <v>1423</v>
      </c>
      <c r="L440" s="12" t="s">
        <v>1424</v>
      </c>
      <c r="M440" s="12"/>
      <c r="N440" s="12" t="s">
        <v>31</v>
      </c>
      <c r="O440" s="12"/>
      <c r="P440" s="12" t="s">
        <v>1425</v>
      </c>
      <c r="Q440" s="4" t="s">
        <v>34</v>
      </c>
      <c r="R440" s="4"/>
      <c r="S440" s="180"/>
      <c r="T440" s="180"/>
      <c r="U440" s="180"/>
      <c r="V440" s="180"/>
      <c r="W440" s="180"/>
      <c r="X440" s="4">
        <f t="shared" si="13"/>
        <v>-0.56000000000000005</v>
      </c>
      <c r="Y440" s="180"/>
      <c r="Z440" s="4"/>
      <c r="AA440" s="180"/>
      <c r="AB440" s="180"/>
      <c r="AC440" s="180"/>
      <c r="AD440" s="180"/>
      <c r="AE440" s="180"/>
      <c r="AF440" s="180"/>
      <c r="AG440" s="180"/>
      <c r="AH440" s="180"/>
    </row>
    <row r="441" spans="1:34" ht="25.5" x14ac:dyDescent="0.25">
      <c r="A441" s="4" t="s">
        <v>1451</v>
      </c>
      <c r="B441" s="5"/>
      <c r="C441" s="246">
        <f>IF(LEN($D441)=0,"",SUBTOTAL(3,$D$6:$D441))</f>
        <v>435</v>
      </c>
      <c r="D441" s="174" t="s">
        <v>62</v>
      </c>
      <c r="E441" s="176" t="s">
        <v>1452</v>
      </c>
      <c r="F441" s="174"/>
      <c r="G441" s="177" t="s">
        <v>79</v>
      </c>
      <c r="H441" s="177" t="s">
        <v>123</v>
      </c>
      <c r="I441" s="288">
        <v>1.4</v>
      </c>
      <c r="J441" s="177">
        <v>1</v>
      </c>
      <c r="K441" s="230" t="s">
        <v>1423</v>
      </c>
      <c r="L441" s="12" t="s">
        <v>1424</v>
      </c>
      <c r="M441" s="12"/>
      <c r="N441" s="12" t="s">
        <v>31</v>
      </c>
      <c r="O441" s="12"/>
      <c r="P441" s="12" t="s">
        <v>1425</v>
      </c>
      <c r="Q441" s="4" t="s">
        <v>34</v>
      </c>
      <c r="R441" s="4"/>
      <c r="S441" s="180"/>
      <c r="T441" s="180"/>
      <c r="U441" s="180"/>
      <c r="V441" s="180"/>
      <c r="W441" s="180"/>
      <c r="X441" s="4">
        <f t="shared" si="13"/>
        <v>-1.4</v>
      </c>
      <c r="Y441" s="180"/>
      <c r="Z441" s="4"/>
      <c r="AA441" s="180"/>
      <c r="AB441" s="180"/>
      <c r="AC441" s="180"/>
      <c r="AD441" s="180"/>
      <c r="AE441" s="180"/>
      <c r="AF441" s="180"/>
      <c r="AG441" s="180"/>
      <c r="AH441" s="180"/>
    </row>
    <row r="442" spans="1:34" ht="25.5" x14ac:dyDescent="0.25">
      <c r="A442" s="4" t="s">
        <v>1453</v>
      </c>
      <c r="B442" s="5"/>
      <c r="C442" s="246">
        <f>IF(LEN($D442)=0,"",SUBTOTAL(3,$D$6:$D442))</f>
        <v>436</v>
      </c>
      <c r="D442" s="174" t="s">
        <v>62</v>
      </c>
      <c r="E442" s="176" t="s">
        <v>1454</v>
      </c>
      <c r="F442" s="174"/>
      <c r="G442" s="177" t="s">
        <v>79</v>
      </c>
      <c r="H442" s="177" t="s">
        <v>499</v>
      </c>
      <c r="I442" s="288">
        <v>1</v>
      </c>
      <c r="J442" s="177">
        <v>1</v>
      </c>
      <c r="K442" s="230" t="s">
        <v>1423</v>
      </c>
      <c r="L442" s="12" t="s">
        <v>1424</v>
      </c>
      <c r="M442" s="12"/>
      <c r="N442" s="12" t="s">
        <v>31</v>
      </c>
      <c r="O442" s="12"/>
      <c r="P442" s="12" t="s">
        <v>1425</v>
      </c>
      <c r="Q442" s="4" t="s">
        <v>34</v>
      </c>
      <c r="R442" s="4"/>
      <c r="S442" s="180"/>
      <c r="T442" s="180"/>
      <c r="U442" s="180"/>
      <c r="V442" s="180"/>
      <c r="W442" s="180"/>
      <c r="X442" s="4">
        <f t="shared" si="13"/>
        <v>-1</v>
      </c>
      <c r="Y442" s="180"/>
      <c r="Z442" s="4"/>
      <c r="AA442" s="180"/>
      <c r="AB442" s="180"/>
      <c r="AC442" s="180"/>
      <c r="AD442" s="180"/>
      <c r="AE442" s="180"/>
      <c r="AF442" s="180"/>
      <c r="AG442" s="180"/>
      <c r="AH442" s="180"/>
    </row>
    <row r="443" spans="1:34" x14ac:dyDescent="0.25">
      <c r="A443" s="4" t="s">
        <v>1455</v>
      </c>
      <c r="B443" s="5"/>
      <c r="C443" s="246">
        <f>IF(LEN($D443)=0,"",SUBTOTAL(3,$D$6:$D443))</f>
        <v>437</v>
      </c>
      <c r="D443" s="174" t="s">
        <v>62</v>
      </c>
      <c r="E443" s="176" t="s">
        <v>1456</v>
      </c>
      <c r="F443" s="174"/>
      <c r="G443" s="177" t="s">
        <v>79</v>
      </c>
      <c r="H443" s="177" t="s">
        <v>499</v>
      </c>
      <c r="I443" s="288">
        <v>1.1000000000000001</v>
      </c>
      <c r="J443" s="177">
        <v>1</v>
      </c>
      <c r="K443" s="230" t="s">
        <v>1423</v>
      </c>
      <c r="L443" s="12" t="s">
        <v>1424</v>
      </c>
      <c r="M443" s="12"/>
      <c r="N443" s="12" t="s">
        <v>31</v>
      </c>
      <c r="O443" s="12"/>
      <c r="P443" s="12" t="s">
        <v>1425</v>
      </c>
      <c r="Q443" s="4" t="s">
        <v>34</v>
      </c>
      <c r="R443" s="4"/>
      <c r="S443" s="180"/>
      <c r="T443" s="180"/>
      <c r="U443" s="180"/>
      <c r="V443" s="180"/>
      <c r="W443" s="180"/>
      <c r="X443" s="4">
        <f t="shared" si="13"/>
        <v>-1.1000000000000001</v>
      </c>
      <c r="Y443" s="180"/>
      <c r="Z443" s="4"/>
      <c r="AA443" s="180"/>
      <c r="AB443" s="180"/>
      <c r="AC443" s="180"/>
      <c r="AD443" s="180"/>
      <c r="AE443" s="180"/>
      <c r="AF443" s="180"/>
      <c r="AG443" s="180"/>
      <c r="AH443" s="180"/>
    </row>
    <row r="444" spans="1:34" ht="25.5" x14ac:dyDescent="0.25">
      <c r="A444" s="4" t="s">
        <v>1457</v>
      </c>
      <c r="B444" s="5"/>
      <c r="C444" s="246">
        <f>IF(LEN($D444)=0,"",SUBTOTAL(3,$D$6:$D444))</f>
        <v>438</v>
      </c>
      <c r="D444" s="174" t="s">
        <v>62</v>
      </c>
      <c r="E444" s="176" t="s">
        <v>1458</v>
      </c>
      <c r="F444" s="174"/>
      <c r="G444" s="177" t="s">
        <v>79</v>
      </c>
      <c r="H444" s="177" t="s">
        <v>499</v>
      </c>
      <c r="I444" s="288">
        <v>1.3</v>
      </c>
      <c r="J444" s="177">
        <v>1</v>
      </c>
      <c r="K444" s="230" t="s">
        <v>1423</v>
      </c>
      <c r="L444" s="12" t="s">
        <v>1424</v>
      </c>
      <c r="M444" s="12"/>
      <c r="N444" s="12" t="s">
        <v>31</v>
      </c>
      <c r="O444" s="12"/>
      <c r="P444" s="12" t="s">
        <v>1425</v>
      </c>
      <c r="Q444" s="4" t="s">
        <v>34</v>
      </c>
      <c r="R444" s="4"/>
      <c r="S444" s="180"/>
      <c r="T444" s="180"/>
      <c r="U444" s="180"/>
      <c r="V444" s="180"/>
      <c r="W444" s="180"/>
      <c r="X444" s="4">
        <f t="shared" si="13"/>
        <v>-1.3</v>
      </c>
      <c r="Y444" s="180"/>
      <c r="Z444" s="4"/>
      <c r="AA444" s="180"/>
      <c r="AB444" s="180"/>
      <c r="AC444" s="180"/>
      <c r="AD444" s="180"/>
      <c r="AE444" s="180"/>
      <c r="AF444" s="180"/>
      <c r="AG444" s="180"/>
      <c r="AH444" s="180"/>
    </row>
    <row r="445" spans="1:34" x14ac:dyDescent="0.25">
      <c r="A445" s="4" t="s">
        <v>1459</v>
      </c>
      <c r="B445" s="5"/>
      <c r="C445" s="246">
        <f>IF(LEN($D445)=0,"",SUBTOTAL(3,$D$6:$D445))</f>
        <v>439</v>
      </c>
      <c r="D445" s="174" t="s">
        <v>62</v>
      </c>
      <c r="E445" s="183" t="s">
        <v>1460</v>
      </c>
      <c r="F445" s="174"/>
      <c r="G445" s="177" t="s">
        <v>28</v>
      </c>
      <c r="H445" s="177" t="s">
        <v>503</v>
      </c>
      <c r="I445" s="288">
        <v>7.0000000000000007E-2</v>
      </c>
      <c r="J445" s="177">
        <v>1</v>
      </c>
      <c r="K445" s="230" t="s">
        <v>1423</v>
      </c>
      <c r="L445" s="12" t="s">
        <v>1424</v>
      </c>
      <c r="M445" s="12"/>
      <c r="N445" s="12" t="s">
        <v>31</v>
      </c>
      <c r="O445" s="12"/>
      <c r="P445" s="12" t="s">
        <v>1425</v>
      </c>
      <c r="Q445" s="4" t="s">
        <v>34</v>
      </c>
      <c r="R445" s="4"/>
      <c r="S445" s="180"/>
      <c r="T445" s="180"/>
      <c r="U445" s="180"/>
      <c r="V445" s="180"/>
      <c r="W445" s="180"/>
      <c r="X445" s="4">
        <f t="shared" si="13"/>
        <v>-7.0000000000000007E-2</v>
      </c>
      <c r="Y445" s="180"/>
      <c r="Z445" s="4"/>
      <c r="AA445" s="180"/>
      <c r="AB445" s="180"/>
      <c r="AC445" s="180"/>
      <c r="AD445" s="180"/>
      <c r="AE445" s="180"/>
      <c r="AF445" s="180"/>
      <c r="AG445" s="180"/>
      <c r="AH445" s="180"/>
    </row>
    <row r="446" spans="1:34" ht="25.5" x14ac:dyDescent="0.25">
      <c r="A446" s="4" t="s">
        <v>1461</v>
      </c>
      <c r="B446" s="5"/>
      <c r="C446" s="246">
        <f>IF(LEN($D446)=0,"",SUBTOTAL(3,$D$6:$D446))</f>
        <v>440</v>
      </c>
      <c r="D446" s="174" t="s">
        <v>62</v>
      </c>
      <c r="E446" s="176" t="s">
        <v>1462</v>
      </c>
      <c r="F446" s="174"/>
      <c r="G446" s="177" t="s">
        <v>256</v>
      </c>
      <c r="H446" s="177" t="s">
        <v>356</v>
      </c>
      <c r="I446" s="287">
        <v>0.65410000000000001</v>
      </c>
      <c r="J446" s="177">
        <v>1</v>
      </c>
      <c r="K446" s="230" t="s">
        <v>1423</v>
      </c>
      <c r="L446" s="12" t="s">
        <v>1424</v>
      </c>
      <c r="M446" s="12"/>
      <c r="N446" s="12" t="s">
        <v>31</v>
      </c>
      <c r="O446" s="12"/>
      <c r="P446" s="12" t="s">
        <v>1425</v>
      </c>
      <c r="Q446" s="4" t="s">
        <v>34</v>
      </c>
      <c r="R446" s="4"/>
      <c r="S446" s="180"/>
      <c r="T446" s="180"/>
      <c r="U446" s="180"/>
      <c r="V446" s="180"/>
      <c r="W446" s="180"/>
      <c r="X446" s="4">
        <f t="shared" si="13"/>
        <v>-0.65410000000000001</v>
      </c>
      <c r="Y446" s="180"/>
      <c r="Z446" s="4"/>
      <c r="AA446" s="180"/>
      <c r="AB446" s="180"/>
      <c r="AC446" s="180"/>
      <c r="AD446" s="180"/>
      <c r="AE446" s="180"/>
      <c r="AF446" s="180"/>
      <c r="AG446" s="180"/>
      <c r="AH446" s="180"/>
    </row>
    <row r="447" spans="1:34" ht="51" x14ac:dyDescent="0.25">
      <c r="A447" s="4" t="s">
        <v>1463</v>
      </c>
      <c r="B447" s="5"/>
      <c r="C447" s="246">
        <f>IF(LEN($D447)=0,"",SUBTOTAL(3,$D$6:$D447))</f>
        <v>441</v>
      </c>
      <c r="D447" s="174" t="s">
        <v>62</v>
      </c>
      <c r="E447" s="176" t="s">
        <v>1464</v>
      </c>
      <c r="F447" s="174"/>
      <c r="G447" s="177" t="s">
        <v>256</v>
      </c>
      <c r="H447" s="177" t="s">
        <v>356</v>
      </c>
      <c r="I447" s="287">
        <v>0.22500000000000001</v>
      </c>
      <c r="J447" s="177">
        <v>1</v>
      </c>
      <c r="K447" s="230" t="s">
        <v>1423</v>
      </c>
      <c r="L447" s="12" t="s">
        <v>1424</v>
      </c>
      <c r="M447" s="12"/>
      <c r="N447" s="12" t="s">
        <v>31</v>
      </c>
      <c r="O447" s="12"/>
      <c r="P447" s="12" t="s">
        <v>1425</v>
      </c>
      <c r="Q447" s="4" t="s">
        <v>34</v>
      </c>
      <c r="R447" s="4"/>
      <c r="S447" s="180"/>
      <c r="T447" s="180"/>
      <c r="U447" s="180"/>
      <c r="V447" s="180"/>
      <c r="W447" s="180"/>
      <c r="X447" s="4">
        <f t="shared" si="13"/>
        <v>-0.22500000000000001</v>
      </c>
      <c r="Y447" s="180"/>
      <c r="Z447" s="4"/>
      <c r="AA447" s="180"/>
      <c r="AB447" s="180"/>
      <c r="AC447" s="180"/>
      <c r="AD447" s="180"/>
      <c r="AE447" s="180"/>
      <c r="AF447" s="180"/>
      <c r="AG447" s="180"/>
      <c r="AH447" s="180"/>
    </row>
    <row r="448" spans="1:34" ht="51" x14ac:dyDescent="0.25">
      <c r="A448" s="4" t="s">
        <v>1465</v>
      </c>
      <c r="B448" s="5"/>
      <c r="C448" s="246">
        <f>IF(LEN($D448)=0,"",SUBTOTAL(3,$D$6:$D448))</f>
        <v>442</v>
      </c>
      <c r="D448" s="174" t="s">
        <v>62</v>
      </c>
      <c r="E448" s="176" t="s">
        <v>1466</v>
      </c>
      <c r="F448" s="174"/>
      <c r="G448" s="177" t="s">
        <v>256</v>
      </c>
      <c r="H448" s="177" t="s">
        <v>577</v>
      </c>
      <c r="I448" s="287">
        <v>0.58409999999999995</v>
      </c>
      <c r="J448" s="177">
        <v>1</v>
      </c>
      <c r="K448" s="230" t="s">
        <v>1423</v>
      </c>
      <c r="L448" s="12" t="s">
        <v>1424</v>
      </c>
      <c r="M448" s="12"/>
      <c r="N448" s="12" t="s">
        <v>31</v>
      </c>
      <c r="O448" s="12"/>
      <c r="P448" s="12" t="s">
        <v>1425</v>
      </c>
      <c r="Q448" s="4" t="s">
        <v>34</v>
      </c>
      <c r="R448" s="4"/>
      <c r="S448" s="180"/>
      <c r="T448" s="180"/>
      <c r="U448" s="180"/>
      <c r="V448" s="180"/>
      <c r="W448" s="180"/>
      <c r="X448" s="4">
        <f t="shared" si="13"/>
        <v>-0.58409999999999995</v>
      </c>
      <c r="Y448" s="180"/>
      <c r="Z448" s="4"/>
      <c r="AA448" s="180"/>
      <c r="AB448" s="180"/>
      <c r="AC448" s="180"/>
      <c r="AD448" s="180"/>
      <c r="AE448" s="180"/>
      <c r="AF448" s="180"/>
      <c r="AG448" s="180"/>
      <c r="AH448" s="180"/>
    </row>
    <row r="449" spans="1:34" ht="38.25" x14ac:dyDescent="0.25">
      <c r="A449" s="4" t="s">
        <v>1467</v>
      </c>
      <c r="B449" s="5"/>
      <c r="C449" s="246">
        <f>IF(LEN($D449)=0,"",SUBTOTAL(3,$D$6:$D449))</f>
        <v>443</v>
      </c>
      <c r="D449" s="174" t="s">
        <v>62</v>
      </c>
      <c r="E449" s="176" t="s">
        <v>1468</v>
      </c>
      <c r="F449" s="174"/>
      <c r="G449" s="177" t="s">
        <v>256</v>
      </c>
      <c r="H449" s="177" t="s">
        <v>577</v>
      </c>
      <c r="I449" s="287">
        <v>1.4228499999999999</v>
      </c>
      <c r="J449" s="177">
        <v>1</v>
      </c>
      <c r="K449" s="230" t="s">
        <v>1423</v>
      </c>
      <c r="L449" s="12" t="s">
        <v>1424</v>
      </c>
      <c r="M449" s="12"/>
      <c r="N449" s="12" t="s">
        <v>31</v>
      </c>
      <c r="O449" s="12"/>
      <c r="P449" s="12" t="s">
        <v>1425</v>
      </c>
      <c r="Q449" s="4" t="s">
        <v>34</v>
      </c>
      <c r="R449" s="4"/>
      <c r="S449" s="180"/>
      <c r="T449" s="180"/>
      <c r="U449" s="180"/>
      <c r="V449" s="180"/>
      <c r="W449" s="180"/>
      <c r="X449" s="4">
        <f t="shared" si="13"/>
        <v>-1.4228499999999999</v>
      </c>
      <c r="Y449" s="180"/>
      <c r="Z449" s="4"/>
      <c r="AA449" s="180"/>
      <c r="AB449" s="180"/>
      <c r="AC449" s="180"/>
      <c r="AD449" s="180"/>
      <c r="AE449" s="180"/>
      <c r="AF449" s="180"/>
      <c r="AG449" s="180"/>
      <c r="AH449" s="180"/>
    </row>
    <row r="450" spans="1:34" ht="38.25" x14ac:dyDescent="0.25">
      <c r="A450" s="4" t="s">
        <v>1469</v>
      </c>
      <c r="B450" s="5"/>
      <c r="C450" s="246">
        <f>IF(LEN($D450)=0,"",SUBTOTAL(3,$D$6:$D450))</f>
        <v>444</v>
      </c>
      <c r="D450" s="174" t="s">
        <v>62</v>
      </c>
      <c r="E450" s="176" t="s">
        <v>1470</v>
      </c>
      <c r="F450" s="174"/>
      <c r="G450" s="177" t="s">
        <v>256</v>
      </c>
      <c r="H450" s="177" t="s">
        <v>577</v>
      </c>
      <c r="I450" s="287">
        <v>1</v>
      </c>
      <c r="J450" s="177">
        <v>1</v>
      </c>
      <c r="K450" s="230" t="s">
        <v>1423</v>
      </c>
      <c r="L450" s="12" t="s">
        <v>1424</v>
      </c>
      <c r="M450" s="12"/>
      <c r="N450" s="12" t="s">
        <v>31</v>
      </c>
      <c r="O450" s="12"/>
      <c r="P450" s="12" t="s">
        <v>1425</v>
      </c>
      <c r="Q450" s="4" t="s">
        <v>34</v>
      </c>
      <c r="R450" s="4"/>
      <c r="S450" s="180"/>
      <c r="T450" s="180"/>
      <c r="U450" s="180"/>
      <c r="V450" s="180"/>
      <c r="W450" s="180"/>
      <c r="X450" s="4">
        <f t="shared" si="13"/>
        <v>-1</v>
      </c>
      <c r="Y450" s="180"/>
      <c r="Z450" s="4"/>
      <c r="AA450" s="180"/>
      <c r="AB450" s="180"/>
      <c r="AC450" s="180"/>
      <c r="AD450" s="180"/>
      <c r="AE450" s="180"/>
      <c r="AF450" s="180"/>
      <c r="AG450" s="180"/>
      <c r="AH450" s="180"/>
    </row>
    <row r="451" spans="1:34" ht="38.25" x14ac:dyDescent="0.25">
      <c r="A451" s="4" t="s">
        <v>1471</v>
      </c>
      <c r="B451" s="5"/>
      <c r="C451" s="246">
        <f>IF(LEN($D451)=0,"",SUBTOTAL(3,$D$6:$D451))</f>
        <v>445</v>
      </c>
      <c r="D451" s="174" t="s">
        <v>62</v>
      </c>
      <c r="E451" s="176" t="s">
        <v>1472</v>
      </c>
      <c r="F451" s="174"/>
      <c r="G451" s="177" t="s">
        <v>256</v>
      </c>
      <c r="H451" s="177" t="s">
        <v>905</v>
      </c>
      <c r="I451" s="287">
        <v>0.24</v>
      </c>
      <c r="J451" s="177">
        <v>1</v>
      </c>
      <c r="K451" s="230" t="s">
        <v>1423</v>
      </c>
      <c r="L451" s="12" t="s">
        <v>1424</v>
      </c>
      <c r="M451" s="12"/>
      <c r="N451" s="12" t="s">
        <v>31</v>
      </c>
      <c r="O451" s="12"/>
      <c r="P451" s="12" t="s">
        <v>1425</v>
      </c>
      <c r="Q451" s="4" t="s">
        <v>34</v>
      </c>
      <c r="R451" s="4"/>
      <c r="S451" s="180"/>
      <c r="T451" s="180"/>
      <c r="U451" s="180"/>
      <c r="V451" s="180"/>
      <c r="W451" s="180"/>
      <c r="X451" s="4">
        <f t="shared" ref="X451:X514" si="14">S451-I451</f>
        <v>-0.24</v>
      </c>
      <c r="Y451" s="180"/>
      <c r="Z451" s="4"/>
      <c r="AA451" s="180"/>
      <c r="AB451" s="180"/>
      <c r="AC451" s="180"/>
      <c r="AD451" s="180"/>
      <c r="AE451" s="180"/>
      <c r="AF451" s="180"/>
      <c r="AG451" s="180"/>
      <c r="AH451" s="180"/>
    </row>
    <row r="452" spans="1:34" ht="51" x14ac:dyDescent="0.25">
      <c r="A452" s="4" t="s">
        <v>1473</v>
      </c>
      <c r="B452" s="5"/>
      <c r="C452" s="246">
        <f>IF(LEN($D452)=0,"",SUBTOTAL(3,$D$6:$D452))</f>
        <v>446</v>
      </c>
      <c r="D452" s="174" t="s">
        <v>62</v>
      </c>
      <c r="E452" s="176" t="s">
        <v>1474</v>
      </c>
      <c r="F452" s="174"/>
      <c r="G452" s="177" t="s">
        <v>256</v>
      </c>
      <c r="H452" s="177" t="s">
        <v>664</v>
      </c>
      <c r="I452" s="287">
        <v>0.1</v>
      </c>
      <c r="J452" s="177">
        <v>1</v>
      </c>
      <c r="K452" s="230" t="s">
        <v>1423</v>
      </c>
      <c r="L452" s="12" t="s">
        <v>1424</v>
      </c>
      <c r="M452" s="12"/>
      <c r="N452" s="12" t="s">
        <v>31</v>
      </c>
      <c r="O452" s="12"/>
      <c r="P452" s="12" t="s">
        <v>1425</v>
      </c>
      <c r="Q452" s="4" t="s">
        <v>34</v>
      </c>
      <c r="R452" s="4"/>
      <c r="S452" s="180"/>
      <c r="T452" s="180"/>
      <c r="U452" s="180"/>
      <c r="V452" s="180"/>
      <c r="W452" s="180"/>
      <c r="X452" s="4">
        <f t="shared" si="14"/>
        <v>-0.1</v>
      </c>
      <c r="Y452" s="180"/>
      <c r="Z452" s="4"/>
      <c r="AA452" s="180"/>
      <c r="AB452" s="180"/>
      <c r="AC452" s="180"/>
      <c r="AD452" s="180"/>
      <c r="AE452" s="180"/>
      <c r="AF452" s="180"/>
      <c r="AG452" s="180"/>
      <c r="AH452" s="180"/>
    </row>
    <row r="453" spans="1:34" ht="51" x14ac:dyDescent="0.25">
      <c r="A453" s="4" t="s">
        <v>1475</v>
      </c>
      <c r="B453" s="5"/>
      <c r="C453" s="246">
        <f>IF(LEN($D453)=0,"",SUBTOTAL(3,$D$6:$D453))</f>
        <v>447</v>
      </c>
      <c r="D453" s="174" t="s">
        <v>62</v>
      </c>
      <c r="E453" s="176" t="s">
        <v>1476</v>
      </c>
      <c r="F453" s="174"/>
      <c r="G453" s="177" t="s">
        <v>256</v>
      </c>
      <c r="H453" s="177" t="s">
        <v>808</v>
      </c>
      <c r="I453" s="287">
        <v>0.93</v>
      </c>
      <c r="J453" s="177">
        <v>1</v>
      </c>
      <c r="K453" s="230" t="s">
        <v>1423</v>
      </c>
      <c r="L453" s="12" t="s">
        <v>1424</v>
      </c>
      <c r="M453" s="12"/>
      <c r="N453" s="12" t="s">
        <v>31</v>
      </c>
      <c r="O453" s="12"/>
      <c r="P453" s="12" t="s">
        <v>1425</v>
      </c>
      <c r="Q453" s="4" t="s">
        <v>34</v>
      </c>
      <c r="R453" s="4"/>
      <c r="S453" s="180"/>
      <c r="T453" s="180"/>
      <c r="U453" s="180"/>
      <c r="V453" s="180"/>
      <c r="W453" s="180"/>
      <c r="X453" s="4">
        <f t="shared" si="14"/>
        <v>-0.93</v>
      </c>
      <c r="Y453" s="180"/>
      <c r="Z453" s="4"/>
      <c r="AA453" s="180"/>
      <c r="AB453" s="180"/>
      <c r="AC453" s="180"/>
      <c r="AD453" s="180"/>
      <c r="AE453" s="180"/>
      <c r="AF453" s="180"/>
      <c r="AG453" s="180"/>
      <c r="AH453" s="180"/>
    </row>
    <row r="454" spans="1:34" ht="51" x14ac:dyDescent="0.25">
      <c r="A454" s="4" t="s">
        <v>1477</v>
      </c>
      <c r="B454" s="5"/>
      <c r="C454" s="246">
        <f>IF(LEN($D454)=0,"",SUBTOTAL(3,$D$6:$D454))</f>
        <v>448</v>
      </c>
      <c r="D454" s="174" t="s">
        <v>62</v>
      </c>
      <c r="E454" s="176" t="s">
        <v>1478</v>
      </c>
      <c r="F454" s="174"/>
      <c r="G454" s="177" t="s">
        <v>256</v>
      </c>
      <c r="H454" s="177" t="s">
        <v>660</v>
      </c>
      <c r="I454" s="287">
        <v>0.45</v>
      </c>
      <c r="J454" s="177">
        <v>1</v>
      </c>
      <c r="K454" s="230" t="s">
        <v>1423</v>
      </c>
      <c r="L454" s="12" t="s">
        <v>1424</v>
      </c>
      <c r="M454" s="12"/>
      <c r="N454" s="12" t="s">
        <v>31</v>
      </c>
      <c r="O454" s="12"/>
      <c r="P454" s="12" t="s">
        <v>1425</v>
      </c>
      <c r="Q454" s="4" t="s">
        <v>34</v>
      </c>
      <c r="R454" s="4"/>
      <c r="S454" s="180"/>
      <c r="T454" s="180"/>
      <c r="U454" s="180"/>
      <c r="V454" s="180"/>
      <c r="W454" s="180"/>
      <c r="X454" s="4">
        <f t="shared" si="14"/>
        <v>-0.45</v>
      </c>
      <c r="Y454" s="180"/>
      <c r="Z454" s="4"/>
      <c r="AA454" s="180"/>
      <c r="AB454" s="180"/>
      <c r="AC454" s="180"/>
      <c r="AD454" s="180"/>
      <c r="AE454" s="180"/>
      <c r="AF454" s="180"/>
      <c r="AG454" s="180"/>
      <c r="AH454" s="180"/>
    </row>
    <row r="455" spans="1:34" ht="38.25" x14ac:dyDescent="0.25">
      <c r="A455" s="4" t="s">
        <v>1479</v>
      </c>
      <c r="B455" s="5"/>
      <c r="C455" s="246">
        <f>IF(LEN($D455)=0,"",SUBTOTAL(3,$D$6:$D455))</f>
        <v>449</v>
      </c>
      <c r="D455" s="174" t="s">
        <v>62</v>
      </c>
      <c r="E455" s="176" t="s">
        <v>1480</v>
      </c>
      <c r="F455" s="174"/>
      <c r="G455" s="177" t="s">
        <v>256</v>
      </c>
      <c r="H455" s="177" t="s">
        <v>590</v>
      </c>
      <c r="I455" s="287">
        <v>0.91243999999999992</v>
      </c>
      <c r="J455" s="177">
        <v>1</v>
      </c>
      <c r="K455" s="230" t="s">
        <v>1423</v>
      </c>
      <c r="L455" s="12" t="s">
        <v>1424</v>
      </c>
      <c r="M455" s="12"/>
      <c r="N455" s="12" t="s">
        <v>31</v>
      </c>
      <c r="O455" s="12"/>
      <c r="P455" s="12" t="s">
        <v>1425</v>
      </c>
      <c r="Q455" s="4" t="s">
        <v>34</v>
      </c>
      <c r="R455" s="4"/>
      <c r="S455" s="180"/>
      <c r="T455" s="180"/>
      <c r="U455" s="180"/>
      <c r="V455" s="180"/>
      <c r="W455" s="180"/>
      <c r="X455" s="4">
        <f t="shared" si="14"/>
        <v>-0.91243999999999992</v>
      </c>
      <c r="Y455" s="180"/>
      <c r="Z455" s="4"/>
      <c r="AA455" s="180"/>
      <c r="AB455" s="180"/>
      <c r="AC455" s="180"/>
      <c r="AD455" s="180"/>
      <c r="AE455" s="180"/>
      <c r="AF455" s="180"/>
      <c r="AG455" s="180"/>
      <c r="AH455" s="180"/>
    </row>
    <row r="456" spans="1:34" ht="76.5" x14ac:dyDescent="0.25">
      <c r="A456" s="4" t="s">
        <v>1481</v>
      </c>
      <c r="B456" s="5"/>
      <c r="C456" s="246">
        <f>IF(LEN($D456)=0,"",SUBTOTAL(3,$D$6:$D456))</f>
        <v>450</v>
      </c>
      <c r="D456" s="174" t="s">
        <v>62</v>
      </c>
      <c r="E456" s="176" t="s">
        <v>1482</v>
      </c>
      <c r="F456" s="174"/>
      <c r="G456" s="177" t="s">
        <v>256</v>
      </c>
      <c r="H456" s="177" t="s">
        <v>590</v>
      </c>
      <c r="I456" s="287">
        <v>1.5262</v>
      </c>
      <c r="J456" s="177">
        <v>1</v>
      </c>
      <c r="K456" s="230" t="s">
        <v>1423</v>
      </c>
      <c r="L456" s="12" t="s">
        <v>1424</v>
      </c>
      <c r="M456" s="12"/>
      <c r="N456" s="12" t="s">
        <v>31</v>
      </c>
      <c r="O456" s="12"/>
      <c r="P456" s="12" t="s">
        <v>1425</v>
      </c>
      <c r="Q456" s="4" t="s">
        <v>34</v>
      </c>
      <c r="R456" s="4"/>
      <c r="S456" s="180"/>
      <c r="T456" s="180"/>
      <c r="U456" s="180"/>
      <c r="V456" s="180"/>
      <c r="W456" s="180"/>
      <c r="X456" s="4">
        <f t="shared" si="14"/>
        <v>-1.5262</v>
      </c>
      <c r="Y456" s="180"/>
      <c r="Z456" s="4"/>
      <c r="AA456" s="180"/>
      <c r="AB456" s="180"/>
      <c r="AC456" s="180"/>
      <c r="AD456" s="180"/>
      <c r="AE456" s="180"/>
      <c r="AF456" s="180"/>
      <c r="AG456" s="180"/>
      <c r="AH456" s="180"/>
    </row>
    <row r="457" spans="1:34" ht="38.25" x14ac:dyDescent="0.25">
      <c r="A457" s="4" t="s">
        <v>1483</v>
      </c>
      <c r="B457" s="5"/>
      <c r="C457" s="246">
        <f>IF(LEN($D457)=0,"",SUBTOTAL(3,$D$6:$D457))</f>
        <v>451</v>
      </c>
      <c r="D457" s="174" t="s">
        <v>62</v>
      </c>
      <c r="E457" s="176" t="s">
        <v>1484</v>
      </c>
      <c r="F457" s="174"/>
      <c r="G457" s="177" t="s">
        <v>256</v>
      </c>
      <c r="H457" s="177" t="s">
        <v>560</v>
      </c>
      <c r="I457" s="287">
        <v>0.80254999999999999</v>
      </c>
      <c r="J457" s="177">
        <v>1</v>
      </c>
      <c r="K457" s="230" t="s">
        <v>1423</v>
      </c>
      <c r="L457" s="12" t="s">
        <v>1424</v>
      </c>
      <c r="M457" s="12"/>
      <c r="N457" s="12" t="s">
        <v>31</v>
      </c>
      <c r="O457" s="12"/>
      <c r="P457" s="12" t="s">
        <v>1425</v>
      </c>
      <c r="Q457" s="4" t="s">
        <v>34</v>
      </c>
      <c r="R457" s="4"/>
      <c r="S457" s="180"/>
      <c r="T457" s="180"/>
      <c r="U457" s="180"/>
      <c r="V457" s="180"/>
      <c r="W457" s="180"/>
      <c r="X457" s="4">
        <f t="shared" si="14"/>
        <v>-0.80254999999999999</v>
      </c>
      <c r="Y457" s="180"/>
      <c r="Z457" s="4"/>
      <c r="AA457" s="180"/>
      <c r="AB457" s="180"/>
      <c r="AC457" s="180"/>
      <c r="AD457" s="180"/>
      <c r="AE457" s="180"/>
      <c r="AF457" s="180"/>
      <c r="AG457" s="180"/>
      <c r="AH457" s="180"/>
    </row>
    <row r="458" spans="1:34" ht="63.75" x14ac:dyDescent="0.25">
      <c r="A458" s="4" t="s">
        <v>1485</v>
      </c>
      <c r="B458" s="5"/>
      <c r="C458" s="246">
        <f>IF(LEN($D458)=0,"",SUBTOTAL(3,$D$6:$D458))</f>
        <v>452</v>
      </c>
      <c r="D458" s="174" t="s">
        <v>62</v>
      </c>
      <c r="E458" s="176" t="s">
        <v>1486</v>
      </c>
      <c r="F458" s="174"/>
      <c r="G458" s="177" t="s">
        <v>256</v>
      </c>
      <c r="H458" s="177" t="s">
        <v>936</v>
      </c>
      <c r="I458" s="287">
        <v>1.3980999999999999</v>
      </c>
      <c r="J458" s="177">
        <v>1</v>
      </c>
      <c r="K458" s="230" t="s">
        <v>1423</v>
      </c>
      <c r="L458" s="12" t="s">
        <v>1424</v>
      </c>
      <c r="M458" s="12"/>
      <c r="N458" s="12" t="s">
        <v>31</v>
      </c>
      <c r="O458" s="12"/>
      <c r="P458" s="12" t="s">
        <v>1425</v>
      </c>
      <c r="Q458" s="4" t="s">
        <v>34</v>
      </c>
      <c r="R458" s="4"/>
      <c r="S458" s="180"/>
      <c r="T458" s="180"/>
      <c r="U458" s="180"/>
      <c r="V458" s="180"/>
      <c r="W458" s="180"/>
      <c r="X458" s="4">
        <f t="shared" si="14"/>
        <v>-1.3980999999999999</v>
      </c>
      <c r="Y458" s="180"/>
      <c r="Z458" s="4"/>
      <c r="AA458" s="180"/>
      <c r="AB458" s="180"/>
      <c r="AC458" s="180"/>
      <c r="AD458" s="180"/>
      <c r="AE458" s="180"/>
      <c r="AF458" s="180"/>
      <c r="AG458" s="180"/>
      <c r="AH458" s="180"/>
    </row>
    <row r="459" spans="1:34" ht="38.25" x14ac:dyDescent="0.25">
      <c r="A459" s="4" t="s">
        <v>1487</v>
      </c>
      <c r="B459" s="5"/>
      <c r="C459" s="246">
        <f>IF(LEN($D459)=0,"",SUBTOTAL(3,$D$6:$D459))</f>
        <v>453</v>
      </c>
      <c r="D459" s="174" t="s">
        <v>62</v>
      </c>
      <c r="E459" s="266" t="s">
        <v>1488</v>
      </c>
      <c r="F459" s="174"/>
      <c r="G459" s="177" t="s">
        <v>84</v>
      </c>
      <c r="H459" s="177" t="s">
        <v>1489</v>
      </c>
      <c r="I459" s="287">
        <v>7.6</v>
      </c>
      <c r="J459" s="177">
        <v>1</v>
      </c>
      <c r="K459" s="230" t="s">
        <v>1423</v>
      </c>
      <c r="L459" s="12" t="s">
        <v>1424</v>
      </c>
      <c r="M459" s="12"/>
      <c r="N459" s="12" t="s">
        <v>31</v>
      </c>
      <c r="O459" s="12"/>
      <c r="P459" s="12" t="s">
        <v>1425</v>
      </c>
      <c r="Q459" s="4" t="s">
        <v>34</v>
      </c>
      <c r="R459" s="4"/>
      <c r="S459" s="180"/>
      <c r="T459" s="180"/>
      <c r="U459" s="180"/>
      <c r="V459" s="180"/>
      <c r="W459" s="180"/>
      <c r="X459" s="4">
        <f t="shared" si="14"/>
        <v>-7.6</v>
      </c>
      <c r="Y459" s="180"/>
      <c r="Z459" s="4"/>
      <c r="AA459" s="180"/>
      <c r="AB459" s="180"/>
      <c r="AC459" s="180"/>
      <c r="AD459" s="180"/>
      <c r="AE459" s="180"/>
      <c r="AF459" s="180"/>
      <c r="AG459" s="180"/>
      <c r="AH459" s="180"/>
    </row>
    <row r="460" spans="1:34" x14ac:dyDescent="0.25">
      <c r="A460" s="4" t="s">
        <v>1490</v>
      </c>
      <c r="B460" s="5"/>
      <c r="C460" s="246">
        <f>IF(LEN($D460)=0,"",SUBTOTAL(3,$D$6:$D460))</f>
        <v>454</v>
      </c>
      <c r="D460" s="174" t="s">
        <v>62</v>
      </c>
      <c r="E460" s="289" t="s">
        <v>1456</v>
      </c>
      <c r="F460" s="174"/>
      <c r="G460" s="177" t="s">
        <v>181</v>
      </c>
      <c r="H460" s="259" t="s">
        <v>604</v>
      </c>
      <c r="I460" s="288">
        <v>1.3</v>
      </c>
      <c r="J460" s="177">
        <v>1</v>
      </c>
      <c r="K460" s="230" t="s">
        <v>1423</v>
      </c>
      <c r="L460" s="12" t="s">
        <v>1424</v>
      </c>
      <c r="M460" s="12"/>
      <c r="N460" s="12" t="s">
        <v>31</v>
      </c>
      <c r="O460" s="12"/>
      <c r="P460" s="12" t="s">
        <v>1425</v>
      </c>
      <c r="Q460" s="4" t="s">
        <v>34</v>
      </c>
      <c r="R460" s="4"/>
      <c r="S460" s="180"/>
      <c r="T460" s="180"/>
      <c r="U460" s="180"/>
      <c r="V460" s="180"/>
      <c r="W460" s="180"/>
      <c r="X460" s="4">
        <f t="shared" si="14"/>
        <v>-1.3</v>
      </c>
      <c r="Y460" s="180"/>
      <c r="Z460" s="4"/>
      <c r="AA460" s="180"/>
      <c r="AB460" s="180"/>
      <c r="AC460" s="180"/>
      <c r="AD460" s="180"/>
      <c r="AE460" s="180"/>
      <c r="AF460" s="180"/>
      <c r="AG460" s="180"/>
      <c r="AH460" s="180"/>
    </row>
    <row r="461" spans="1:34" x14ac:dyDescent="0.25">
      <c r="A461" s="4" t="s">
        <v>1491</v>
      </c>
      <c r="B461" s="5"/>
      <c r="C461" s="246">
        <f>IF(LEN($D461)=0,"",SUBTOTAL(3,$D$6:$D461))</f>
        <v>455</v>
      </c>
      <c r="D461" s="174" t="s">
        <v>62</v>
      </c>
      <c r="E461" s="183" t="s">
        <v>1492</v>
      </c>
      <c r="F461" s="174"/>
      <c r="G461" s="177" t="s">
        <v>181</v>
      </c>
      <c r="H461" s="177" t="s">
        <v>432</v>
      </c>
      <c r="I461" s="287">
        <v>7.0000000000000007E-2</v>
      </c>
      <c r="J461" s="177">
        <v>1</v>
      </c>
      <c r="K461" s="230" t="s">
        <v>1423</v>
      </c>
      <c r="L461" s="12" t="s">
        <v>1424</v>
      </c>
      <c r="M461" s="12"/>
      <c r="N461" s="12" t="s">
        <v>31</v>
      </c>
      <c r="O461" s="12"/>
      <c r="P461" s="12" t="s">
        <v>1425</v>
      </c>
      <c r="Q461" s="4" t="s">
        <v>34</v>
      </c>
      <c r="R461" s="4"/>
      <c r="S461" s="180"/>
      <c r="T461" s="180"/>
      <c r="U461" s="180"/>
      <c r="V461" s="180"/>
      <c r="W461" s="180"/>
      <c r="X461" s="4">
        <f t="shared" si="14"/>
        <v>-7.0000000000000007E-2</v>
      </c>
      <c r="Y461" s="180"/>
      <c r="Z461" s="4"/>
      <c r="AA461" s="180"/>
      <c r="AB461" s="180"/>
      <c r="AC461" s="180"/>
      <c r="AD461" s="180"/>
      <c r="AE461" s="180"/>
      <c r="AF461" s="180"/>
      <c r="AG461" s="180"/>
      <c r="AH461" s="180"/>
    </row>
    <row r="462" spans="1:34" ht="25.5" x14ac:dyDescent="0.25">
      <c r="A462" s="4" t="s">
        <v>1493</v>
      </c>
      <c r="B462" s="5"/>
      <c r="C462" s="246">
        <f>IF(LEN($D462)=0,"",SUBTOTAL(3,$D$6:$D462))</f>
        <v>456</v>
      </c>
      <c r="D462" s="174" t="s">
        <v>62</v>
      </c>
      <c r="E462" s="290" t="s">
        <v>1494</v>
      </c>
      <c r="F462" s="174"/>
      <c r="G462" s="177" t="s">
        <v>181</v>
      </c>
      <c r="H462" s="259" t="s">
        <v>432</v>
      </c>
      <c r="I462" s="287">
        <v>0.24</v>
      </c>
      <c r="J462" s="177">
        <v>1</v>
      </c>
      <c r="K462" s="230" t="s">
        <v>1423</v>
      </c>
      <c r="L462" s="12" t="s">
        <v>1424</v>
      </c>
      <c r="M462" s="12"/>
      <c r="N462" s="12" t="s">
        <v>31</v>
      </c>
      <c r="O462" s="12"/>
      <c r="P462" s="12" t="s">
        <v>1425</v>
      </c>
      <c r="Q462" s="4" t="s">
        <v>34</v>
      </c>
      <c r="R462" s="4"/>
      <c r="S462" s="180"/>
      <c r="T462" s="180"/>
      <c r="U462" s="180"/>
      <c r="V462" s="180"/>
      <c r="W462" s="180"/>
      <c r="X462" s="4">
        <f t="shared" si="14"/>
        <v>-0.24</v>
      </c>
      <c r="Y462" s="180"/>
      <c r="Z462" s="4"/>
      <c r="AA462" s="180"/>
      <c r="AB462" s="180"/>
      <c r="AC462" s="180"/>
      <c r="AD462" s="180"/>
      <c r="AE462" s="180"/>
      <c r="AF462" s="180"/>
      <c r="AG462" s="180"/>
      <c r="AH462" s="180"/>
    </row>
    <row r="463" spans="1:34" x14ac:dyDescent="0.25">
      <c r="A463" s="4" t="s">
        <v>1495</v>
      </c>
      <c r="B463" s="5"/>
      <c r="C463" s="246">
        <f>IF(LEN($D463)=0,"",SUBTOTAL(3,$D$6:$D463))</f>
        <v>457</v>
      </c>
      <c r="D463" s="174" t="s">
        <v>62</v>
      </c>
      <c r="E463" s="290" t="s">
        <v>1496</v>
      </c>
      <c r="F463" s="174"/>
      <c r="G463" s="177" t="s">
        <v>181</v>
      </c>
      <c r="H463" s="259" t="s">
        <v>432</v>
      </c>
      <c r="I463" s="287">
        <v>0.4</v>
      </c>
      <c r="J463" s="177">
        <v>1</v>
      </c>
      <c r="K463" s="230" t="s">
        <v>1423</v>
      </c>
      <c r="L463" s="12" t="s">
        <v>1424</v>
      </c>
      <c r="M463" s="12"/>
      <c r="N463" s="12" t="s">
        <v>31</v>
      </c>
      <c r="O463" s="12"/>
      <c r="P463" s="12" t="s">
        <v>1425</v>
      </c>
      <c r="Q463" s="4" t="s">
        <v>34</v>
      </c>
      <c r="R463" s="4"/>
      <c r="S463" s="180"/>
      <c r="T463" s="180"/>
      <c r="U463" s="180"/>
      <c r="V463" s="180"/>
      <c r="W463" s="180"/>
      <c r="X463" s="4">
        <f t="shared" si="14"/>
        <v>-0.4</v>
      </c>
      <c r="Y463" s="180"/>
      <c r="Z463" s="4"/>
      <c r="AA463" s="180"/>
      <c r="AB463" s="180"/>
      <c r="AC463" s="180"/>
      <c r="AD463" s="180"/>
      <c r="AE463" s="180"/>
      <c r="AF463" s="180"/>
      <c r="AG463" s="180"/>
      <c r="AH463" s="180"/>
    </row>
    <row r="464" spans="1:34" x14ac:dyDescent="0.25">
      <c r="A464" s="4" t="s">
        <v>1497</v>
      </c>
      <c r="B464" s="5"/>
      <c r="C464" s="246">
        <f>IF(LEN($D464)=0,"",SUBTOTAL(3,$D$6:$D464))</f>
        <v>458</v>
      </c>
      <c r="D464" s="174" t="s">
        <v>62</v>
      </c>
      <c r="E464" s="289" t="s">
        <v>1498</v>
      </c>
      <c r="F464" s="174"/>
      <c r="G464" s="177" t="s">
        <v>181</v>
      </c>
      <c r="H464" s="259" t="s">
        <v>432</v>
      </c>
      <c r="I464" s="288">
        <v>2</v>
      </c>
      <c r="J464" s="177">
        <v>1</v>
      </c>
      <c r="K464" s="230" t="s">
        <v>1423</v>
      </c>
      <c r="L464" s="12" t="s">
        <v>1424</v>
      </c>
      <c r="M464" s="12"/>
      <c r="N464" s="12" t="s">
        <v>31</v>
      </c>
      <c r="O464" s="12"/>
      <c r="P464" s="12" t="s">
        <v>1425</v>
      </c>
      <c r="Q464" s="4" t="s">
        <v>34</v>
      </c>
      <c r="R464" s="4"/>
      <c r="S464" s="180"/>
      <c r="T464" s="180"/>
      <c r="U464" s="180"/>
      <c r="V464" s="180"/>
      <c r="W464" s="180"/>
      <c r="X464" s="4">
        <f t="shared" si="14"/>
        <v>-2</v>
      </c>
      <c r="Y464" s="180"/>
      <c r="Z464" s="4"/>
      <c r="AA464" s="180"/>
      <c r="AB464" s="180"/>
      <c r="AC464" s="180"/>
      <c r="AD464" s="180"/>
      <c r="AE464" s="180"/>
      <c r="AF464" s="180"/>
      <c r="AG464" s="180"/>
      <c r="AH464" s="180"/>
    </row>
    <row r="465" spans="1:34" x14ac:dyDescent="0.25">
      <c r="A465" s="4" t="s">
        <v>1499</v>
      </c>
      <c r="B465" s="5"/>
      <c r="C465" s="246">
        <f>IF(LEN($D465)=0,"",SUBTOTAL(3,$D$6:$D465))</f>
        <v>459</v>
      </c>
      <c r="D465" s="174" t="s">
        <v>62</v>
      </c>
      <c r="E465" s="291" t="s">
        <v>1500</v>
      </c>
      <c r="F465" s="174"/>
      <c r="G465" s="177" t="s">
        <v>89</v>
      </c>
      <c r="H465" s="292" t="s">
        <v>1501</v>
      </c>
      <c r="I465" s="293">
        <v>1.1000000000000001</v>
      </c>
      <c r="J465" s="177">
        <v>1</v>
      </c>
      <c r="K465" s="230" t="s">
        <v>1423</v>
      </c>
      <c r="L465" s="12" t="s">
        <v>1424</v>
      </c>
      <c r="M465" s="12"/>
      <c r="N465" s="12" t="s">
        <v>31</v>
      </c>
      <c r="O465" s="12"/>
      <c r="P465" s="12" t="s">
        <v>1425</v>
      </c>
      <c r="Q465" s="4" t="s">
        <v>34</v>
      </c>
      <c r="R465" s="4"/>
      <c r="S465" s="180"/>
      <c r="T465" s="180"/>
      <c r="U465" s="180"/>
      <c r="V465" s="180"/>
      <c r="W465" s="180"/>
      <c r="X465" s="4">
        <f t="shared" si="14"/>
        <v>-1.1000000000000001</v>
      </c>
      <c r="Y465" s="180"/>
      <c r="Z465" s="4"/>
      <c r="AA465" s="180"/>
      <c r="AB465" s="180"/>
      <c r="AC465" s="180"/>
      <c r="AD465" s="180"/>
      <c r="AE465" s="180"/>
      <c r="AF465" s="180"/>
      <c r="AG465" s="180"/>
      <c r="AH465" s="180"/>
    </row>
    <row r="466" spans="1:34" x14ac:dyDescent="0.25">
      <c r="A466" s="4" t="s">
        <v>1502</v>
      </c>
      <c r="B466" s="5"/>
      <c r="C466" s="246">
        <f>IF(LEN($D466)=0,"",SUBTOTAL(3,$D$6:$D466))</f>
        <v>460</v>
      </c>
      <c r="D466" s="174" t="s">
        <v>62</v>
      </c>
      <c r="E466" s="183" t="s">
        <v>1503</v>
      </c>
      <c r="F466" s="174"/>
      <c r="G466" s="177" t="s">
        <v>51</v>
      </c>
      <c r="H466" s="177" t="s">
        <v>1146</v>
      </c>
      <c r="I466" s="288">
        <v>0.3</v>
      </c>
      <c r="J466" s="177">
        <v>1</v>
      </c>
      <c r="K466" s="230" t="s">
        <v>1423</v>
      </c>
      <c r="L466" s="12" t="s">
        <v>1424</v>
      </c>
      <c r="M466" s="12"/>
      <c r="N466" s="12" t="s">
        <v>31</v>
      </c>
      <c r="O466" s="12"/>
      <c r="P466" s="12" t="s">
        <v>1425</v>
      </c>
      <c r="Q466" s="4" t="s">
        <v>34</v>
      </c>
      <c r="R466" s="4"/>
      <c r="S466" s="180"/>
      <c r="T466" s="180"/>
      <c r="U466" s="180"/>
      <c r="V466" s="180"/>
      <c r="W466" s="180"/>
      <c r="X466" s="4">
        <f t="shared" si="14"/>
        <v>-0.3</v>
      </c>
      <c r="Y466" s="180"/>
      <c r="Z466" s="4"/>
      <c r="AA466" s="180"/>
      <c r="AB466" s="180"/>
      <c r="AC466" s="180"/>
      <c r="AD466" s="180"/>
      <c r="AE466" s="180"/>
      <c r="AF466" s="180"/>
      <c r="AG466" s="180"/>
      <c r="AH466" s="180"/>
    </row>
    <row r="467" spans="1:34" ht="51" x14ac:dyDescent="0.25">
      <c r="A467" s="4" t="s">
        <v>1504</v>
      </c>
      <c r="B467" s="5"/>
      <c r="C467" s="246">
        <f>IF(LEN($D467)=0,"",SUBTOTAL(3,$D$6:$D467))</f>
        <v>461</v>
      </c>
      <c r="D467" s="174" t="s">
        <v>25</v>
      </c>
      <c r="E467" s="183" t="s">
        <v>1505</v>
      </c>
      <c r="F467" s="174"/>
      <c r="G467" s="18" t="s">
        <v>65</v>
      </c>
      <c r="H467" s="188" t="s">
        <v>1506</v>
      </c>
      <c r="I467" s="294">
        <v>3.84</v>
      </c>
      <c r="J467" s="177">
        <v>1</v>
      </c>
      <c r="K467" s="230" t="s">
        <v>1423</v>
      </c>
      <c r="L467" s="12" t="s">
        <v>1424</v>
      </c>
      <c r="M467" s="12"/>
      <c r="N467" s="12" t="s">
        <v>31</v>
      </c>
      <c r="O467" s="12"/>
      <c r="P467" s="12" t="s">
        <v>1425</v>
      </c>
      <c r="Q467" s="4" t="s">
        <v>34</v>
      </c>
      <c r="R467" s="4"/>
      <c r="S467" s="180"/>
      <c r="T467" s="180"/>
      <c r="U467" s="180"/>
      <c r="V467" s="180"/>
      <c r="W467" s="180"/>
      <c r="X467" s="4">
        <f t="shared" si="14"/>
        <v>-3.84</v>
      </c>
      <c r="Y467" s="180"/>
      <c r="Z467" s="4"/>
      <c r="AA467" s="180"/>
      <c r="AB467" s="180"/>
      <c r="AC467" s="180"/>
      <c r="AD467" s="180"/>
      <c r="AE467" s="180"/>
      <c r="AF467" s="180"/>
      <c r="AG467" s="180"/>
      <c r="AH467" s="180"/>
    </row>
    <row r="468" spans="1:34" x14ac:dyDescent="0.25">
      <c r="A468" s="4" t="s">
        <v>1507</v>
      </c>
      <c r="B468" s="5"/>
      <c r="C468" s="246">
        <f>IF(LEN($D468)=0,"",SUBTOTAL(3,$D$6:$D468))</f>
        <v>462</v>
      </c>
      <c r="D468" s="174" t="s">
        <v>25</v>
      </c>
      <c r="E468" s="176" t="s">
        <v>1508</v>
      </c>
      <c r="F468" s="174"/>
      <c r="G468" s="18" t="s">
        <v>65</v>
      </c>
      <c r="H468" s="177" t="s">
        <v>629</v>
      </c>
      <c r="I468" s="294">
        <v>7.0000000000000007E-2</v>
      </c>
      <c r="J468" s="177">
        <v>1</v>
      </c>
      <c r="K468" s="230" t="s">
        <v>1423</v>
      </c>
      <c r="L468" s="12" t="s">
        <v>1424</v>
      </c>
      <c r="M468" s="12"/>
      <c r="N468" s="12" t="s">
        <v>31</v>
      </c>
      <c r="O468" s="12"/>
      <c r="P468" s="12" t="s">
        <v>1425</v>
      </c>
      <c r="Q468" s="4" t="s">
        <v>34</v>
      </c>
      <c r="R468" s="4"/>
      <c r="S468" s="180"/>
      <c r="T468" s="180"/>
      <c r="U468" s="180"/>
      <c r="V468" s="180"/>
      <c r="W468" s="180"/>
      <c r="X468" s="4">
        <f t="shared" si="14"/>
        <v>-7.0000000000000007E-2</v>
      </c>
      <c r="Y468" s="180"/>
      <c r="Z468" s="4"/>
      <c r="AA468" s="180"/>
      <c r="AB468" s="180"/>
      <c r="AC468" s="180"/>
      <c r="AD468" s="180"/>
      <c r="AE468" s="180"/>
      <c r="AF468" s="180"/>
      <c r="AG468" s="180"/>
      <c r="AH468" s="180"/>
    </row>
    <row r="469" spans="1:34" ht="25.5" x14ac:dyDescent="0.25">
      <c r="A469" s="4" t="s">
        <v>1509</v>
      </c>
      <c r="B469" s="5"/>
      <c r="C469" s="246">
        <f>IF(LEN($D469)=0,"",SUBTOTAL(3,$D$6:$D469))</f>
        <v>463</v>
      </c>
      <c r="D469" s="174" t="s">
        <v>25</v>
      </c>
      <c r="E469" s="183" t="s">
        <v>1510</v>
      </c>
      <c r="F469" s="174"/>
      <c r="G469" s="177" t="s">
        <v>185</v>
      </c>
      <c r="H469" s="177" t="s">
        <v>1430</v>
      </c>
      <c r="I469" s="287">
        <v>0.66</v>
      </c>
      <c r="J469" s="177">
        <v>1</v>
      </c>
      <c r="K469" s="230" t="s">
        <v>1423</v>
      </c>
      <c r="L469" s="12" t="s">
        <v>1424</v>
      </c>
      <c r="M469" s="12"/>
      <c r="N469" s="12" t="s">
        <v>31</v>
      </c>
      <c r="O469" s="12"/>
      <c r="P469" s="12" t="s">
        <v>1425</v>
      </c>
      <c r="Q469" s="4" t="s">
        <v>34</v>
      </c>
      <c r="R469" s="4"/>
      <c r="S469" s="180"/>
      <c r="T469" s="180"/>
      <c r="U469" s="180"/>
      <c r="V469" s="180"/>
      <c r="W469" s="180"/>
      <c r="X469" s="4">
        <f t="shared" si="14"/>
        <v>-0.66</v>
      </c>
      <c r="Y469" s="180"/>
      <c r="Z469" s="4"/>
      <c r="AA469" s="180"/>
      <c r="AB469" s="180"/>
      <c r="AC469" s="180"/>
      <c r="AD469" s="180"/>
      <c r="AE469" s="180"/>
      <c r="AF469" s="180"/>
      <c r="AG469" s="180"/>
      <c r="AH469" s="180"/>
    </row>
    <row r="470" spans="1:34" x14ac:dyDescent="0.25">
      <c r="A470" s="4" t="s">
        <v>1511</v>
      </c>
      <c r="B470" s="5"/>
      <c r="C470" s="246">
        <f>IF(LEN($D470)=0,"",SUBTOTAL(3,$D$6:$D470))</f>
        <v>464</v>
      </c>
      <c r="D470" s="174" t="s">
        <v>25</v>
      </c>
      <c r="E470" s="183" t="s">
        <v>1512</v>
      </c>
      <c r="F470" s="174"/>
      <c r="G470" s="177" t="s">
        <v>185</v>
      </c>
      <c r="H470" s="177" t="s">
        <v>1430</v>
      </c>
      <c r="I470" s="287">
        <v>0.72</v>
      </c>
      <c r="J470" s="177">
        <v>1</v>
      </c>
      <c r="K470" s="230" t="s">
        <v>1423</v>
      </c>
      <c r="L470" s="12" t="s">
        <v>1424</v>
      </c>
      <c r="M470" s="12"/>
      <c r="N470" s="12" t="s">
        <v>31</v>
      </c>
      <c r="O470" s="12"/>
      <c r="P470" s="12" t="s">
        <v>1425</v>
      </c>
      <c r="Q470" s="4" t="s">
        <v>34</v>
      </c>
      <c r="R470" s="4"/>
      <c r="S470" s="180"/>
      <c r="T470" s="180"/>
      <c r="U470" s="180"/>
      <c r="V470" s="180"/>
      <c r="W470" s="180"/>
      <c r="X470" s="4">
        <f t="shared" si="14"/>
        <v>-0.72</v>
      </c>
      <c r="Y470" s="180"/>
      <c r="Z470" s="4"/>
      <c r="AA470" s="180"/>
      <c r="AB470" s="180"/>
      <c r="AC470" s="180"/>
      <c r="AD470" s="180"/>
      <c r="AE470" s="180"/>
      <c r="AF470" s="180"/>
      <c r="AG470" s="180"/>
      <c r="AH470" s="180"/>
    </row>
    <row r="471" spans="1:34" ht="25.5" x14ac:dyDescent="0.25">
      <c r="A471" s="4" t="s">
        <v>1513</v>
      </c>
      <c r="B471" s="5"/>
      <c r="C471" s="246">
        <f>IF(LEN($D471)=0,"",SUBTOTAL(3,$D$6:$D471))</f>
        <v>465</v>
      </c>
      <c r="D471" s="174" t="s">
        <v>25</v>
      </c>
      <c r="E471" s="183" t="s">
        <v>1514</v>
      </c>
      <c r="F471" s="174"/>
      <c r="G471" s="177" t="s">
        <v>185</v>
      </c>
      <c r="H471" s="177" t="s">
        <v>1430</v>
      </c>
      <c r="I471" s="287">
        <v>1.8</v>
      </c>
      <c r="J471" s="177">
        <v>1</v>
      </c>
      <c r="K471" s="230" t="s">
        <v>1423</v>
      </c>
      <c r="L471" s="12" t="s">
        <v>1424</v>
      </c>
      <c r="M471" s="12"/>
      <c r="N471" s="12" t="s">
        <v>31</v>
      </c>
      <c r="O471" s="12"/>
      <c r="P471" s="12" t="s">
        <v>1425</v>
      </c>
      <c r="Q471" s="4" t="s">
        <v>34</v>
      </c>
      <c r="R471" s="4"/>
      <c r="S471" s="180"/>
      <c r="T471" s="180"/>
      <c r="U471" s="180"/>
      <c r="V471" s="180"/>
      <c r="W471" s="180"/>
      <c r="X471" s="4">
        <f t="shared" si="14"/>
        <v>-1.8</v>
      </c>
      <c r="Y471" s="180"/>
      <c r="Z471" s="4"/>
      <c r="AA471" s="180"/>
      <c r="AB471" s="180"/>
      <c r="AC471" s="180"/>
      <c r="AD471" s="180"/>
      <c r="AE471" s="180"/>
      <c r="AF471" s="180"/>
      <c r="AG471" s="180"/>
      <c r="AH471" s="180"/>
    </row>
    <row r="472" spans="1:34" x14ac:dyDescent="0.25">
      <c r="A472" s="4" t="s">
        <v>1515</v>
      </c>
      <c r="B472" s="5"/>
      <c r="C472" s="246">
        <f>IF(LEN($D472)=0,"",SUBTOTAL(3,$D$6:$D472))</f>
        <v>466</v>
      </c>
      <c r="D472" s="174" t="s">
        <v>25</v>
      </c>
      <c r="E472" s="183" t="s">
        <v>1516</v>
      </c>
      <c r="F472" s="174"/>
      <c r="G472" s="177" t="s">
        <v>185</v>
      </c>
      <c r="H472" s="177" t="s">
        <v>1517</v>
      </c>
      <c r="I472" s="287">
        <v>1.8</v>
      </c>
      <c r="J472" s="177">
        <v>1</v>
      </c>
      <c r="K472" s="230" t="s">
        <v>1423</v>
      </c>
      <c r="L472" s="12" t="s">
        <v>1424</v>
      </c>
      <c r="M472" s="12"/>
      <c r="N472" s="12" t="s">
        <v>31</v>
      </c>
      <c r="O472" s="12"/>
      <c r="P472" s="12" t="s">
        <v>1425</v>
      </c>
      <c r="Q472" s="4" t="s">
        <v>34</v>
      </c>
      <c r="R472" s="4"/>
      <c r="S472" s="180"/>
      <c r="T472" s="180"/>
      <c r="U472" s="180"/>
      <c r="V472" s="180"/>
      <c r="W472" s="180"/>
      <c r="X472" s="4">
        <f t="shared" si="14"/>
        <v>-1.8</v>
      </c>
      <c r="Y472" s="180"/>
      <c r="Z472" s="4"/>
      <c r="AA472" s="180"/>
      <c r="AB472" s="180"/>
      <c r="AC472" s="180"/>
      <c r="AD472" s="180"/>
      <c r="AE472" s="180"/>
      <c r="AF472" s="180"/>
      <c r="AG472" s="180"/>
      <c r="AH472" s="180"/>
    </row>
    <row r="473" spans="1:34" x14ac:dyDescent="0.25">
      <c r="A473" s="4" t="s">
        <v>1518</v>
      </c>
      <c r="B473" s="5"/>
      <c r="C473" s="246">
        <f>IF(LEN($D473)=0,"",SUBTOTAL(3,$D$6:$D473))</f>
        <v>467</v>
      </c>
      <c r="D473" s="174" t="s">
        <v>25</v>
      </c>
      <c r="E473" s="176" t="s">
        <v>1519</v>
      </c>
      <c r="F473" s="174"/>
      <c r="G473" s="177" t="s">
        <v>79</v>
      </c>
      <c r="H473" s="177" t="s">
        <v>193</v>
      </c>
      <c r="I473" s="288">
        <v>10.5</v>
      </c>
      <c r="J473" s="177">
        <v>1</v>
      </c>
      <c r="K473" s="230" t="s">
        <v>1423</v>
      </c>
      <c r="L473" s="12" t="s">
        <v>1424</v>
      </c>
      <c r="M473" s="12"/>
      <c r="N473" s="12" t="s">
        <v>31</v>
      </c>
      <c r="O473" s="12"/>
      <c r="P473" s="12" t="s">
        <v>1425</v>
      </c>
      <c r="Q473" s="4" t="s">
        <v>34</v>
      </c>
      <c r="R473" s="4"/>
      <c r="S473" s="180"/>
      <c r="T473" s="180"/>
      <c r="U473" s="180"/>
      <c r="V473" s="180"/>
      <c r="W473" s="180"/>
      <c r="X473" s="4">
        <f t="shared" si="14"/>
        <v>-10.5</v>
      </c>
      <c r="Y473" s="180"/>
      <c r="Z473" s="4"/>
      <c r="AA473" s="180"/>
      <c r="AB473" s="180"/>
      <c r="AC473" s="180"/>
      <c r="AD473" s="180"/>
      <c r="AE473" s="180"/>
      <c r="AF473" s="180"/>
      <c r="AG473" s="180"/>
      <c r="AH473" s="180"/>
    </row>
    <row r="474" spans="1:34" ht="25.5" x14ac:dyDescent="0.25">
      <c r="A474" s="4" t="s">
        <v>1520</v>
      </c>
      <c r="B474" s="5"/>
      <c r="C474" s="246">
        <f>IF(LEN($D474)=0,"",SUBTOTAL(3,$D$6:$D474))</f>
        <v>468</v>
      </c>
      <c r="D474" s="174" t="s">
        <v>25</v>
      </c>
      <c r="E474" s="176" t="s">
        <v>1521</v>
      </c>
      <c r="F474" s="174"/>
      <c r="G474" s="177" t="s">
        <v>79</v>
      </c>
      <c r="H474" s="8" t="s">
        <v>1522</v>
      </c>
      <c r="I474" s="288">
        <v>5.74</v>
      </c>
      <c r="J474" s="177">
        <v>1</v>
      </c>
      <c r="K474" s="230" t="s">
        <v>1423</v>
      </c>
      <c r="L474" s="12" t="s">
        <v>1424</v>
      </c>
      <c r="M474" s="12"/>
      <c r="N474" s="12" t="s">
        <v>31</v>
      </c>
      <c r="O474" s="12"/>
      <c r="P474" s="12" t="s">
        <v>1425</v>
      </c>
      <c r="Q474" s="4" t="s">
        <v>34</v>
      </c>
      <c r="R474" s="4"/>
      <c r="S474" s="180"/>
      <c r="T474" s="180"/>
      <c r="U474" s="180"/>
      <c r="V474" s="180"/>
      <c r="W474" s="180"/>
      <c r="X474" s="4">
        <f t="shared" si="14"/>
        <v>-5.74</v>
      </c>
      <c r="Y474" s="180"/>
      <c r="Z474" s="4"/>
      <c r="AA474" s="180"/>
      <c r="AB474" s="180"/>
      <c r="AC474" s="180"/>
      <c r="AD474" s="180"/>
      <c r="AE474" s="180"/>
      <c r="AF474" s="180"/>
      <c r="AG474" s="180"/>
      <c r="AH474" s="180"/>
    </row>
    <row r="475" spans="1:34" ht="25.5" x14ac:dyDescent="0.25">
      <c r="A475" s="4" t="s">
        <v>1523</v>
      </c>
      <c r="B475" s="5"/>
      <c r="C475" s="246">
        <f>IF(LEN($D475)=0,"",SUBTOTAL(3,$D$6:$D475))</f>
        <v>469</v>
      </c>
      <c r="D475" s="174" t="s">
        <v>25</v>
      </c>
      <c r="E475" s="176" t="s">
        <v>1524</v>
      </c>
      <c r="F475" s="174"/>
      <c r="G475" s="177" t="s">
        <v>79</v>
      </c>
      <c r="H475" s="177" t="s">
        <v>106</v>
      </c>
      <c r="I475" s="288">
        <v>2</v>
      </c>
      <c r="J475" s="177">
        <v>1</v>
      </c>
      <c r="K475" s="230" t="s">
        <v>1423</v>
      </c>
      <c r="L475" s="12" t="s">
        <v>1424</v>
      </c>
      <c r="M475" s="12"/>
      <c r="N475" s="12" t="s">
        <v>31</v>
      </c>
      <c r="O475" s="12"/>
      <c r="P475" s="12" t="s">
        <v>1425</v>
      </c>
      <c r="Q475" s="4" t="s">
        <v>34</v>
      </c>
      <c r="R475" s="4"/>
      <c r="S475" s="180"/>
      <c r="T475" s="180"/>
      <c r="U475" s="180"/>
      <c r="V475" s="180"/>
      <c r="W475" s="180"/>
      <c r="X475" s="4">
        <f t="shared" si="14"/>
        <v>-2</v>
      </c>
      <c r="Y475" s="180"/>
      <c r="Z475" s="4"/>
      <c r="AA475" s="180"/>
      <c r="AB475" s="180"/>
      <c r="AC475" s="180"/>
      <c r="AD475" s="180"/>
      <c r="AE475" s="180"/>
      <c r="AF475" s="180"/>
      <c r="AG475" s="180"/>
      <c r="AH475" s="180"/>
    </row>
    <row r="476" spans="1:34" ht="25.5" x14ac:dyDescent="0.25">
      <c r="A476" s="4" t="s">
        <v>1525</v>
      </c>
      <c r="B476" s="5"/>
      <c r="C476" s="246">
        <f>IF(LEN($D476)=0,"",SUBTOTAL(3,$D$6:$D476))</f>
        <v>470</v>
      </c>
      <c r="D476" s="174" t="s">
        <v>25</v>
      </c>
      <c r="E476" s="176" t="s">
        <v>1526</v>
      </c>
      <c r="F476" s="174"/>
      <c r="G476" s="177" t="s">
        <v>79</v>
      </c>
      <c r="H476" s="177" t="s">
        <v>1527</v>
      </c>
      <c r="I476" s="288">
        <v>10.5</v>
      </c>
      <c r="J476" s="177">
        <v>1</v>
      </c>
      <c r="K476" s="230" t="s">
        <v>1423</v>
      </c>
      <c r="L476" s="12" t="s">
        <v>1424</v>
      </c>
      <c r="M476" s="12"/>
      <c r="N476" s="12" t="s">
        <v>31</v>
      </c>
      <c r="O476" s="12"/>
      <c r="P476" s="12" t="s">
        <v>1425</v>
      </c>
      <c r="Q476" s="4" t="s">
        <v>34</v>
      </c>
      <c r="R476" s="4"/>
      <c r="S476" s="180"/>
      <c r="T476" s="180"/>
      <c r="U476" s="180"/>
      <c r="V476" s="180"/>
      <c r="W476" s="180"/>
      <c r="X476" s="4">
        <f t="shared" si="14"/>
        <v>-10.5</v>
      </c>
      <c r="Y476" s="180"/>
      <c r="Z476" s="4"/>
      <c r="AA476" s="180"/>
      <c r="AB476" s="180"/>
      <c r="AC476" s="180"/>
      <c r="AD476" s="180"/>
      <c r="AE476" s="180"/>
      <c r="AF476" s="180"/>
      <c r="AG476" s="180"/>
      <c r="AH476" s="180"/>
    </row>
    <row r="477" spans="1:34" ht="25.5" x14ac:dyDescent="0.25">
      <c r="A477" s="4" t="s">
        <v>1528</v>
      </c>
      <c r="B477" s="5"/>
      <c r="C477" s="246">
        <f>IF(LEN($D477)=0,"",SUBTOTAL(3,$D$6:$D477))</f>
        <v>471</v>
      </c>
      <c r="D477" s="174" t="s">
        <v>25</v>
      </c>
      <c r="E477" s="176" t="s">
        <v>1529</v>
      </c>
      <c r="F477" s="174"/>
      <c r="G477" s="177" t="s">
        <v>79</v>
      </c>
      <c r="H477" s="177" t="s">
        <v>123</v>
      </c>
      <c r="I477" s="288">
        <v>20</v>
      </c>
      <c r="J477" s="177">
        <v>1</v>
      </c>
      <c r="K477" s="230" t="s">
        <v>1423</v>
      </c>
      <c r="L477" s="12" t="s">
        <v>1424</v>
      </c>
      <c r="M477" s="12"/>
      <c r="N477" s="12" t="s">
        <v>31</v>
      </c>
      <c r="O477" s="12"/>
      <c r="P477" s="12" t="s">
        <v>1425</v>
      </c>
      <c r="Q477" s="4" t="s">
        <v>34</v>
      </c>
      <c r="R477" s="4"/>
      <c r="S477" s="180"/>
      <c r="T477" s="180"/>
      <c r="U477" s="180"/>
      <c r="V477" s="180"/>
      <c r="W477" s="180"/>
      <c r="X477" s="4">
        <f t="shared" si="14"/>
        <v>-20</v>
      </c>
      <c r="Y477" s="180"/>
      <c r="Z477" s="4"/>
      <c r="AA477" s="180"/>
      <c r="AB477" s="180"/>
      <c r="AC477" s="180"/>
      <c r="AD477" s="180"/>
      <c r="AE477" s="180"/>
      <c r="AF477" s="180"/>
      <c r="AG477" s="180"/>
      <c r="AH477" s="180"/>
    </row>
    <row r="478" spans="1:34" x14ac:dyDescent="0.25">
      <c r="A478" s="4" t="s">
        <v>1530</v>
      </c>
      <c r="B478" s="5"/>
      <c r="C478" s="246">
        <f>IF(LEN($D478)=0,"",SUBTOTAL(3,$D$6:$D478))</f>
        <v>472</v>
      </c>
      <c r="D478" s="174" t="s">
        <v>25</v>
      </c>
      <c r="E478" s="176" t="s">
        <v>1531</v>
      </c>
      <c r="F478" s="174"/>
      <c r="G478" s="177" t="s">
        <v>79</v>
      </c>
      <c r="H478" s="177" t="s">
        <v>499</v>
      </c>
      <c r="I478" s="288">
        <v>7.5</v>
      </c>
      <c r="J478" s="177">
        <v>1</v>
      </c>
      <c r="K478" s="230" t="s">
        <v>1423</v>
      </c>
      <c r="L478" s="12" t="s">
        <v>1424</v>
      </c>
      <c r="M478" s="12"/>
      <c r="N478" s="12" t="s">
        <v>31</v>
      </c>
      <c r="O478" s="12"/>
      <c r="P478" s="12" t="s">
        <v>1425</v>
      </c>
      <c r="Q478" s="4" t="s">
        <v>34</v>
      </c>
      <c r="R478" s="4"/>
      <c r="S478" s="180"/>
      <c r="T478" s="180"/>
      <c r="U478" s="180"/>
      <c r="V478" s="180"/>
      <c r="W478" s="180"/>
      <c r="X478" s="4">
        <f t="shared" si="14"/>
        <v>-7.5</v>
      </c>
      <c r="Y478" s="180"/>
      <c r="Z478" s="4"/>
      <c r="AA478" s="180"/>
      <c r="AB478" s="180"/>
      <c r="AC478" s="180"/>
      <c r="AD478" s="180"/>
      <c r="AE478" s="180"/>
      <c r="AF478" s="180"/>
      <c r="AG478" s="180"/>
      <c r="AH478" s="180"/>
    </row>
    <row r="479" spans="1:34" ht="25.5" x14ac:dyDescent="0.25">
      <c r="A479" s="4" t="s">
        <v>1532</v>
      </c>
      <c r="B479" s="5"/>
      <c r="C479" s="246">
        <f>IF(LEN($D479)=0,"",SUBTOTAL(3,$D$6:$D479))</f>
        <v>473</v>
      </c>
      <c r="D479" s="174" t="s">
        <v>25</v>
      </c>
      <c r="E479" s="176" t="s">
        <v>1533</v>
      </c>
      <c r="F479" s="174"/>
      <c r="G479" s="177" t="s">
        <v>79</v>
      </c>
      <c r="H479" s="177" t="s">
        <v>499</v>
      </c>
      <c r="I479" s="288">
        <v>7.7</v>
      </c>
      <c r="J479" s="177">
        <v>1</v>
      </c>
      <c r="K479" s="230" t="s">
        <v>1423</v>
      </c>
      <c r="L479" s="12" t="s">
        <v>1424</v>
      </c>
      <c r="M479" s="12"/>
      <c r="N479" s="12" t="s">
        <v>31</v>
      </c>
      <c r="O479" s="12"/>
      <c r="P479" s="12" t="s">
        <v>1425</v>
      </c>
      <c r="Q479" s="4" t="s">
        <v>34</v>
      </c>
      <c r="R479" s="4"/>
      <c r="S479" s="180"/>
      <c r="T479" s="180"/>
      <c r="U479" s="180"/>
      <c r="V479" s="180"/>
      <c r="W479" s="180"/>
      <c r="X479" s="4">
        <f t="shared" si="14"/>
        <v>-7.7</v>
      </c>
      <c r="Y479" s="180"/>
      <c r="Z479" s="4"/>
      <c r="AA479" s="180"/>
      <c r="AB479" s="180"/>
      <c r="AC479" s="180"/>
      <c r="AD479" s="180"/>
      <c r="AE479" s="180"/>
      <c r="AF479" s="180"/>
      <c r="AG479" s="180"/>
      <c r="AH479" s="180"/>
    </row>
    <row r="480" spans="1:34" ht="25.5" x14ac:dyDescent="0.25">
      <c r="A480" s="4" t="s">
        <v>1534</v>
      </c>
      <c r="B480" s="5"/>
      <c r="C480" s="246">
        <f>IF(LEN($D480)=0,"",SUBTOTAL(3,$D$6:$D480))</f>
        <v>474</v>
      </c>
      <c r="D480" s="174" t="s">
        <v>25</v>
      </c>
      <c r="E480" s="199" t="s">
        <v>1535</v>
      </c>
      <c r="F480" s="174"/>
      <c r="G480" s="177" t="s">
        <v>28</v>
      </c>
      <c r="H480" s="188" t="s">
        <v>1536</v>
      </c>
      <c r="I480" s="288">
        <v>0.28000000000000003</v>
      </c>
      <c r="J480" s="177">
        <v>1</v>
      </c>
      <c r="K480" s="230" t="s">
        <v>1423</v>
      </c>
      <c r="L480" s="12" t="s">
        <v>1424</v>
      </c>
      <c r="M480" s="12"/>
      <c r="N480" s="12" t="s">
        <v>31</v>
      </c>
      <c r="O480" s="12"/>
      <c r="P480" s="12" t="s">
        <v>1425</v>
      </c>
      <c r="Q480" s="4" t="s">
        <v>34</v>
      </c>
      <c r="R480" s="4"/>
      <c r="S480" s="180"/>
      <c r="T480" s="180"/>
      <c r="U480" s="180"/>
      <c r="V480" s="180"/>
      <c r="W480" s="180"/>
      <c r="X480" s="4">
        <f t="shared" si="14"/>
        <v>-0.28000000000000003</v>
      </c>
      <c r="Y480" s="180"/>
      <c r="Z480" s="4"/>
      <c r="AA480" s="180"/>
      <c r="AB480" s="180"/>
      <c r="AC480" s="180"/>
      <c r="AD480" s="180"/>
      <c r="AE480" s="180"/>
      <c r="AF480" s="180"/>
      <c r="AG480" s="180"/>
      <c r="AH480" s="180"/>
    </row>
    <row r="481" spans="1:34" x14ac:dyDescent="0.25">
      <c r="A481" s="4" t="s">
        <v>1537</v>
      </c>
      <c r="B481" s="5"/>
      <c r="C481" s="246">
        <f>IF(LEN($D481)=0,"",SUBTOTAL(3,$D$6:$D481))</f>
        <v>475</v>
      </c>
      <c r="D481" s="174" t="s">
        <v>25</v>
      </c>
      <c r="E481" s="183" t="s">
        <v>1538</v>
      </c>
      <c r="F481" s="174"/>
      <c r="G481" s="177" t="s">
        <v>28</v>
      </c>
      <c r="H481" s="177" t="s">
        <v>383</v>
      </c>
      <c r="I481" s="288">
        <v>0.87</v>
      </c>
      <c r="J481" s="177">
        <v>1</v>
      </c>
      <c r="K481" s="230" t="s">
        <v>1423</v>
      </c>
      <c r="L481" s="12" t="s">
        <v>1424</v>
      </c>
      <c r="M481" s="12"/>
      <c r="N481" s="12" t="s">
        <v>31</v>
      </c>
      <c r="O481" s="12"/>
      <c r="P481" s="12" t="s">
        <v>1425</v>
      </c>
      <c r="Q481" s="4" t="s">
        <v>34</v>
      </c>
      <c r="R481" s="4"/>
      <c r="S481" s="180"/>
      <c r="T481" s="180"/>
      <c r="U481" s="180"/>
      <c r="V481" s="180"/>
      <c r="W481" s="180"/>
      <c r="X481" s="4">
        <f t="shared" si="14"/>
        <v>-0.87</v>
      </c>
      <c r="Y481" s="180"/>
      <c r="Z481" s="4"/>
      <c r="AA481" s="180"/>
      <c r="AB481" s="180"/>
      <c r="AC481" s="180"/>
      <c r="AD481" s="180"/>
      <c r="AE481" s="180"/>
      <c r="AF481" s="180"/>
      <c r="AG481" s="180"/>
      <c r="AH481" s="180"/>
    </row>
    <row r="482" spans="1:34" ht="25.5" x14ac:dyDescent="0.25">
      <c r="A482" s="4" t="s">
        <v>1539</v>
      </c>
      <c r="B482" s="5"/>
      <c r="C482" s="246">
        <f>IF(LEN($D482)=0,"",SUBTOTAL(3,$D$6:$D482))</f>
        <v>476</v>
      </c>
      <c r="D482" s="174" t="s">
        <v>25</v>
      </c>
      <c r="E482" s="176" t="s">
        <v>1540</v>
      </c>
      <c r="F482" s="174"/>
      <c r="G482" s="177" t="s">
        <v>28</v>
      </c>
      <c r="H482" s="177" t="s">
        <v>59</v>
      </c>
      <c r="I482" s="288">
        <v>0.27</v>
      </c>
      <c r="J482" s="177">
        <v>1</v>
      </c>
      <c r="K482" s="230" t="s">
        <v>1423</v>
      </c>
      <c r="L482" s="12" t="s">
        <v>1424</v>
      </c>
      <c r="M482" s="12"/>
      <c r="N482" s="12" t="s">
        <v>31</v>
      </c>
      <c r="O482" s="12"/>
      <c r="P482" s="12" t="s">
        <v>1425</v>
      </c>
      <c r="Q482" s="4" t="s">
        <v>34</v>
      </c>
      <c r="R482" s="4"/>
      <c r="S482" s="180"/>
      <c r="T482" s="180"/>
      <c r="U482" s="180"/>
      <c r="V482" s="180"/>
      <c r="W482" s="180"/>
      <c r="X482" s="4">
        <f t="shared" si="14"/>
        <v>-0.27</v>
      </c>
      <c r="Y482" s="180"/>
      <c r="Z482" s="4"/>
      <c r="AA482" s="180"/>
      <c r="AB482" s="180"/>
      <c r="AC482" s="180"/>
      <c r="AD482" s="180"/>
      <c r="AE482" s="180"/>
      <c r="AF482" s="180"/>
      <c r="AG482" s="180"/>
      <c r="AH482" s="180"/>
    </row>
    <row r="483" spans="1:34" ht="38.25" x14ac:dyDescent="0.25">
      <c r="A483" s="4" t="s">
        <v>1541</v>
      </c>
      <c r="B483" s="5"/>
      <c r="C483" s="246">
        <f>IF(LEN($D483)=0,"",SUBTOTAL(3,$D$6:$D483))</f>
        <v>477</v>
      </c>
      <c r="D483" s="174" t="s">
        <v>25</v>
      </c>
      <c r="E483" s="176" t="s">
        <v>1542</v>
      </c>
      <c r="F483" s="174"/>
      <c r="G483" s="177" t="s">
        <v>256</v>
      </c>
      <c r="H483" s="177" t="s">
        <v>1543</v>
      </c>
      <c r="I483" s="287">
        <v>3.9</v>
      </c>
      <c r="J483" s="177">
        <v>1</v>
      </c>
      <c r="K483" s="230" t="s">
        <v>1423</v>
      </c>
      <c r="L483" s="12" t="s">
        <v>1424</v>
      </c>
      <c r="M483" s="12"/>
      <c r="N483" s="12" t="s">
        <v>31</v>
      </c>
      <c r="O483" s="12"/>
      <c r="P483" s="12" t="s">
        <v>1425</v>
      </c>
      <c r="Q483" s="4" t="s">
        <v>34</v>
      </c>
      <c r="R483" s="4"/>
      <c r="S483" s="180"/>
      <c r="T483" s="180"/>
      <c r="U483" s="180"/>
      <c r="V483" s="180"/>
      <c r="W483" s="180"/>
      <c r="X483" s="4">
        <f t="shared" si="14"/>
        <v>-3.9</v>
      </c>
      <c r="Y483" s="180"/>
      <c r="Z483" s="4"/>
      <c r="AA483" s="180"/>
      <c r="AB483" s="180"/>
      <c r="AC483" s="180"/>
      <c r="AD483" s="180"/>
      <c r="AE483" s="180"/>
      <c r="AF483" s="180"/>
      <c r="AG483" s="180"/>
      <c r="AH483" s="180"/>
    </row>
    <row r="484" spans="1:34" ht="38.25" x14ac:dyDescent="0.25">
      <c r="A484" s="4" t="s">
        <v>1544</v>
      </c>
      <c r="B484" s="5"/>
      <c r="C484" s="246">
        <f>IF(LEN($D484)=0,"",SUBTOTAL(3,$D$6:$D484))</f>
        <v>478</v>
      </c>
      <c r="D484" s="174" t="s">
        <v>25</v>
      </c>
      <c r="E484" s="176" t="s">
        <v>1545</v>
      </c>
      <c r="F484" s="174"/>
      <c r="G484" s="177" t="s">
        <v>256</v>
      </c>
      <c r="H484" s="177" t="s">
        <v>1546</v>
      </c>
      <c r="I484" s="287">
        <v>2.4</v>
      </c>
      <c r="J484" s="177">
        <v>1</v>
      </c>
      <c r="K484" s="230" t="s">
        <v>1423</v>
      </c>
      <c r="L484" s="12" t="s">
        <v>1424</v>
      </c>
      <c r="M484" s="12"/>
      <c r="N484" s="12" t="s">
        <v>31</v>
      </c>
      <c r="O484" s="12"/>
      <c r="P484" s="12" t="s">
        <v>1425</v>
      </c>
      <c r="Q484" s="4" t="s">
        <v>34</v>
      </c>
      <c r="R484" s="4"/>
      <c r="S484" s="180"/>
      <c r="T484" s="180"/>
      <c r="U484" s="180"/>
      <c r="V484" s="180"/>
      <c r="W484" s="180"/>
      <c r="X484" s="4">
        <f t="shared" si="14"/>
        <v>-2.4</v>
      </c>
      <c r="Y484" s="180"/>
      <c r="Z484" s="4"/>
      <c r="AA484" s="180"/>
      <c r="AB484" s="180"/>
      <c r="AC484" s="180"/>
      <c r="AD484" s="180"/>
      <c r="AE484" s="180"/>
      <c r="AF484" s="180"/>
      <c r="AG484" s="180"/>
      <c r="AH484" s="180"/>
    </row>
    <row r="485" spans="1:34" ht="51" x14ac:dyDescent="0.25">
      <c r="A485" s="4" t="s">
        <v>1547</v>
      </c>
      <c r="B485" s="5"/>
      <c r="C485" s="246">
        <f>IF(LEN($D485)=0,"",SUBTOTAL(3,$D$6:$D485))</f>
        <v>479</v>
      </c>
      <c r="D485" s="174" t="s">
        <v>25</v>
      </c>
      <c r="E485" s="176" t="s">
        <v>1548</v>
      </c>
      <c r="F485" s="174"/>
      <c r="G485" s="177" t="s">
        <v>256</v>
      </c>
      <c r="H485" s="177" t="s">
        <v>1549</v>
      </c>
      <c r="I485" s="287">
        <v>2.08</v>
      </c>
      <c r="J485" s="177">
        <v>1</v>
      </c>
      <c r="K485" s="230" t="s">
        <v>1423</v>
      </c>
      <c r="L485" s="12" t="s">
        <v>1424</v>
      </c>
      <c r="M485" s="12"/>
      <c r="N485" s="12" t="s">
        <v>31</v>
      </c>
      <c r="O485" s="12"/>
      <c r="P485" s="12" t="s">
        <v>1425</v>
      </c>
      <c r="Q485" s="4" t="s">
        <v>34</v>
      </c>
      <c r="R485" s="4"/>
      <c r="S485" s="180"/>
      <c r="T485" s="180"/>
      <c r="U485" s="180"/>
      <c r="V485" s="180"/>
      <c r="W485" s="180"/>
      <c r="X485" s="4">
        <f t="shared" si="14"/>
        <v>-2.08</v>
      </c>
      <c r="Y485" s="180"/>
      <c r="Z485" s="4"/>
      <c r="AA485" s="180"/>
      <c r="AB485" s="180"/>
      <c r="AC485" s="180"/>
      <c r="AD485" s="180"/>
      <c r="AE485" s="180"/>
      <c r="AF485" s="180"/>
      <c r="AG485" s="180"/>
      <c r="AH485" s="180"/>
    </row>
    <row r="486" spans="1:34" ht="25.5" x14ac:dyDescent="0.25">
      <c r="A486" s="4" t="s">
        <v>1550</v>
      </c>
      <c r="B486" s="5"/>
      <c r="C486" s="246">
        <f>IF(LEN($D486)=0,"",SUBTOTAL(3,$D$6:$D486))</f>
        <v>480</v>
      </c>
      <c r="D486" s="174" t="s">
        <v>25</v>
      </c>
      <c r="E486" s="176" t="s">
        <v>1551</v>
      </c>
      <c r="F486" s="174"/>
      <c r="G486" s="177" t="s">
        <v>256</v>
      </c>
      <c r="H486" s="177" t="s">
        <v>1552</v>
      </c>
      <c r="I486" s="287">
        <v>0.85</v>
      </c>
      <c r="J486" s="177">
        <v>1</v>
      </c>
      <c r="K486" s="230" t="s">
        <v>1423</v>
      </c>
      <c r="L486" s="12" t="s">
        <v>1424</v>
      </c>
      <c r="M486" s="12"/>
      <c r="N486" s="12" t="s">
        <v>31</v>
      </c>
      <c r="O486" s="12"/>
      <c r="P486" s="12" t="s">
        <v>1425</v>
      </c>
      <c r="Q486" s="4" t="s">
        <v>34</v>
      </c>
      <c r="R486" s="4"/>
      <c r="S486" s="180"/>
      <c r="T486" s="180"/>
      <c r="U486" s="180"/>
      <c r="V486" s="180"/>
      <c r="W486" s="180"/>
      <c r="X486" s="4">
        <f t="shared" si="14"/>
        <v>-0.85</v>
      </c>
      <c r="Y486" s="180"/>
      <c r="Z486" s="4"/>
      <c r="AA486" s="180"/>
      <c r="AB486" s="180"/>
      <c r="AC486" s="180"/>
      <c r="AD486" s="180"/>
      <c r="AE486" s="180"/>
      <c r="AF486" s="180"/>
      <c r="AG486" s="180"/>
      <c r="AH486" s="180"/>
    </row>
    <row r="487" spans="1:34" ht="38.25" x14ac:dyDescent="0.25">
      <c r="A487" s="4" t="s">
        <v>1553</v>
      </c>
      <c r="B487" s="5"/>
      <c r="C487" s="246">
        <f>IF(LEN($D487)=0,"",SUBTOTAL(3,$D$6:$D487))</f>
        <v>481</v>
      </c>
      <c r="D487" s="174" t="s">
        <v>25</v>
      </c>
      <c r="E487" s="176" t="s">
        <v>1554</v>
      </c>
      <c r="F487" s="174"/>
      <c r="G487" s="177" t="s">
        <v>256</v>
      </c>
      <c r="H487" s="177" t="s">
        <v>808</v>
      </c>
      <c r="I487" s="287">
        <v>1.2</v>
      </c>
      <c r="J487" s="177">
        <v>1</v>
      </c>
      <c r="K487" s="230" t="s">
        <v>1423</v>
      </c>
      <c r="L487" s="12" t="s">
        <v>1424</v>
      </c>
      <c r="M487" s="12"/>
      <c r="N487" s="12" t="s">
        <v>31</v>
      </c>
      <c r="O487" s="12"/>
      <c r="P487" s="12" t="s">
        <v>1425</v>
      </c>
      <c r="Q487" s="4" t="s">
        <v>34</v>
      </c>
      <c r="R487" s="4"/>
      <c r="S487" s="180"/>
      <c r="T487" s="180"/>
      <c r="U487" s="180"/>
      <c r="V487" s="180"/>
      <c r="W487" s="180"/>
      <c r="X487" s="4">
        <f t="shared" si="14"/>
        <v>-1.2</v>
      </c>
      <c r="Y487" s="180"/>
      <c r="Z487" s="4"/>
      <c r="AA487" s="180"/>
      <c r="AB487" s="180"/>
      <c r="AC487" s="180"/>
      <c r="AD487" s="180"/>
      <c r="AE487" s="180"/>
      <c r="AF487" s="180"/>
      <c r="AG487" s="180"/>
      <c r="AH487" s="180"/>
    </row>
    <row r="488" spans="1:34" ht="25.5" x14ac:dyDescent="0.25">
      <c r="A488" s="4" t="s">
        <v>1555</v>
      </c>
      <c r="B488" s="5"/>
      <c r="C488" s="246">
        <f>IF(LEN($D488)=0,"",SUBTOTAL(3,$D$6:$D488))</f>
        <v>482</v>
      </c>
      <c r="D488" s="174" t="s">
        <v>25</v>
      </c>
      <c r="E488" s="176" t="s">
        <v>1556</v>
      </c>
      <c r="F488" s="174"/>
      <c r="G488" s="177" t="s">
        <v>256</v>
      </c>
      <c r="H488" s="177" t="s">
        <v>1557</v>
      </c>
      <c r="I488" s="287">
        <v>31.04</v>
      </c>
      <c r="J488" s="177">
        <v>1</v>
      </c>
      <c r="K488" s="230" t="s">
        <v>1423</v>
      </c>
      <c r="L488" s="12" t="s">
        <v>1424</v>
      </c>
      <c r="M488" s="12"/>
      <c r="N488" s="12" t="s">
        <v>31</v>
      </c>
      <c r="O488" s="12"/>
      <c r="P488" s="12" t="s">
        <v>1425</v>
      </c>
      <c r="Q488" s="4" t="s">
        <v>34</v>
      </c>
      <c r="R488" s="4"/>
      <c r="S488" s="180"/>
      <c r="T488" s="180"/>
      <c r="U488" s="180"/>
      <c r="V488" s="180"/>
      <c r="W488" s="180"/>
      <c r="X488" s="4">
        <f t="shared" si="14"/>
        <v>-31.04</v>
      </c>
      <c r="Y488" s="180"/>
      <c r="Z488" s="4"/>
      <c r="AA488" s="180"/>
      <c r="AB488" s="180"/>
      <c r="AC488" s="180"/>
      <c r="AD488" s="180"/>
      <c r="AE488" s="180"/>
      <c r="AF488" s="180"/>
      <c r="AG488" s="180"/>
      <c r="AH488" s="180"/>
    </row>
    <row r="489" spans="1:34" ht="38.25" x14ac:dyDescent="0.25">
      <c r="A489" s="4" t="s">
        <v>1558</v>
      </c>
      <c r="B489" s="5"/>
      <c r="C489" s="246">
        <f>IF(LEN($D489)=0,"",SUBTOTAL(3,$D$6:$D489))</f>
        <v>483</v>
      </c>
      <c r="D489" s="174" t="s">
        <v>25</v>
      </c>
      <c r="E489" s="176" t="s">
        <v>1559</v>
      </c>
      <c r="F489" s="174"/>
      <c r="G489" s="177" t="s">
        <v>256</v>
      </c>
      <c r="H489" s="177" t="s">
        <v>1560</v>
      </c>
      <c r="I489" s="287">
        <v>38.25</v>
      </c>
      <c r="J489" s="177">
        <v>1</v>
      </c>
      <c r="K489" s="230" t="s">
        <v>1423</v>
      </c>
      <c r="L489" s="12" t="s">
        <v>1424</v>
      </c>
      <c r="M489" s="12"/>
      <c r="N489" s="12" t="s">
        <v>31</v>
      </c>
      <c r="O489" s="12"/>
      <c r="P489" s="12" t="s">
        <v>1425</v>
      </c>
      <c r="Q489" s="4" t="s">
        <v>34</v>
      </c>
      <c r="R489" s="4"/>
      <c r="S489" s="180"/>
      <c r="T489" s="180"/>
      <c r="U489" s="180"/>
      <c r="V489" s="180"/>
      <c r="W489" s="180"/>
      <c r="X489" s="4">
        <f t="shared" si="14"/>
        <v>-38.25</v>
      </c>
      <c r="Y489" s="180"/>
      <c r="Z489" s="4"/>
      <c r="AA489" s="180"/>
      <c r="AB489" s="180"/>
      <c r="AC489" s="180"/>
      <c r="AD489" s="180"/>
      <c r="AE489" s="180"/>
      <c r="AF489" s="180"/>
      <c r="AG489" s="180"/>
      <c r="AH489" s="180"/>
    </row>
    <row r="490" spans="1:34" ht="25.5" x14ac:dyDescent="0.25">
      <c r="A490" s="4" t="s">
        <v>1561</v>
      </c>
      <c r="B490" s="5"/>
      <c r="C490" s="246">
        <f>IF(LEN($D490)=0,"",SUBTOTAL(3,$D$6:$D490))</f>
        <v>484</v>
      </c>
      <c r="D490" s="174" t="s">
        <v>25</v>
      </c>
      <c r="E490" s="176" t="s">
        <v>1562</v>
      </c>
      <c r="F490" s="174"/>
      <c r="G490" s="177" t="s">
        <v>256</v>
      </c>
      <c r="H490" s="177" t="s">
        <v>295</v>
      </c>
      <c r="I490" s="287">
        <v>0.4</v>
      </c>
      <c r="J490" s="177">
        <v>1</v>
      </c>
      <c r="K490" s="230" t="s">
        <v>1423</v>
      </c>
      <c r="L490" s="12" t="s">
        <v>1424</v>
      </c>
      <c r="M490" s="12"/>
      <c r="N490" s="12" t="s">
        <v>31</v>
      </c>
      <c r="O490" s="12"/>
      <c r="P490" s="12" t="s">
        <v>1425</v>
      </c>
      <c r="Q490" s="4" t="s">
        <v>34</v>
      </c>
      <c r="R490" s="4"/>
      <c r="S490" s="180"/>
      <c r="T490" s="180"/>
      <c r="U490" s="180"/>
      <c r="V490" s="180"/>
      <c r="W490" s="180"/>
      <c r="X490" s="4">
        <f t="shared" si="14"/>
        <v>-0.4</v>
      </c>
      <c r="Y490" s="180"/>
      <c r="Z490" s="4"/>
      <c r="AA490" s="180"/>
      <c r="AB490" s="180"/>
      <c r="AC490" s="180"/>
      <c r="AD490" s="180"/>
      <c r="AE490" s="180"/>
      <c r="AF490" s="180"/>
      <c r="AG490" s="180"/>
      <c r="AH490" s="180"/>
    </row>
    <row r="491" spans="1:34" ht="38.25" x14ac:dyDescent="0.25">
      <c r="A491" s="4" t="s">
        <v>1563</v>
      </c>
      <c r="B491" s="5"/>
      <c r="C491" s="246">
        <f>IF(LEN($D491)=0,"",SUBTOTAL(3,$D$6:$D491))</f>
        <v>485</v>
      </c>
      <c r="D491" s="174" t="s">
        <v>25</v>
      </c>
      <c r="E491" s="176" t="s">
        <v>1564</v>
      </c>
      <c r="F491" s="174"/>
      <c r="G491" s="177" t="s">
        <v>256</v>
      </c>
      <c r="H491" s="177" t="s">
        <v>1565</v>
      </c>
      <c r="I491" s="287">
        <v>1.37</v>
      </c>
      <c r="J491" s="177">
        <v>1</v>
      </c>
      <c r="K491" s="230" t="s">
        <v>1423</v>
      </c>
      <c r="L491" s="12" t="s">
        <v>1424</v>
      </c>
      <c r="M491" s="12"/>
      <c r="N491" s="12" t="s">
        <v>31</v>
      </c>
      <c r="O491" s="12"/>
      <c r="P491" s="12" t="s">
        <v>1425</v>
      </c>
      <c r="Q491" s="4" t="s">
        <v>34</v>
      </c>
      <c r="R491" s="4"/>
      <c r="S491" s="180"/>
      <c r="T491" s="180"/>
      <c r="U491" s="180"/>
      <c r="V491" s="180"/>
      <c r="W491" s="180"/>
      <c r="X491" s="4">
        <f t="shared" si="14"/>
        <v>-1.37</v>
      </c>
      <c r="Y491" s="180"/>
      <c r="Z491" s="4"/>
      <c r="AA491" s="180"/>
      <c r="AB491" s="180"/>
      <c r="AC491" s="180"/>
      <c r="AD491" s="180"/>
      <c r="AE491" s="180"/>
      <c r="AF491" s="180"/>
      <c r="AG491" s="180"/>
      <c r="AH491" s="180"/>
    </row>
    <row r="492" spans="1:34" ht="51" x14ac:dyDescent="0.25">
      <c r="A492" s="4" t="s">
        <v>1566</v>
      </c>
      <c r="B492" s="5"/>
      <c r="C492" s="246">
        <f>IF(LEN($D492)=0,"",SUBTOTAL(3,$D$6:$D492))</f>
        <v>486</v>
      </c>
      <c r="D492" s="174" t="s">
        <v>25</v>
      </c>
      <c r="E492" s="176" t="s">
        <v>1567</v>
      </c>
      <c r="F492" s="174"/>
      <c r="G492" s="177" t="s">
        <v>256</v>
      </c>
      <c r="H492" s="177" t="s">
        <v>936</v>
      </c>
      <c r="I492" s="287">
        <v>0.73</v>
      </c>
      <c r="J492" s="177">
        <v>1</v>
      </c>
      <c r="K492" s="230" t="s">
        <v>1423</v>
      </c>
      <c r="L492" s="12" t="s">
        <v>1424</v>
      </c>
      <c r="M492" s="12"/>
      <c r="N492" s="12" t="s">
        <v>31</v>
      </c>
      <c r="O492" s="12"/>
      <c r="P492" s="12" t="s">
        <v>1425</v>
      </c>
      <c r="Q492" s="4" t="s">
        <v>34</v>
      </c>
      <c r="R492" s="4"/>
      <c r="S492" s="180"/>
      <c r="T492" s="180"/>
      <c r="U492" s="180"/>
      <c r="V492" s="180"/>
      <c r="W492" s="180"/>
      <c r="X492" s="4">
        <f t="shared" si="14"/>
        <v>-0.73</v>
      </c>
      <c r="Y492" s="180"/>
      <c r="Z492" s="4"/>
      <c r="AA492" s="180"/>
      <c r="AB492" s="180"/>
      <c r="AC492" s="180"/>
      <c r="AD492" s="180"/>
      <c r="AE492" s="180"/>
      <c r="AF492" s="180"/>
      <c r="AG492" s="180"/>
      <c r="AH492" s="180"/>
    </row>
    <row r="493" spans="1:34" ht="25.5" x14ac:dyDescent="0.25">
      <c r="A493" s="4" t="s">
        <v>1568</v>
      </c>
      <c r="B493" s="5"/>
      <c r="C493" s="246">
        <f>IF(LEN($D493)=0,"",SUBTOTAL(3,$D$6:$D493))</f>
        <v>487</v>
      </c>
      <c r="D493" s="174" t="s">
        <v>25</v>
      </c>
      <c r="E493" s="7" t="s">
        <v>1569</v>
      </c>
      <c r="F493" s="174"/>
      <c r="G493" s="177" t="s">
        <v>139</v>
      </c>
      <c r="H493" s="177" t="s">
        <v>1264</v>
      </c>
      <c r="I493" s="288">
        <v>8.51</v>
      </c>
      <c r="J493" s="177">
        <v>1</v>
      </c>
      <c r="K493" s="230" t="s">
        <v>1423</v>
      </c>
      <c r="L493" s="12" t="s">
        <v>1424</v>
      </c>
      <c r="M493" s="12"/>
      <c r="N493" s="12" t="s">
        <v>31</v>
      </c>
      <c r="O493" s="12"/>
      <c r="P493" s="12" t="s">
        <v>1425</v>
      </c>
      <c r="Q493" s="4" t="s">
        <v>34</v>
      </c>
      <c r="R493" s="4"/>
      <c r="S493" s="180"/>
      <c r="T493" s="180"/>
      <c r="U493" s="180"/>
      <c r="V493" s="180"/>
      <c r="W493" s="180"/>
      <c r="X493" s="4">
        <f t="shared" si="14"/>
        <v>-8.51</v>
      </c>
      <c r="Y493" s="180"/>
      <c r="Z493" s="4"/>
      <c r="AA493" s="180"/>
      <c r="AB493" s="180"/>
      <c r="AC493" s="180"/>
      <c r="AD493" s="180"/>
      <c r="AE493" s="180"/>
      <c r="AF493" s="180"/>
      <c r="AG493" s="180"/>
      <c r="AH493" s="180"/>
    </row>
    <row r="494" spans="1:34" ht="38.25" x14ac:dyDescent="0.25">
      <c r="A494" s="4" t="s">
        <v>1570</v>
      </c>
      <c r="B494" s="5"/>
      <c r="C494" s="246">
        <f>IF(LEN($D494)=0,"",SUBTOTAL(3,$D$6:$D494))</f>
        <v>488</v>
      </c>
      <c r="D494" s="174" t="s">
        <v>25</v>
      </c>
      <c r="E494" s="183" t="s">
        <v>1571</v>
      </c>
      <c r="F494" s="174"/>
      <c r="G494" s="177" t="s">
        <v>139</v>
      </c>
      <c r="H494" s="177" t="s">
        <v>1572</v>
      </c>
      <c r="I494" s="288">
        <v>5</v>
      </c>
      <c r="J494" s="177">
        <v>1</v>
      </c>
      <c r="K494" s="230" t="s">
        <v>1423</v>
      </c>
      <c r="L494" s="12" t="s">
        <v>1424</v>
      </c>
      <c r="M494" s="12"/>
      <c r="N494" s="12" t="s">
        <v>31</v>
      </c>
      <c r="O494" s="12"/>
      <c r="P494" s="12" t="s">
        <v>1425</v>
      </c>
      <c r="Q494" s="4" t="s">
        <v>34</v>
      </c>
      <c r="R494" s="4"/>
      <c r="S494" s="180"/>
      <c r="T494" s="180"/>
      <c r="U494" s="180"/>
      <c r="V494" s="180"/>
      <c r="W494" s="180"/>
      <c r="X494" s="4">
        <f t="shared" si="14"/>
        <v>-5</v>
      </c>
      <c r="Y494" s="180"/>
      <c r="Z494" s="4"/>
      <c r="AA494" s="180"/>
      <c r="AB494" s="180"/>
      <c r="AC494" s="180"/>
      <c r="AD494" s="180"/>
      <c r="AE494" s="180"/>
      <c r="AF494" s="180"/>
      <c r="AG494" s="180"/>
      <c r="AH494" s="180"/>
    </row>
    <row r="495" spans="1:34" ht="25.5" x14ac:dyDescent="0.25">
      <c r="A495" s="4" t="s">
        <v>1573</v>
      </c>
      <c r="B495" s="5"/>
      <c r="C495" s="246">
        <f>IF(LEN($D495)=0,"",SUBTOTAL(3,$D$6:$D495))</f>
        <v>489</v>
      </c>
      <c r="D495" s="174" t="s">
        <v>25</v>
      </c>
      <c r="E495" s="176" t="s">
        <v>1574</v>
      </c>
      <c r="F495" s="174"/>
      <c r="G495" s="177" t="s">
        <v>84</v>
      </c>
      <c r="H495" s="177" t="s">
        <v>1107</v>
      </c>
      <c r="I495" s="287">
        <v>0.14000000000000001</v>
      </c>
      <c r="J495" s="177">
        <v>1</v>
      </c>
      <c r="K495" s="230" t="s">
        <v>1423</v>
      </c>
      <c r="L495" s="12" t="s">
        <v>1424</v>
      </c>
      <c r="M495" s="12"/>
      <c r="N495" s="12" t="s">
        <v>31</v>
      </c>
      <c r="O495" s="12"/>
      <c r="P495" s="12" t="s">
        <v>1425</v>
      </c>
      <c r="Q495" s="4" t="s">
        <v>34</v>
      </c>
      <c r="R495" s="4"/>
      <c r="S495" s="180"/>
      <c r="T495" s="180"/>
      <c r="U495" s="180"/>
      <c r="V495" s="180"/>
      <c r="W495" s="180"/>
      <c r="X495" s="4">
        <f t="shared" si="14"/>
        <v>-0.14000000000000001</v>
      </c>
      <c r="Y495" s="180"/>
      <c r="Z495" s="4"/>
      <c r="AA495" s="180"/>
      <c r="AB495" s="180"/>
      <c r="AC495" s="180"/>
      <c r="AD495" s="180"/>
      <c r="AE495" s="180"/>
      <c r="AF495" s="180"/>
      <c r="AG495" s="180"/>
      <c r="AH495" s="180"/>
    </row>
    <row r="496" spans="1:34" ht="25.5" x14ac:dyDescent="0.25">
      <c r="A496" s="4" t="s">
        <v>1575</v>
      </c>
      <c r="B496" s="5"/>
      <c r="C496" s="246">
        <f>IF(LEN($D496)=0,"",SUBTOTAL(3,$D$6:$D496))</f>
        <v>490</v>
      </c>
      <c r="D496" s="174" t="s">
        <v>25</v>
      </c>
      <c r="E496" s="266" t="s">
        <v>1576</v>
      </c>
      <c r="F496" s="174"/>
      <c r="G496" s="177" t="s">
        <v>84</v>
      </c>
      <c r="H496" s="177" t="s">
        <v>1577</v>
      </c>
      <c r="I496" s="287">
        <v>0.53</v>
      </c>
      <c r="J496" s="177">
        <v>1</v>
      </c>
      <c r="K496" s="230" t="s">
        <v>1423</v>
      </c>
      <c r="L496" s="12" t="s">
        <v>1424</v>
      </c>
      <c r="M496" s="12"/>
      <c r="N496" s="12" t="s">
        <v>31</v>
      </c>
      <c r="O496" s="12"/>
      <c r="P496" s="12" t="s">
        <v>1425</v>
      </c>
      <c r="Q496" s="4" t="s">
        <v>34</v>
      </c>
      <c r="R496" s="4"/>
      <c r="S496" s="180"/>
      <c r="T496" s="180"/>
      <c r="U496" s="180"/>
      <c r="V496" s="180"/>
      <c r="W496" s="180"/>
      <c r="X496" s="4">
        <f t="shared" si="14"/>
        <v>-0.53</v>
      </c>
      <c r="Y496" s="180"/>
      <c r="Z496" s="4"/>
      <c r="AA496" s="180"/>
      <c r="AB496" s="180"/>
      <c r="AC496" s="180"/>
      <c r="AD496" s="180"/>
      <c r="AE496" s="180"/>
      <c r="AF496" s="180"/>
      <c r="AG496" s="180"/>
      <c r="AH496" s="180"/>
    </row>
    <row r="497" spans="1:34" x14ac:dyDescent="0.25">
      <c r="A497" s="4" t="s">
        <v>1578</v>
      </c>
      <c r="B497" s="5"/>
      <c r="C497" s="246">
        <f>IF(LEN($D497)=0,"",SUBTOTAL(3,$D$6:$D497))</f>
        <v>491</v>
      </c>
      <c r="D497" s="174" t="s">
        <v>25</v>
      </c>
      <c r="E497" s="290" t="s">
        <v>1579</v>
      </c>
      <c r="F497" s="174"/>
      <c r="G497" s="177" t="s">
        <v>181</v>
      </c>
      <c r="H497" s="275" t="s">
        <v>980</v>
      </c>
      <c r="I497" s="287">
        <v>2.2000000000000002</v>
      </c>
      <c r="J497" s="177">
        <v>1</v>
      </c>
      <c r="K497" s="230" t="s">
        <v>1423</v>
      </c>
      <c r="L497" s="12" t="s">
        <v>1424</v>
      </c>
      <c r="M497" s="12"/>
      <c r="N497" s="12" t="s">
        <v>31</v>
      </c>
      <c r="O497" s="12"/>
      <c r="P497" s="12" t="s">
        <v>1425</v>
      </c>
      <c r="Q497" s="4" t="s">
        <v>34</v>
      </c>
      <c r="R497" s="4"/>
      <c r="S497" s="180"/>
      <c r="T497" s="180"/>
      <c r="U497" s="180"/>
      <c r="V497" s="180"/>
      <c r="W497" s="180"/>
      <c r="X497" s="4">
        <f t="shared" si="14"/>
        <v>-2.2000000000000002</v>
      </c>
      <c r="Y497" s="180"/>
      <c r="Z497" s="4"/>
      <c r="AA497" s="180"/>
      <c r="AB497" s="180"/>
      <c r="AC497" s="180"/>
      <c r="AD497" s="180"/>
      <c r="AE497" s="180"/>
      <c r="AF497" s="180"/>
      <c r="AG497" s="180"/>
      <c r="AH497" s="180"/>
    </row>
    <row r="498" spans="1:34" ht="25.5" x14ac:dyDescent="0.25">
      <c r="A498" s="4" t="s">
        <v>1580</v>
      </c>
      <c r="B498" s="5"/>
      <c r="C498" s="246">
        <f>IF(LEN($D498)=0,"",SUBTOTAL(3,$D$6:$D498))</f>
        <v>492</v>
      </c>
      <c r="D498" s="174" t="s">
        <v>25</v>
      </c>
      <c r="E498" s="290" t="s">
        <v>1581</v>
      </c>
      <c r="F498" s="174"/>
      <c r="G498" s="177" t="s">
        <v>181</v>
      </c>
      <c r="H498" s="275" t="s">
        <v>980</v>
      </c>
      <c r="I498" s="287">
        <v>6.1</v>
      </c>
      <c r="J498" s="177">
        <v>1</v>
      </c>
      <c r="K498" s="230" t="s">
        <v>1423</v>
      </c>
      <c r="L498" s="12" t="s">
        <v>1424</v>
      </c>
      <c r="M498" s="12"/>
      <c r="N498" s="12" t="s">
        <v>31</v>
      </c>
      <c r="O498" s="12"/>
      <c r="P498" s="12" t="s">
        <v>1425</v>
      </c>
      <c r="Q498" s="4" t="s">
        <v>34</v>
      </c>
      <c r="R498" s="4"/>
      <c r="S498" s="180"/>
      <c r="T498" s="180"/>
      <c r="U498" s="180"/>
      <c r="V498" s="180"/>
      <c r="W498" s="180"/>
      <c r="X498" s="4">
        <f t="shared" si="14"/>
        <v>-6.1</v>
      </c>
      <c r="Y498" s="180"/>
      <c r="Z498" s="4"/>
      <c r="AA498" s="180"/>
      <c r="AB498" s="180"/>
      <c r="AC498" s="180"/>
      <c r="AD498" s="180"/>
      <c r="AE498" s="180"/>
      <c r="AF498" s="180"/>
      <c r="AG498" s="180"/>
      <c r="AH498" s="180"/>
    </row>
    <row r="499" spans="1:34" ht="25.5" x14ac:dyDescent="0.25">
      <c r="A499" s="4" t="s">
        <v>1582</v>
      </c>
      <c r="B499" s="5"/>
      <c r="C499" s="246">
        <f>IF(LEN($D499)=0,"",SUBTOTAL(3,$D$6:$D499))</f>
        <v>493</v>
      </c>
      <c r="D499" s="174" t="s">
        <v>25</v>
      </c>
      <c r="E499" s="290" t="s">
        <v>1583</v>
      </c>
      <c r="F499" s="174"/>
      <c r="G499" s="177" t="s">
        <v>181</v>
      </c>
      <c r="H499" s="275" t="s">
        <v>1272</v>
      </c>
      <c r="I499" s="287">
        <v>3.72</v>
      </c>
      <c r="J499" s="177">
        <v>1</v>
      </c>
      <c r="K499" s="230" t="s">
        <v>1423</v>
      </c>
      <c r="L499" s="12" t="s">
        <v>1424</v>
      </c>
      <c r="M499" s="12"/>
      <c r="N499" s="12" t="s">
        <v>31</v>
      </c>
      <c r="O499" s="12"/>
      <c r="P499" s="12" t="s">
        <v>1425</v>
      </c>
      <c r="Q499" s="4" t="s">
        <v>34</v>
      </c>
      <c r="R499" s="4"/>
      <c r="S499" s="180"/>
      <c r="T499" s="180"/>
      <c r="U499" s="180"/>
      <c r="V499" s="180"/>
      <c r="W499" s="180"/>
      <c r="X499" s="4">
        <f t="shared" si="14"/>
        <v>-3.72</v>
      </c>
      <c r="Y499" s="180"/>
      <c r="Z499" s="4"/>
      <c r="AA499" s="180"/>
      <c r="AB499" s="180"/>
      <c r="AC499" s="180"/>
      <c r="AD499" s="180"/>
      <c r="AE499" s="180"/>
      <c r="AF499" s="180"/>
      <c r="AG499" s="180"/>
      <c r="AH499" s="180"/>
    </row>
    <row r="500" spans="1:34" ht="25.5" x14ac:dyDescent="0.25">
      <c r="A500" s="4" t="s">
        <v>1584</v>
      </c>
      <c r="B500" s="5"/>
      <c r="C500" s="246">
        <f>IF(LEN($D500)=0,"",SUBTOTAL(3,$D$6:$D500))</f>
        <v>494</v>
      </c>
      <c r="D500" s="174" t="s">
        <v>25</v>
      </c>
      <c r="E500" s="295" t="s">
        <v>1585</v>
      </c>
      <c r="F500" s="174"/>
      <c r="G500" s="177" t="s">
        <v>181</v>
      </c>
      <c r="H500" s="296" t="s">
        <v>1586</v>
      </c>
      <c r="I500" s="288">
        <v>6</v>
      </c>
      <c r="J500" s="177">
        <v>1</v>
      </c>
      <c r="K500" s="230" t="s">
        <v>1423</v>
      </c>
      <c r="L500" s="12" t="s">
        <v>1424</v>
      </c>
      <c r="M500" s="12"/>
      <c r="N500" s="12" t="s">
        <v>31</v>
      </c>
      <c r="O500" s="12"/>
      <c r="P500" s="12" t="s">
        <v>1425</v>
      </c>
      <c r="Q500" s="4" t="s">
        <v>34</v>
      </c>
      <c r="R500" s="4"/>
      <c r="S500" s="180"/>
      <c r="T500" s="180"/>
      <c r="U500" s="180"/>
      <c r="V500" s="180"/>
      <c r="W500" s="180"/>
      <c r="X500" s="4">
        <f t="shared" si="14"/>
        <v>-6</v>
      </c>
      <c r="Y500" s="180"/>
      <c r="Z500" s="4"/>
      <c r="AA500" s="180"/>
      <c r="AB500" s="180"/>
      <c r="AC500" s="180"/>
      <c r="AD500" s="180"/>
      <c r="AE500" s="180"/>
      <c r="AF500" s="180"/>
      <c r="AG500" s="180"/>
      <c r="AH500" s="180"/>
    </row>
    <row r="501" spans="1:34" x14ac:dyDescent="0.25">
      <c r="A501" s="4" t="s">
        <v>1587</v>
      </c>
      <c r="B501" s="5"/>
      <c r="C501" s="246">
        <f>IF(LEN($D501)=0,"",SUBTOTAL(3,$D$6:$D501))</f>
        <v>495</v>
      </c>
      <c r="D501" s="174" t="s">
        <v>25</v>
      </c>
      <c r="E501" s="290" t="s">
        <v>1588</v>
      </c>
      <c r="F501" s="174"/>
      <c r="G501" s="177" t="s">
        <v>181</v>
      </c>
      <c r="H501" s="275" t="s">
        <v>1401</v>
      </c>
      <c r="I501" s="287">
        <v>5.4</v>
      </c>
      <c r="J501" s="177">
        <v>1</v>
      </c>
      <c r="K501" s="230" t="s">
        <v>1423</v>
      </c>
      <c r="L501" s="12" t="s">
        <v>1424</v>
      </c>
      <c r="M501" s="12"/>
      <c r="N501" s="12" t="s">
        <v>31</v>
      </c>
      <c r="O501" s="12"/>
      <c r="P501" s="12" t="s">
        <v>1425</v>
      </c>
      <c r="Q501" s="4" t="s">
        <v>34</v>
      </c>
      <c r="R501" s="4"/>
      <c r="S501" s="180"/>
      <c r="T501" s="180"/>
      <c r="U501" s="180"/>
      <c r="V501" s="180"/>
      <c r="W501" s="180"/>
      <c r="X501" s="4">
        <f t="shared" si="14"/>
        <v>-5.4</v>
      </c>
      <c r="Y501" s="180"/>
      <c r="Z501" s="4"/>
      <c r="AA501" s="180"/>
      <c r="AB501" s="180"/>
      <c r="AC501" s="180"/>
      <c r="AD501" s="180"/>
      <c r="AE501" s="180"/>
      <c r="AF501" s="180"/>
      <c r="AG501" s="180"/>
      <c r="AH501" s="180"/>
    </row>
    <row r="502" spans="1:34" ht="25.5" x14ac:dyDescent="0.25">
      <c r="A502" s="4" t="s">
        <v>1589</v>
      </c>
      <c r="B502" s="5"/>
      <c r="C502" s="246">
        <f>IF(LEN($D502)=0,"",SUBTOTAL(3,$D$6:$D502))</f>
        <v>496</v>
      </c>
      <c r="D502" s="174" t="s">
        <v>25</v>
      </c>
      <c r="E502" s="183" t="s">
        <v>1126</v>
      </c>
      <c r="F502" s="174"/>
      <c r="G502" s="177" t="s">
        <v>89</v>
      </c>
      <c r="H502" s="177" t="s">
        <v>1590</v>
      </c>
      <c r="I502" s="294">
        <v>0.06</v>
      </c>
      <c r="J502" s="177">
        <v>1</v>
      </c>
      <c r="K502" s="230" t="s">
        <v>1423</v>
      </c>
      <c r="L502" s="12" t="s">
        <v>1424</v>
      </c>
      <c r="M502" s="12"/>
      <c r="N502" s="12" t="s">
        <v>31</v>
      </c>
      <c r="O502" s="12"/>
      <c r="P502" s="12" t="s">
        <v>1425</v>
      </c>
      <c r="Q502" s="4" t="s">
        <v>34</v>
      </c>
      <c r="R502" s="4"/>
      <c r="S502" s="180"/>
      <c r="T502" s="180"/>
      <c r="U502" s="180"/>
      <c r="V502" s="180"/>
      <c r="W502" s="180"/>
      <c r="X502" s="4">
        <f t="shared" si="14"/>
        <v>-0.06</v>
      </c>
      <c r="Y502" s="180"/>
      <c r="Z502" s="4"/>
      <c r="AA502" s="180"/>
      <c r="AB502" s="180"/>
      <c r="AC502" s="180"/>
      <c r="AD502" s="180"/>
      <c r="AE502" s="180"/>
      <c r="AF502" s="180"/>
      <c r="AG502" s="180"/>
      <c r="AH502" s="180"/>
    </row>
    <row r="503" spans="1:34" ht="38.25" x14ac:dyDescent="0.25">
      <c r="A503" s="4" t="s">
        <v>1591</v>
      </c>
      <c r="B503" s="5"/>
      <c r="C503" s="246">
        <f>IF(LEN($D503)=0,"",SUBTOTAL(3,$D$6:$D503))</f>
        <v>497</v>
      </c>
      <c r="D503" s="174" t="s">
        <v>25</v>
      </c>
      <c r="E503" s="291" t="s">
        <v>1592</v>
      </c>
      <c r="F503" s="174"/>
      <c r="G503" s="177" t="s">
        <v>89</v>
      </c>
      <c r="H503" s="292" t="s">
        <v>1593</v>
      </c>
      <c r="I503" s="293">
        <v>1.2</v>
      </c>
      <c r="J503" s="177">
        <v>1</v>
      </c>
      <c r="K503" s="230" t="s">
        <v>1423</v>
      </c>
      <c r="L503" s="12" t="s">
        <v>1424</v>
      </c>
      <c r="M503" s="12"/>
      <c r="N503" s="12" t="s">
        <v>31</v>
      </c>
      <c r="O503" s="12"/>
      <c r="P503" s="12" t="s">
        <v>1425</v>
      </c>
      <c r="Q503" s="4" t="s">
        <v>34</v>
      </c>
      <c r="R503" s="4"/>
      <c r="S503" s="180"/>
      <c r="T503" s="180"/>
      <c r="U503" s="180"/>
      <c r="V503" s="180"/>
      <c r="W503" s="180"/>
      <c r="X503" s="4">
        <f t="shared" si="14"/>
        <v>-1.2</v>
      </c>
      <c r="Y503" s="180"/>
      <c r="Z503" s="4"/>
      <c r="AA503" s="180"/>
      <c r="AB503" s="180"/>
      <c r="AC503" s="180"/>
      <c r="AD503" s="180"/>
      <c r="AE503" s="180"/>
      <c r="AF503" s="180"/>
      <c r="AG503" s="180"/>
      <c r="AH503" s="180"/>
    </row>
    <row r="504" spans="1:34" ht="25.5" x14ac:dyDescent="0.25">
      <c r="A504" s="4" t="s">
        <v>1594</v>
      </c>
      <c r="B504" s="5"/>
      <c r="C504" s="246">
        <f>IF(LEN($D504)=0,"",SUBTOTAL(3,$D$6:$D504))</f>
        <v>498</v>
      </c>
      <c r="D504" s="174" t="s">
        <v>25</v>
      </c>
      <c r="E504" s="291" t="s">
        <v>1595</v>
      </c>
      <c r="F504" s="174"/>
      <c r="G504" s="177" t="s">
        <v>89</v>
      </c>
      <c r="H504" s="296" t="s">
        <v>376</v>
      </c>
      <c r="I504" s="288">
        <f>1893/10000</f>
        <v>0.1893</v>
      </c>
      <c r="J504" s="177">
        <v>1</v>
      </c>
      <c r="K504" s="230" t="s">
        <v>1423</v>
      </c>
      <c r="L504" s="12" t="s">
        <v>1424</v>
      </c>
      <c r="M504" s="12"/>
      <c r="N504" s="12" t="s">
        <v>31</v>
      </c>
      <c r="O504" s="12"/>
      <c r="P504" s="12" t="s">
        <v>1425</v>
      </c>
      <c r="Q504" s="4" t="s">
        <v>34</v>
      </c>
      <c r="R504" s="4"/>
      <c r="S504" s="180"/>
      <c r="T504" s="180"/>
      <c r="U504" s="180"/>
      <c r="V504" s="180"/>
      <c r="W504" s="180"/>
      <c r="X504" s="4">
        <f t="shared" si="14"/>
        <v>-0.1893</v>
      </c>
      <c r="Y504" s="180"/>
      <c r="Z504" s="4"/>
      <c r="AA504" s="180"/>
      <c r="AB504" s="180"/>
      <c r="AC504" s="180"/>
      <c r="AD504" s="180"/>
      <c r="AE504" s="180"/>
      <c r="AF504" s="180"/>
      <c r="AG504" s="180"/>
      <c r="AH504" s="180"/>
    </row>
    <row r="505" spans="1:34" ht="38.25" x14ac:dyDescent="0.25">
      <c r="A505" s="4" t="s">
        <v>1596</v>
      </c>
      <c r="B505" s="5"/>
      <c r="C505" s="246">
        <f>IF(LEN($D505)=0,"",SUBTOTAL(3,$D$6:$D505))</f>
        <v>499</v>
      </c>
      <c r="D505" s="174" t="s">
        <v>25</v>
      </c>
      <c r="E505" s="297" t="s">
        <v>1377</v>
      </c>
      <c r="F505" s="174"/>
      <c r="G505" s="177" t="s">
        <v>89</v>
      </c>
      <c r="H505" s="298" t="s">
        <v>1597</v>
      </c>
      <c r="I505" s="294">
        <v>0.46</v>
      </c>
      <c r="J505" s="177">
        <v>1</v>
      </c>
      <c r="K505" s="230" t="s">
        <v>1423</v>
      </c>
      <c r="L505" s="12" t="s">
        <v>1424</v>
      </c>
      <c r="M505" s="12"/>
      <c r="N505" s="12" t="s">
        <v>31</v>
      </c>
      <c r="O505" s="12"/>
      <c r="P505" s="12" t="s">
        <v>1425</v>
      </c>
      <c r="Q505" s="4" t="s">
        <v>34</v>
      </c>
      <c r="R505" s="4"/>
      <c r="S505" s="180"/>
      <c r="T505" s="180"/>
      <c r="U505" s="180"/>
      <c r="V505" s="180"/>
      <c r="W505" s="180"/>
      <c r="X505" s="4">
        <f t="shared" si="14"/>
        <v>-0.46</v>
      </c>
      <c r="Y505" s="180"/>
      <c r="Z505" s="4"/>
      <c r="AA505" s="180"/>
      <c r="AB505" s="180"/>
      <c r="AC505" s="180"/>
      <c r="AD505" s="180"/>
      <c r="AE505" s="180"/>
      <c r="AF505" s="180"/>
      <c r="AG505" s="180"/>
      <c r="AH505" s="180"/>
    </row>
    <row r="506" spans="1:34" ht="38.25" x14ac:dyDescent="0.25">
      <c r="A506" s="4" t="s">
        <v>1598</v>
      </c>
      <c r="B506" s="5"/>
      <c r="C506" s="246">
        <f>IF(LEN($D506)=0,"",SUBTOTAL(3,$D$6:$D506))</f>
        <v>500</v>
      </c>
      <c r="D506" s="174" t="s">
        <v>25</v>
      </c>
      <c r="E506" s="297" t="s">
        <v>1599</v>
      </c>
      <c r="F506" s="174"/>
      <c r="G506" s="177" t="s">
        <v>89</v>
      </c>
      <c r="H506" s="298" t="s">
        <v>704</v>
      </c>
      <c r="I506" s="294">
        <v>0.8</v>
      </c>
      <c r="J506" s="177">
        <v>1</v>
      </c>
      <c r="K506" s="230" t="s">
        <v>1423</v>
      </c>
      <c r="L506" s="12" t="s">
        <v>1424</v>
      </c>
      <c r="M506" s="12"/>
      <c r="N506" s="12" t="s">
        <v>31</v>
      </c>
      <c r="O506" s="12"/>
      <c r="P506" s="12" t="s">
        <v>1425</v>
      </c>
      <c r="Q506" s="4" t="s">
        <v>34</v>
      </c>
      <c r="R506" s="4"/>
      <c r="S506" s="180"/>
      <c r="T506" s="180"/>
      <c r="U506" s="180"/>
      <c r="V506" s="180"/>
      <c r="W506" s="180"/>
      <c r="X506" s="4">
        <f t="shared" si="14"/>
        <v>-0.8</v>
      </c>
      <c r="Y506" s="180"/>
      <c r="Z506" s="4"/>
      <c r="AA506" s="180"/>
      <c r="AB506" s="180"/>
      <c r="AC506" s="180"/>
      <c r="AD506" s="180"/>
      <c r="AE506" s="180"/>
      <c r="AF506" s="180"/>
      <c r="AG506" s="180"/>
      <c r="AH506" s="180"/>
    </row>
    <row r="507" spans="1:34" ht="38.25" x14ac:dyDescent="0.25">
      <c r="A507" s="4" t="s">
        <v>1600</v>
      </c>
      <c r="B507" s="5"/>
      <c r="C507" s="246">
        <f>IF(LEN($D507)=0,"",SUBTOTAL(3,$D$6:$D507))</f>
        <v>501</v>
      </c>
      <c r="D507" s="174" t="s">
        <v>25</v>
      </c>
      <c r="E507" s="297" t="s">
        <v>1601</v>
      </c>
      <c r="F507" s="174"/>
      <c r="G507" s="177" t="s">
        <v>89</v>
      </c>
      <c r="H507" s="298" t="s">
        <v>90</v>
      </c>
      <c r="I507" s="294">
        <v>0.3</v>
      </c>
      <c r="J507" s="177">
        <v>1</v>
      </c>
      <c r="K507" s="230" t="s">
        <v>1423</v>
      </c>
      <c r="L507" s="12" t="s">
        <v>1424</v>
      </c>
      <c r="M507" s="12"/>
      <c r="N507" s="12" t="s">
        <v>31</v>
      </c>
      <c r="O507" s="12"/>
      <c r="P507" s="12" t="s">
        <v>1425</v>
      </c>
      <c r="Q507" s="4" t="s">
        <v>34</v>
      </c>
      <c r="R507" s="4"/>
      <c r="S507" s="180"/>
      <c r="T507" s="180"/>
      <c r="U507" s="180"/>
      <c r="V507" s="180"/>
      <c r="W507" s="180"/>
      <c r="X507" s="4">
        <f t="shared" si="14"/>
        <v>-0.3</v>
      </c>
      <c r="Y507" s="180"/>
      <c r="Z507" s="4"/>
      <c r="AA507" s="180"/>
      <c r="AB507" s="180"/>
      <c r="AC507" s="180"/>
      <c r="AD507" s="180"/>
      <c r="AE507" s="180"/>
      <c r="AF507" s="180"/>
      <c r="AG507" s="180"/>
      <c r="AH507" s="180"/>
    </row>
    <row r="508" spans="1:34" ht="25.5" x14ac:dyDescent="0.25">
      <c r="A508" s="4" t="s">
        <v>1602</v>
      </c>
      <c r="B508" s="5"/>
      <c r="C508" s="246">
        <f>IF(LEN($D508)=0,"",SUBTOTAL(3,$D$6:$D508))</f>
        <v>502</v>
      </c>
      <c r="D508" s="174" t="s">
        <v>25</v>
      </c>
      <c r="E508" s="291" t="s">
        <v>1603</v>
      </c>
      <c r="F508" s="174"/>
      <c r="G508" s="177" t="s">
        <v>89</v>
      </c>
      <c r="H508" s="292" t="s">
        <v>90</v>
      </c>
      <c r="I508" s="293">
        <v>0.6</v>
      </c>
      <c r="J508" s="177">
        <v>1</v>
      </c>
      <c r="K508" s="230" t="s">
        <v>1423</v>
      </c>
      <c r="L508" s="12" t="s">
        <v>1424</v>
      </c>
      <c r="M508" s="12"/>
      <c r="N508" s="12" t="s">
        <v>31</v>
      </c>
      <c r="O508" s="12"/>
      <c r="P508" s="12" t="s">
        <v>1425</v>
      </c>
      <c r="Q508" s="4" t="s">
        <v>34</v>
      </c>
      <c r="R508" s="4"/>
      <c r="S508" s="180"/>
      <c r="T508" s="180"/>
      <c r="U508" s="180"/>
      <c r="V508" s="180"/>
      <c r="W508" s="180"/>
      <c r="X508" s="4">
        <f t="shared" si="14"/>
        <v>-0.6</v>
      </c>
      <c r="Y508" s="180"/>
      <c r="Z508" s="4"/>
      <c r="AA508" s="180"/>
      <c r="AB508" s="180"/>
      <c r="AC508" s="180"/>
      <c r="AD508" s="180"/>
      <c r="AE508" s="180"/>
      <c r="AF508" s="180"/>
      <c r="AG508" s="180"/>
      <c r="AH508" s="180"/>
    </row>
    <row r="509" spans="1:34" ht="38.25" x14ac:dyDescent="0.25">
      <c r="A509" s="4" t="s">
        <v>1604</v>
      </c>
      <c r="B509" s="5"/>
      <c r="C509" s="246">
        <f>IF(LEN($D509)=0,"",SUBTOTAL(3,$D$6:$D509))</f>
        <v>503</v>
      </c>
      <c r="D509" s="174" t="s">
        <v>25</v>
      </c>
      <c r="E509" s="291" t="s">
        <v>1605</v>
      </c>
      <c r="F509" s="174"/>
      <c r="G509" s="177" t="s">
        <v>89</v>
      </c>
      <c r="H509" s="292" t="s">
        <v>90</v>
      </c>
      <c r="I509" s="293">
        <v>0.5</v>
      </c>
      <c r="J509" s="177">
        <v>1</v>
      </c>
      <c r="K509" s="230" t="s">
        <v>1423</v>
      </c>
      <c r="L509" s="12" t="s">
        <v>1424</v>
      </c>
      <c r="M509" s="12"/>
      <c r="N509" s="12" t="s">
        <v>31</v>
      </c>
      <c r="O509" s="12"/>
      <c r="P509" s="12" t="s">
        <v>1425</v>
      </c>
      <c r="Q509" s="4" t="s">
        <v>34</v>
      </c>
      <c r="R509" s="4"/>
      <c r="S509" s="180"/>
      <c r="T509" s="180"/>
      <c r="U509" s="180"/>
      <c r="V509" s="180"/>
      <c r="W509" s="180"/>
      <c r="X509" s="4">
        <f t="shared" si="14"/>
        <v>-0.5</v>
      </c>
      <c r="Y509" s="180"/>
      <c r="Z509" s="4"/>
      <c r="AA509" s="180"/>
      <c r="AB509" s="180"/>
      <c r="AC509" s="180"/>
      <c r="AD509" s="180"/>
      <c r="AE509" s="180"/>
      <c r="AF509" s="180"/>
      <c r="AG509" s="180"/>
      <c r="AH509" s="180"/>
    </row>
    <row r="510" spans="1:34" x14ac:dyDescent="0.25">
      <c r="A510" s="4" t="s">
        <v>1606</v>
      </c>
      <c r="B510" s="5"/>
      <c r="C510" s="246">
        <f>IF(LEN($D510)=0,"",SUBTOTAL(3,$D$6:$D510))</f>
        <v>504</v>
      </c>
      <c r="D510" s="174" t="s">
        <v>25</v>
      </c>
      <c r="E510" s="257" t="s">
        <v>1607</v>
      </c>
      <c r="F510" s="174"/>
      <c r="G510" s="177" t="s">
        <v>165</v>
      </c>
      <c r="H510" s="188" t="s">
        <v>722</v>
      </c>
      <c r="I510" s="287">
        <v>0.41</v>
      </c>
      <c r="J510" s="177">
        <v>1</v>
      </c>
      <c r="K510" s="230" t="s">
        <v>1423</v>
      </c>
      <c r="L510" s="12" t="s">
        <v>1424</v>
      </c>
      <c r="M510" s="12"/>
      <c r="N510" s="12" t="s">
        <v>31</v>
      </c>
      <c r="O510" s="12"/>
      <c r="P510" s="12" t="s">
        <v>1425</v>
      </c>
      <c r="Q510" s="4" t="s">
        <v>34</v>
      </c>
      <c r="R510" s="4"/>
      <c r="S510" s="180"/>
      <c r="T510" s="180"/>
      <c r="U510" s="180"/>
      <c r="V510" s="180"/>
      <c r="W510" s="180"/>
      <c r="X510" s="4">
        <f t="shared" si="14"/>
        <v>-0.41</v>
      </c>
      <c r="Y510" s="180"/>
      <c r="Z510" s="4"/>
      <c r="AA510" s="180"/>
      <c r="AB510" s="180"/>
      <c r="AC510" s="180"/>
      <c r="AD510" s="180"/>
      <c r="AE510" s="180"/>
      <c r="AF510" s="180"/>
      <c r="AG510" s="180"/>
      <c r="AH510" s="180"/>
    </row>
    <row r="511" spans="1:34" ht="38.25" x14ac:dyDescent="0.25">
      <c r="A511" s="4" t="s">
        <v>1608</v>
      </c>
      <c r="B511" s="5"/>
      <c r="C511" s="246">
        <f>IF(LEN($D511)=0,"",SUBTOTAL(3,$D$6:$D511))</f>
        <v>505</v>
      </c>
      <c r="D511" s="174" t="s">
        <v>25</v>
      </c>
      <c r="E511" s="183" t="s">
        <v>1609</v>
      </c>
      <c r="F511" s="174"/>
      <c r="G511" s="177" t="s">
        <v>51</v>
      </c>
      <c r="H511" s="177" t="s">
        <v>1610</v>
      </c>
      <c r="I511" s="288">
        <v>0.3</v>
      </c>
      <c r="J511" s="177">
        <v>1</v>
      </c>
      <c r="K511" s="230" t="s">
        <v>1423</v>
      </c>
      <c r="L511" s="12" t="s">
        <v>1424</v>
      </c>
      <c r="M511" s="12"/>
      <c r="N511" s="12" t="s">
        <v>31</v>
      </c>
      <c r="O511" s="12"/>
      <c r="P511" s="12" t="s">
        <v>1425</v>
      </c>
      <c r="Q511" s="4" t="s">
        <v>34</v>
      </c>
      <c r="R511" s="4"/>
      <c r="S511" s="180"/>
      <c r="T511" s="180"/>
      <c r="U511" s="180"/>
      <c r="V511" s="180"/>
      <c r="W511" s="180"/>
      <c r="X511" s="4">
        <f t="shared" si="14"/>
        <v>-0.3</v>
      </c>
      <c r="Y511" s="180"/>
      <c r="Z511" s="4"/>
      <c r="AA511" s="180"/>
      <c r="AB511" s="180"/>
      <c r="AC511" s="180"/>
      <c r="AD511" s="180"/>
      <c r="AE511" s="180"/>
      <c r="AF511" s="180"/>
      <c r="AG511" s="180"/>
      <c r="AH511" s="180"/>
    </row>
    <row r="512" spans="1:34" ht="38.25" x14ac:dyDescent="0.25">
      <c r="A512" s="4" t="s">
        <v>1611</v>
      </c>
      <c r="B512" s="5"/>
      <c r="C512" s="246">
        <f>IF(LEN($D512)=0,"",SUBTOTAL(3,$D$6:$D512))</f>
        <v>506</v>
      </c>
      <c r="D512" s="174" t="s">
        <v>25</v>
      </c>
      <c r="E512" s="183" t="s">
        <v>1612</v>
      </c>
      <c r="F512" s="174"/>
      <c r="G512" s="177" t="s">
        <v>51</v>
      </c>
      <c r="H512" s="177" t="s">
        <v>1613</v>
      </c>
      <c r="I512" s="288">
        <v>2.92</v>
      </c>
      <c r="J512" s="177">
        <v>1</v>
      </c>
      <c r="K512" s="230" t="s">
        <v>1423</v>
      </c>
      <c r="L512" s="12" t="s">
        <v>1424</v>
      </c>
      <c r="M512" s="12"/>
      <c r="N512" s="12" t="s">
        <v>31</v>
      </c>
      <c r="O512" s="12"/>
      <c r="P512" s="12" t="s">
        <v>1425</v>
      </c>
      <c r="Q512" s="4" t="s">
        <v>34</v>
      </c>
      <c r="R512" s="4"/>
      <c r="S512" s="180"/>
      <c r="T512" s="180"/>
      <c r="U512" s="180"/>
      <c r="V512" s="180"/>
      <c r="W512" s="180"/>
      <c r="X512" s="4">
        <f t="shared" si="14"/>
        <v>-2.92</v>
      </c>
      <c r="Y512" s="180"/>
      <c r="Z512" s="4"/>
      <c r="AA512" s="180"/>
      <c r="AB512" s="180"/>
      <c r="AC512" s="180"/>
      <c r="AD512" s="180"/>
      <c r="AE512" s="180"/>
      <c r="AF512" s="180"/>
      <c r="AG512" s="180"/>
      <c r="AH512" s="180"/>
    </row>
    <row r="513" spans="1:34" x14ac:dyDescent="0.25">
      <c r="A513" s="4" t="s">
        <v>1614</v>
      </c>
      <c r="B513" s="5"/>
      <c r="C513" s="246">
        <f>IF(LEN($D513)=0,"",SUBTOTAL(3,$D$6:$D513))</f>
        <v>507</v>
      </c>
      <c r="D513" s="174" t="s">
        <v>25</v>
      </c>
      <c r="E513" s="183" t="s">
        <v>1615</v>
      </c>
      <c r="F513" s="174"/>
      <c r="G513" s="177" t="s">
        <v>51</v>
      </c>
      <c r="H513" s="177" t="s">
        <v>1616</v>
      </c>
      <c r="I513" s="288">
        <v>0.03</v>
      </c>
      <c r="J513" s="177">
        <v>1</v>
      </c>
      <c r="K513" s="230" t="s">
        <v>1423</v>
      </c>
      <c r="L513" s="12" t="s">
        <v>1424</v>
      </c>
      <c r="M513" s="12"/>
      <c r="N513" s="12" t="s">
        <v>31</v>
      </c>
      <c r="O513" s="12"/>
      <c r="P513" s="12" t="s">
        <v>1425</v>
      </c>
      <c r="Q513" s="4" t="s">
        <v>34</v>
      </c>
      <c r="R513" s="4"/>
      <c r="S513" s="180"/>
      <c r="T513" s="180"/>
      <c r="U513" s="180"/>
      <c r="V513" s="180"/>
      <c r="W513" s="180"/>
      <c r="X513" s="4">
        <f t="shared" si="14"/>
        <v>-0.03</v>
      </c>
      <c r="Y513" s="180"/>
      <c r="Z513" s="4"/>
      <c r="AA513" s="180"/>
      <c r="AB513" s="180"/>
      <c r="AC513" s="180"/>
      <c r="AD513" s="180"/>
      <c r="AE513" s="180"/>
      <c r="AF513" s="180"/>
      <c r="AG513" s="180"/>
      <c r="AH513" s="180"/>
    </row>
    <row r="514" spans="1:34" x14ac:dyDescent="0.25">
      <c r="A514" s="4" t="s">
        <v>1617</v>
      </c>
      <c r="B514" s="5"/>
      <c r="C514" s="246">
        <f>IF(LEN($D514)=0,"",SUBTOTAL(3,$D$6:$D514))</f>
        <v>508</v>
      </c>
      <c r="D514" s="174" t="s">
        <v>25</v>
      </c>
      <c r="E514" s="183" t="s">
        <v>1618</v>
      </c>
      <c r="F514" s="174"/>
      <c r="G514" s="177" t="s">
        <v>51</v>
      </c>
      <c r="H514" s="177" t="s">
        <v>1619</v>
      </c>
      <c r="I514" s="288">
        <v>0.12</v>
      </c>
      <c r="J514" s="177">
        <v>1</v>
      </c>
      <c r="K514" s="230" t="s">
        <v>1423</v>
      </c>
      <c r="L514" s="12" t="s">
        <v>1424</v>
      </c>
      <c r="M514" s="12"/>
      <c r="N514" s="12" t="s">
        <v>31</v>
      </c>
      <c r="O514" s="12"/>
      <c r="P514" s="12" t="s">
        <v>1425</v>
      </c>
      <c r="Q514" s="4" t="s">
        <v>34</v>
      </c>
      <c r="R514" s="4"/>
      <c r="S514" s="180"/>
      <c r="T514" s="180"/>
      <c r="U514" s="180"/>
      <c r="V514" s="180"/>
      <c r="W514" s="180"/>
      <c r="X514" s="4">
        <f t="shared" si="14"/>
        <v>-0.12</v>
      </c>
      <c r="Y514" s="180"/>
      <c r="Z514" s="4"/>
      <c r="AA514" s="180"/>
      <c r="AB514" s="180"/>
      <c r="AC514" s="180"/>
      <c r="AD514" s="180"/>
      <c r="AE514" s="180"/>
      <c r="AF514" s="180"/>
      <c r="AG514" s="180"/>
      <c r="AH514" s="180"/>
    </row>
    <row r="515" spans="1:34" ht="25.5" x14ac:dyDescent="0.25">
      <c r="A515" s="4" t="s">
        <v>1620</v>
      </c>
      <c r="B515" s="5"/>
      <c r="C515" s="246">
        <f>IF(LEN($D515)=0,"",SUBTOTAL(3,$D$6:$D515))</f>
        <v>509</v>
      </c>
      <c r="D515" s="174" t="s">
        <v>25</v>
      </c>
      <c r="E515" s="183" t="s">
        <v>1621</v>
      </c>
      <c r="F515" s="174"/>
      <c r="G515" s="177" t="s">
        <v>51</v>
      </c>
      <c r="H515" s="177" t="s">
        <v>1616</v>
      </c>
      <c r="I515" s="288">
        <v>0.13</v>
      </c>
      <c r="J515" s="177">
        <v>1</v>
      </c>
      <c r="K515" s="230" t="s">
        <v>1423</v>
      </c>
      <c r="L515" s="12" t="s">
        <v>1424</v>
      </c>
      <c r="M515" s="12"/>
      <c r="N515" s="12" t="s">
        <v>31</v>
      </c>
      <c r="O515" s="12"/>
      <c r="P515" s="12" t="s">
        <v>1425</v>
      </c>
      <c r="Q515" s="4" t="s">
        <v>34</v>
      </c>
      <c r="R515" s="4"/>
      <c r="S515" s="180"/>
      <c r="T515" s="180"/>
      <c r="U515" s="180"/>
      <c r="V515" s="180"/>
      <c r="W515" s="180"/>
      <c r="X515" s="4">
        <f t="shared" ref="X515:X524" si="15">S515-I515</f>
        <v>-0.13</v>
      </c>
      <c r="Y515" s="180"/>
      <c r="Z515" s="4"/>
      <c r="AA515" s="180"/>
      <c r="AB515" s="180"/>
      <c r="AC515" s="180"/>
      <c r="AD515" s="180"/>
      <c r="AE515" s="180"/>
      <c r="AF515" s="180"/>
      <c r="AG515" s="180"/>
      <c r="AH515" s="180"/>
    </row>
    <row r="516" spans="1:34" x14ac:dyDescent="0.25">
      <c r="A516" s="4" t="s">
        <v>1622</v>
      </c>
      <c r="B516" s="5"/>
      <c r="C516" s="246">
        <f>IF(LEN($D516)=0,"",SUBTOTAL(3,$D$6:$D516))</f>
        <v>510</v>
      </c>
      <c r="D516" s="174" t="s">
        <v>25</v>
      </c>
      <c r="E516" s="183" t="s">
        <v>1623</v>
      </c>
      <c r="F516" s="174"/>
      <c r="G516" s="177" t="s">
        <v>51</v>
      </c>
      <c r="H516" s="177" t="s">
        <v>1624</v>
      </c>
      <c r="I516" s="288">
        <v>3.41</v>
      </c>
      <c r="J516" s="177">
        <v>1</v>
      </c>
      <c r="K516" s="230" t="s">
        <v>1423</v>
      </c>
      <c r="L516" s="12" t="s">
        <v>1424</v>
      </c>
      <c r="M516" s="12"/>
      <c r="N516" s="12" t="s">
        <v>31</v>
      </c>
      <c r="O516" s="12"/>
      <c r="P516" s="12" t="s">
        <v>1425</v>
      </c>
      <c r="Q516" s="4" t="s">
        <v>34</v>
      </c>
      <c r="R516" s="4"/>
      <c r="S516" s="180"/>
      <c r="T516" s="180"/>
      <c r="U516" s="180"/>
      <c r="V516" s="180"/>
      <c r="W516" s="180"/>
      <c r="X516" s="4">
        <f t="shared" si="15"/>
        <v>-3.41</v>
      </c>
      <c r="Y516" s="180"/>
      <c r="Z516" s="4"/>
      <c r="AA516" s="180"/>
      <c r="AB516" s="180"/>
      <c r="AC516" s="180"/>
      <c r="AD516" s="180"/>
      <c r="AE516" s="180"/>
      <c r="AF516" s="180"/>
      <c r="AG516" s="180"/>
      <c r="AH516" s="180"/>
    </row>
    <row r="517" spans="1:34" ht="25.5" x14ac:dyDescent="0.25">
      <c r="A517" s="4" t="s">
        <v>1625</v>
      </c>
      <c r="B517" s="5"/>
      <c r="C517" s="246">
        <f>IF(LEN($D517)=0,"",SUBTOTAL(3,$D$6:$D517))</f>
        <v>511</v>
      </c>
      <c r="D517" s="174" t="s">
        <v>25</v>
      </c>
      <c r="E517" s="183" t="s">
        <v>1626</v>
      </c>
      <c r="F517" s="174"/>
      <c r="G517" s="177" t="s">
        <v>51</v>
      </c>
      <c r="H517" s="177" t="s">
        <v>110</v>
      </c>
      <c r="I517" s="288">
        <v>0.71</v>
      </c>
      <c r="J517" s="177">
        <v>1</v>
      </c>
      <c r="K517" s="230" t="s">
        <v>1423</v>
      </c>
      <c r="L517" s="12" t="s">
        <v>1424</v>
      </c>
      <c r="M517" s="12"/>
      <c r="N517" s="12" t="s">
        <v>31</v>
      </c>
      <c r="O517" s="12"/>
      <c r="P517" s="12" t="s">
        <v>1425</v>
      </c>
      <c r="Q517" s="4" t="s">
        <v>34</v>
      </c>
      <c r="R517" s="4"/>
      <c r="S517" s="180"/>
      <c r="T517" s="180"/>
      <c r="U517" s="180"/>
      <c r="V517" s="180"/>
      <c r="W517" s="180"/>
      <c r="X517" s="4">
        <f t="shared" si="15"/>
        <v>-0.71</v>
      </c>
      <c r="Y517" s="180"/>
      <c r="Z517" s="4"/>
      <c r="AA517" s="180"/>
      <c r="AB517" s="180"/>
      <c r="AC517" s="180"/>
      <c r="AD517" s="180"/>
      <c r="AE517" s="180"/>
      <c r="AF517" s="180"/>
      <c r="AG517" s="180"/>
      <c r="AH517" s="180"/>
    </row>
    <row r="518" spans="1:34" ht="25.5" x14ac:dyDescent="0.25">
      <c r="A518" s="4" t="s">
        <v>1627</v>
      </c>
      <c r="B518" s="5"/>
      <c r="C518" s="246">
        <f>IF(LEN($D518)=0,"",SUBTOTAL(3,$D$6:$D518))</f>
        <v>512</v>
      </c>
      <c r="D518" s="174" t="s">
        <v>25</v>
      </c>
      <c r="E518" s="183" t="s">
        <v>1628</v>
      </c>
      <c r="F518" s="174"/>
      <c r="G518" s="177" t="s">
        <v>51</v>
      </c>
      <c r="H518" s="177" t="s">
        <v>1629</v>
      </c>
      <c r="I518" s="288">
        <v>9.99</v>
      </c>
      <c r="J518" s="177">
        <v>1</v>
      </c>
      <c r="K518" s="230" t="s">
        <v>1423</v>
      </c>
      <c r="L518" s="12" t="s">
        <v>1424</v>
      </c>
      <c r="M518" s="12"/>
      <c r="N518" s="12" t="s">
        <v>31</v>
      </c>
      <c r="O518" s="12"/>
      <c r="P518" s="12" t="s">
        <v>1425</v>
      </c>
      <c r="Q518" s="4" t="s">
        <v>34</v>
      </c>
      <c r="R518" s="4"/>
      <c r="S518" s="180"/>
      <c r="T518" s="180"/>
      <c r="U518" s="180"/>
      <c r="V518" s="180"/>
      <c r="W518" s="180"/>
      <c r="X518" s="4">
        <f t="shared" si="15"/>
        <v>-9.99</v>
      </c>
      <c r="Y518" s="180"/>
      <c r="Z518" s="4"/>
      <c r="AA518" s="180"/>
      <c r="AB518" s="180"/>
      <c r="AC518" s="180"/>
      <c r="AD518" s="180"/>
      <c r="AE518" s="180"/>
      <c r="AF518" s="180"/>
      <c r="AG518" s="180"/>
      <c r="AH518" s="180"/>
    </row>
    <row r="519" spans="1:34" ht="38.25" x14ac:dyDescent="0.25">
      <c r="A519" s="4" t="s">
        <v>1630</v>
      </c>
      <c r="B519" s="5"/>
      <c r="C519" s="246">
        <f>IF(LEN($D519)=0,"",SUBTOTAL(3,$D$6:$D519))</f>
        <v>513</v>
      </c>
      <c r="D519" s="174" t="s">
        <v>25</v>
      </c>
      <c r="E519" s="183" t="s">
        <v>1631</v>
      </c>
      <c r="F519" s="174"/>
      <c r="G519" s="177" t="s">
        <v>51</v>
      </c>
      <c r="H519" s="177" t="s">
        <v>1632</v>
      </c>
      <c r="I519" s="288">
        <v>6.58</v>
      </c>
      <c r="J519" s="177">
        <v>1</v>
      </c>
      <c r="K519" s="230" t="s">
        <v>1423</v>
      </c>
      <c r="L519" s="12" t="s">
        <v>1424</v>
      </c>
      <c r="M519" s="12"/>
      <c r="N519" s="12" t="s">
        <v>31</v>
      </c>
      <c r="O519" s="12"/>
      <c r="P519" s="12" t="s">
        <v>1425</v>
      </c>
      <c r="Q519" s="4" t="s">
        <v>34</v>
      </c>
      <c r="R519" s="4"/>
      <c r="S519" s="180"/>
      <c r="T519" s="180"/>
      <c r="U519" s="180"/>
      <c r="V519" s="180"/>
      <c r="W519" s="180"/>
      <c r="X519" s="4">
        <f t="shared" si="15"/>
        <v>-6.58</v>
      </c>
      <c r="Y519" s="180"/>
      <c r="Z519" s="4"/>
      <c r="AA519" s="180"/>
      <c r="AB519" s="180"/>
      <c r="AC519" s="180"/>
      <c r="AD519" s="180"/>
      <c r="AE519" s="180"/>
      <c r="AF519" s="180"/>
      <c r="AG519" s="180"/>
      <c r="AH519" s="180"/>
    </row>
    <row r="520" spans="1:34" ht="25.5" x14ac:dyDescent="0.25">
      <c r="A520" s="4" t="s">
        <v>1633</v>
      </c>
      <c r="B520" s="5"/>
      <c r="C520" s="246">
        <f>IF(LEN($D520)=0,"",SUBTOTAL(3,$D$6:$D520))</f>
        <v>514</v>
      </c>
      <c r="D520" s="174" t="s">
        <v>25</v>
      </c>
      <c r="E520" s="183" t="s">
        <v>1634</v>
      </c>
      <c r="F520" s="174"/>
      <c r="G520" s="177" t="s">
        <v>51</v>
      </c>
      <c r="H520" s="177" t="s">
        <v>1635</v>
      </c>
      <c r="I520" s="288">
        <v>6.72</v>
      </c>
      <c r="J520" s="177">
        <v>1</v>
      </c>
      <c r="K520" s="230" t="s">
        <v>1423</v>
      </c>
      <c r="L520" s="12" t="s">
        <v>1424</v>
      </c>
      <c r="M520" s="12"/>
      <c r="N520" s="12" t="s">
        <v>31</v>
      </c>
      <c r="O520" s="12"/>
      <c r="P520" s="12" t="s">
        <v>1425</v>
      </c>
      <c r="Q520" s="4" t="s">
        <v>34</v>
      </c>
      <c r="R520" s="4"/>
      <c r="S520" s="180"/>
      <c r="T520" s="180"/>
      <c r="U520" s="180"/>
      <c r="V520" s="180"/>
      <c r="W520" s="180"/>
      <c r="X520" s="4">
        <f t="shared" si="15"/>
        <v>-6.72</v>
      </c>
      <c r="Y520" s="180"/>
      <c r="Z520" s="4"/>
      <c r="AA520" s="180"/>
      <c r="AB520" s="180"/>
      <c r="AC520" s="180"/>
      <c r="AD520" s="180"/>
      <c r="AE520" s="180"/>
      <c r="AF520" s="180"/>
      <c r="AG520" s="180"/>
      <c r="AH520" s="180"/>
    </row>
    <row r="521" spans="1:34" x14ac:dyDescent="0.25">
      <c r="A521" s="4" t="s">
        <v>1636</v>
      </c>
      <c r="B521" s="5"/>
      <c r="C521" s="246">
        <f>IF(LEN($D521)=0,"",SUBTOTAL(3,$D$6:$D521))</f>
        <v>515</v>
      </c>
      <c r="D521" s="174" t="s">
        <v>56</v>
      </c>
      <c r="E521" s="176" t="s">
        <v>1637</v>
      </c>
      <c r="F521" s="174"/>
      <c r="G521" s="177" t="s">
        <v>256</v>
      </c>
      <c r="H521" s="177" t="s">
        <v>808</v>
      </c>
      <c r="I521" s="287">
        <v>29.976900000000001</v>
      </c>
      <c r="J521" s="177">
        <v>1</v>
      </c>
      <c r="K521" s="230" t="s">
        <v>1423</v>
      </c>
      <c r="L521" s="12" t="s">
        <v>1424</v>
      </c>
      <c r="M521" s="12"/>
      <c r="N521" s="12" t="s">
        <v>31</v>
      </c>
      <c r="O521" s="12"/>
      <c r="P521" s="12" t="s">
        <v>1425</v>
      </c>
      <c r="Q521" s="4" t="s">
        <v>34</v>
      </c>
      <c r="R521" s="4"/>
      <c r="S521" s="180"/>
      <c r="T521" s="180"/>
      <c r="U521" s="180"/>
      <c r="V521" s="180"/>
      <c r="W521" s="180"/>
      <c r="X521" s="4">
        <f t="shared" si="15"/>
        <v>-29.976900000000001</v>
      </c>
      <c r="Y521" s="180"/>
      <c r="Z521" s="4"/>
      <c r="AA521" s="180"/>
      <c r="AB521" s="180"/>
      <c r="AC521" s="180"/>
      <c r="AD521" s="180"/>
      <c r="AE521" s="180"/>
      <c r="AF521" s="180"/>
      <c r="AG521" s="180"/>
      <c r="AH521" s="180"/>
    </row>
    <row r="522" spans="1:34" x14ac:dyDescent="0.25">
      <c r="A522" s="4" t="s">
        <v>1638</v>
      </c>
      <c r="B522" s="5"/>
      <c r="C522" s="246">
        <f>IF(LEN($D522)=0,"",SUBTOTAL(3,$D$6:$D522))</f>
        <v>516</v>
      </c>
      <c r="D522" s="174" t="s">
        <v>56</v>
      </c>
      <c r="E522" s="176" t="s">
        <v>1639</v>
      </c>
      <c r="F522" s="174"/>
      <c r="G522" s="177" t="s">
        <v>256</v>
      </c>
      <c r="H522" s="177" t="s">
        <v>660</v>
      </c>
      <c r="I522" s="287">
        <v>32</v>
      </c>
      <c r="J522" s="177">
        <v>1</v>
      </c>
      <c r="K522" s="230" t="s">
        <v>1423</v>
      </c>
      <c r="L522" s="12" t="s">
        <v>1424</v>
      </c>
      <c r="M522" s="12"/>
      <c r="N522" s="12" t="s">
        <v>31</v>
      </c>
      <c r="O522" s="12"/>
      <c r="P522" s="12" t="s">
        <v>1425</v>
      </c>
      <c r="Q522" s="4" t="s">
        <v>34</v>
      </c>
      <c r="R522" s="4"/>
      <c r="S522" s="180"/>
      <c r="T522" s="180"/>
      <c r="U522" s="180"/>
      <c r="V522" s="180"/>
      <c r="W522" s="180"/>
      <c r="X522" s="4">
        <f t="shared" si="15"/>
        <v>-32</v>
      </c>
      <c r="Y522" s="180"/>
      <c r="Z522" s="4"/>
      <c r="AA522" s="180"/>
      <c r="AB522" s="180"/>
      <c r="AC522" s="180"/>
      <c r="AD522" s="180"/>
      <c r="AE522" s="180"/>
      <c r="AF522" s="180"/>
      <c r="AG522" s="180"/>
      <c r="AH522" s="180"/>
    </row>
    <row r="523" spans="1:34" ht="63.75" x14ac:dyDescent="0.25">
      <c r="A523" s="4" t="s">
        <v>1640</v>
      </c>
      <c r="B523" s="5"/>
      <c r="C523" s="246">
        <f>IF(LEN($D523)=0,"",SUBTOTAL(3,$D$6:$D523))</f>
        <v>517</v>
      </c>
      <c r="D523" s="174" t="s">
        <v>56</v>
      </c>
      <c r="E523" s="176" t="s">
        <v>1641</v>
      </c>
      <c r="F523" s="174"/>
      <c r="G523" s="177" t="s">
        <v>256</v>
      </c>
      <c r="H523" s="177" t="s">
        <v>936</v>
      </c>
      <c r="I523" s="287">
        <v>0.80069999999999997</v>
      </c>
      <c r="J523" s="177">
        <v>1</v>
      </c>
      <c r="K523" s="230" t="s">
        <v>1423</v>
      </c>
      <c r="L523" s="12" t="s">
        <v>1424</v>
      </c>
      <c r="M523" s="12"/>
      <c r="N523" s="12" t="s">
        <v>31</v>
      </c>
      <c r="O523" s="12"/>
      <c r="P523" s="12" t="s">
        <v>1425</v>
      </c>
      <c r="Q523" s="4" t="s">
        <v>34</v>
      </c>
      <c r="R523" s="4"/>
      <c r="S523" s="180"/>
      <c r="T523" s="180"/>
      <c r="U523" s="180"/>
      <c r="V523" s="180"/>
      <c r="W523" s="180"/>
      <c r="X523" s="4">
        <f t="shared" si="15"/>
        <v>-0.80069999999999997</v>
      </c>
      <c r="Y523" s="180"/>
      <c r="Z523" s="4"/>
      <c r="AA523" s="180"/>
      <c r="AB523" s="180"/>
      <c r="AC523" s="180"/>
      <c r="AD523" s="180"/>
      <c r="AE523" s="180"/>
      <c r="AF523" s="180"/>
      <c r="AG523" s="180"/>
      <c r="AH523" s="180"/>
    </row>
    <row r="524" spans="1:34" ht="38.25" x14ac:dyDescent="0.2">
      <c r="A524" s="4" t="s">
        <v>1642</v>
      </c>
      <c r="B524" s="5"/>
      <c r="C524" s="246">
        <f>IF(LEN($D524)=0,"",SUBTOTAL(3,$D$6:$D524))</f>
        <v>518</v>
      </c>
      <c r="D524" s="174" t="s">
        <v>98</v>
      </c>
      <c r="E524" s="299" t="s">
        <v>1643</v>
      </c>
      <c r="F524" s="174"/>
      <c r="G524" s="18" t="s">
        <v>65</v>
      </c>
      <c r="H524" s="177" t="s">
        <v>1644</v>
      </c>
      <c r="I524" s="293">
        <v>324.08</v>
      </c>
      <c r="J524" s="177">
        <v>1</v>
      </c>
      <c r="K524" s="230" t="s">
        <v>1423</v>
      </c>
      <c r="L524" s="12" t="s">
        <v>1424</v>
      </c>
      <c r="M524" s="12"/>
      <c r="N524" s="12" t="s">
        <v>31</v>
      </c>
      <c r="O524" s="12"/>
      <c r="P524" s="12" t="s">
        <v>1425</v>
      </c>
      <c r="Q524" s="4" t="s">
        <v>34</v>
      </c>
      <c r="R524" s="4"/>
      <c r="S524" s="180"/>
      <c r="T524" s="180"/>
      <c r="U524" s="180"/>
      <c r="V524" s="180"/>
      <c r="W524" s="180"/>
      <c r="X524" s="4">
        <f t="shared" si="15"/>
        <v>-324.08</v>
      </c>
      <c r="Y524" s="180"/>
      <c r="Z524" s="4"/>
      <c r="AA524" s="180"/>
      <c r="AB524" s="180"/>
      <c r="AC524" s="180"/>
      <c r="AD524" s="180"/>
      <c r="AE524" s="180"/>
      <c r="AF524" s="180"/>
      <c r="AG524" s="180"/>
      <c r="AH524" s="180"/>
    </row>
    <row r="525" spans="1:34" ht="25.5" x14ac:dyDescent="0.25">
      <c r="A525" s="4" t="s">
        <v>1645</v>
      </c>
      <c r="B525" s="174"/>
      <c r="C525" s="246">
        <f>IF(LEN($D525)=0,"",SUBTOTAL(3,$D$6:$D525))</f>
        <v>519</v>
      </c>
      <c r="D525" s="247" t="s">
        <v>62</v>
      </c>
      <c r="E525" s="183" t="s">
        <v>1646</v>
      </c>
      <c r="F525" s="11"/>
      <c r="G525" s="177" t="s">
        <v>185</v>
      </c>
      <c r="H525" s="177" t="s">
        <v>1647</v>
      </c>
      <c r="I525" s="29">
        <v>0.2</v>
      </c>
      <c r="J525" s="177">
        <v>19</v>
      </c>
      <c r="K525" s="231">
        <v>2022</v>
      </c>
      <c r="L525" s="12" t="s">
        <v>1648</v>
      </c>
      <c r="M525" s="12"/>
      <c r="N525" s="12" t="s">
        <v>31</v>
      </c>
      <c r="O525" s="12"/>
      <c r="P525" s="12" t="s">
        <v>1649</v>
      </c>
      <c r="Q525" s="4" t="s">
        <v>34</v>
      </c>
      <c r="R525" s="103"/>
      <c r="S525" s="103"/>
      <c r="T525" s="175"/>
      <c r="U525" s="175"/>
      <c r="V525" s="100"/>
      <c r="W525" s="180"/>
      <c r="X525" s="4"/>
      <c r="Y525" s="180"/>
      <c r="Z525" s="4"/>
      <c r="AA525" s="180"/>
      <c r="AB525" s="180"/>
      <c r="AC525" s="180"/>
      <c r="AD525" s="180"/>
      <c r="AE525" s="180"/>
      <c r="AF525" s="180"/>
      <c r="AG525" s="180"/>
      <c r="AH525" s="180"/>
    </row>
    <row r="526" spans="1:34" x14ac:dyDescent="0.25">
      <c r="A526" s="4" t="s">
        <v>1650</v>
      </c>
      <c r="B526" s="174"/>
      <c r="C526" s="246">
        <f>IF(LEN($D526)=0,"",SUBTOTAL(3,$D$6:$D526))</f>
        <v>520</v>
      </c>
      <c r="D526" s="247" t="s">
        <v>62</v>
      </c>
      <c r="E526" s="183" t="s">
        <v>1651</v>
      </c>
      <c r="F526" s="11"/>
      <c r="G526" s="177" t="s">
        <v>185</v>
      </c>
      <c r="H526" s="177" t="s">
        <v>1318</v>
      </c>
      <c r="I526" s="29">
        <v>0.96</v>
      </c>
      <c r="J526" s="177">
        <v>19</v>
      </c>
      <c r="K526" s="231">
        <v>2022</v>
      </c>
      <c r="L526" s="12" t="s">
        <v>1648</v>
      </c>
      <c r="M526" s="12"/>
      <c r="N526" s="12" t="s">
        <v>31</v>
      </c>
      <c r="O526" s="12"/>
      <c r="P526" s="12" t="s">
        <v>1649</v>
      </c>
      <c r="Q526" s="4" t="s">
        <v>34</v>
      </c>
      <c r="R526" s="103"/>
      <c r="S526" s="103"/>
      <c r="T526" s="175"/>
      <c r="U526" s="175"/>
      <c r="V526" s="100"/>
      <c r="W526" s="180"/>
      <c r="X526" s="4"/>
      <c r="Y526" s="180"/>
      <c r="Z526" s="4"/>
      <c r="AA526" s="180"/>
      <c r="AB526" s="180"/>
      <c r="AC526" s="180"/>
      <c r="AD526" s="180"/>
      <c r="AE526" s="180"/>
      <c r="AF526" s="180"/>
      <c r="AG526" s="180"/>
      <c r="AH526" s="180"/>
    </row>
    <row r="527" spans="1:34" x14ac:dyDescent="0.25">
      <c r="A527" s="4" t="s">
        <v>1652</v>
      </c>
      <c r="B527" s="174"/>
      <c r="C527" s="246">
        <f>IF(LEN($D527)=0,"",SUBTOTAL(3,$D$6:$D527))</f>
        <v>521</v>
      </c>
      <c r="D527" s="247" t="s">
        <v>62</v>
      </c>
      <c r="E527" s="183" t="s">
        <v>1653</v>
      </c>
      <c r="F527" s="11"/>
      <c r="G527" s="177" t="s">
        <v>185</v>
      </c>
      <c r="H527" s="177" t="s">
        <v>1517</v>
      </c>
      <c r="I527" s="29">
        <v>0.2</v>
      </c>
      <c r="J527" s="177">
        <v>19</v>
      </c>
      <c r="K527" s="231">
        <v>2022</v>
      </c>
      <c r="L527" s="12" t="s">
        <v>1648</v>
      </c>
      <c r="M527" s="12"/>
      <c r="N527" s="12" t="s">
        <v>31</v>
      </c>
      <c r="O527" s="12"/>
      <c r="P527" s="12" t="s">
        <v>1649</v>
      </c>
      <c r="Q527" s="4" t="s">
        <v>34</v>
      </c>
      <c r="R527" s="103"/>
      <c r="S527" s="103"/>
      <c r="T527" s="175"/>
      <c r="U527" s="175"/>
      <c r="V527" s="100"/>
      <c r="W527" s="180"/>
      <c r="X527" s="4"/>
      <c r="Y527" s="180"/>
      <c r="Z527" s="4"/>
      <c r="AA527" s="180"/>
      <c r="AB527" s="180"/>
      <c r="AC527" s="180"/>
      <c r="AD527" s="180"/>
      <c r="AE527" s="180"/>
      <c r="AF527" s="180"/>
      <c r="AG527" s="180"/>
      <c r="AH527" s="180"/>
    </row>
    <row r="528" spans="1:34" ht="25.5" x14ac:dyDescent="0.25">
      <c r="A528" s="4" t="s">
        <v>1654</v>
      </c>
      <c r="B528" s="174"/>
      <c r="C528" s="246">
        <f>IF(LEN($D528)=0,"",SUBTOTAL(3,$D$6:$D528))</f>
        <v>522</v>
      </c>
      <c r="D528" s="247" t="s">
        <v>62</v>
      </c>
      <c r="E528" s="7" t="s">
        <v>1655</v>
      </c>
      <c r="F528" s="11"/>
      <c r="G528" s="177" t="s">
        <v>79</v>
      </c>
      <c r="H528" s="177" t="s">
        <v>234</v>
      </c>
      <c r="I528" s="29">
        <v>7.0000000000000007E-2</v>
      </c>
      <c r="J528" s="177">
        <v>19</v>
      </c>
      <c r="K528" s="231">
        <v>2022</v>
      </c>
      <c r="L528" s="12" t="s">
        <v>1648</v>
      </c>
      <c r="M528" s="12"/>
      <c r="N528" s="12" t="s">
        <v>31</v>
      </c>
      <c r="O528" s="12"/>
      <c r="P528" s="12" t="s">
        <v>1649</v>
      </c>
      <c r="Q528" s="4" t="s">
        <v>34</v>
      </c>
      <c r="R528" s="103"/>
      <c r="S528" s="103"/>
      <c r="T528" s="175"/>
      <c r="U528" s="175"/>
      <c r="V528" s="100"/>
      <c r="W528" s="180"/>
      <c r="X528" s="4"/>
      <c r="Y528" s="180"/>
      <c r="Z528" s="4"/>
      <c r="AA528" s="180"/>
      <c r="AB528" s="180"/>
      <c r="AC528" s="180"/>
      <c r="AD528" s="180"/>
      <c r="AE528" s="180"/>
      <c r="AF528" s="180"/>
      <c r="AG528" s="180"/>
      <c r="AH528" s="180"/>
    </row>
    <row r="529" spans="1:34" ht="25.5" x14ac:dyDescent="0.25">
      <c r="A529" s="4" t="s">
        <v>1656</v>
      </c>
      <c r="B529" s="174"/>
      <c r="C529" s="246">
        <f>IF(LEN($D529)=0,"",SUBTOTAL(3,$D$6:$D529))</f>
        <v>523</v>
      </c>
      <c r="D529" s="247" t="s">
        <v>62</v>
      </c>
      <c r="E529" s="199" t="s">
        <v>1657</v>
      </c>
      <c r="F529" s="11"/>
      <c r="G529" s="177" t="s">
        <v>79</v>
      </c>
      <c r="H529" s="188" t="s">
        <v>95</v>
      </c>
      <c r="I529" s="10">
        <v>0.04</v>
      </c>
      <c r="J529" s="177">
        <v>19</v>
      </c>
      <c r="K529" s="231">
        <v>2022</v>
      </c>
      <c r="L529" s="12" t="s">
        <v>1648</v>
      </c>
      <c r="M529" s="12"/>
      <c r="N529" s="12" t="s">
        <v>31</v>
      </c>
      <c r="O529" s="12"/>
      <c r="P529" s="12" t="s">
        <v>1649</v>
      </c>
      <c r="Q529" s="4" t="s">
        <v>34</v>
      </c>
      <c r="R529" s="103"/>
      <c r="S529" s="103"/>
      <c r="T529" s="175"/>
      <c r="U529" s="175"/>
      <c r="V529" s="100"/>
      <c r="W529" s="180"/>
      <c r="X529" s="4"/>
      <c r="Y529" s="180"/>
      <c r="Z529" s="4"/>
      <c r="AA529" s="180"/>
      <c r="AB529" s="180"/>
      <c r="AC529" s="180"/>
      <c r="AD529" s="180"/>
      <c r="AE529" s="180"/>
      <c r="AF529" s="180"/>
      <c r="AG529" s="180"/>
      <c r="AH529" s="180"/>
    </row>
    <row r="530" spans="1:34" ht="25.5" x14ac:dyDescent="0.25">
      <c r="A530" s="4" t="s">
        <v>1658</v>
      </c>
      <c r="B530" s="174"/>
      <c r="C530" s="246">
        <f>IF(LEN($D530)=0,"",SUBTOTAL(3,$D$6:$D530))</f>
        <v>524</v>
      </c>
      <c r="D530" s="247" t="s">
        <v>62</v>
      </c>
      <c r="E530" s="7" t="s">
        <v>1659</v>
      </c>
      <c r="F530" s="11"/>
      <c r="G530" s="177" t="s">
        <v>79</v>
      </c>
      <c r="H530" s="8" t="s">
        <v>241</v>
      </c>
      <c r="I530" s="29">
        <v>0.06</v>
      </c>
      <c r="J530" s="177">
        <v>19</v>
      </c>
      <c r="K530" s="231">
        <v>2022</v>
      </c>
      <c r="L530" s="12" t="s">
        <v>1648</v>
      </c>
      <c r="M530" s="12"/>
      <c r="N530" s="12" t="s">
        <v>31</v>
      </c>
      <c r="O530" s="12"/>
      <c r="P530" s="12" t="s">
        <v>1649</v>
      </c>
      <c r="Q530" s="4" t="s">
        <v>34</v>
      </c>
      <c r="R530" s="103"/>
      <c r="S530" s="103"/>
      <c r="T530" s="175"/>
      <c r="U530" s="175"/>
      <c r="V530" s="100"/>
      <c r="W530" s="180"/>
      <c r="X530" s="4"/>
      <c r="Y530" s="180"/>
      <c r="Z530" s="4"/>
      <c r="AA530" s="180"/>
      <c r="AB530" s="180"/>
      <c r="AC530" s="180"/>
      <c r="AD530" s="180"/>
      <c r="AE530" s="180"/>
      <c r="AF530" s="180"/>
      <c r="AG530" s="180"/>
      <c r="AH530" s="180"/>
    </row>
    <row r="531" spans="1:34" ht="38.25" x14ac:dyDescent="0.25">
      <c r="A531" s="4" t="s">
        <v>1660</v>
      </c>
      <c r="B531" s="174"/>
      <c r="C531" s="246">
        <f>IF(LEN($D531)=0,"",SUBTOTAL(3,$D$6:$D531))</f>
        <v>525</v>
      </c>
      <c r="D531" s="247" t="s">
        <v>62</v>
      </c>
      <c r="E531" s="7" t="s">
        <v>1661</v>
      </c>
      <c r="F531" s="11"/>
      <c r="G531" s="177" t="s">
        <v>79</v>
      </c>
      <c r="H531" s="177" t="s">
        <v>499</v>
      </c>
      <c r="I531" s="29">
        <v>0.3</v>
      </c>
      <c r="J531" s="177">
        <v>19</v>
      </c>
      <c r="K531" s="231">
        <v>2022</v>
      </c>
      <c r="L531" s="12" t="s">
        <v>1648</v>
      </c>
      <c r="M531" s="12"/>
      <c r="N531" s="12" t="s">
        <v>31</v>
      </c>
      <c r="O531" s="12"/>
      <c r="P531" s="12" t="s">
        <v>1649</v>
      </c>
      <c r="Q531" s="4" t="s">
        <v>34</v>
      </c>
      <c r="R531" s="103"/>
      <c r="S531" s="103"/>
      <c r="T531" s="175"/>
      <c r="U531" s="175"/>
      <c r="V531" s="100"/>
      <c r="W531" s="180"/>
      <c r="X531" s="4"/>
      <c r="Y531" s="180"/>
      <c r="Z531" s="4"/>
      <c r="AA531" s="180"/>
      <c r="AB531" s="180"/>
      <c r="AC531" s="180"/>
      <c r="AD531" s="180"/>
      <c r="AE531" s="180"/>
      <c r="AF531" s="180"/>
      <c r="AG531" s="180"/>
      <c r="AH531" s="180"/>
    </row>
    <row r="532" spans="1:34" ht="25.5" x14ac:dyDescent="0.25">
      <c r="A532" s="4" t="s">
        <v>1662</v>
      </c>
      <c r="B532" s="174"/>
      <c r="C532" s="246">
        <f>IF(LEN($D532)=0,"",SUBTOTAL(3,$D$6:$D532))</f>
        <v>526</v>
      </c>
      <c r="D532" s="247" t="s">
        <v>62</v>
      </c>
      <c r="E532" s="183" t="s">
        <v>1663</v>
      </c>
      <c r="F532" s="11"/>
      <c r="G532" s="177" t="s">
        <v>181</v>
      </c>
      <c r="H532" s="177" t="s">
        <v>604</v>
      </c>
      <c r="I532" s="29">
        <v>0.05</v>
      </c>
      <c r="J532" s="177">
        <v>19</v>
      </c>
      <c r="K532" s="231">
        <v>2022</v>
      </c>
      <c r="L532" s="12" t="s">
        <v>1648</v>
      </c>
      <c r="M532" s="12"/>
      <c r="N532" s="12" t="s">
        <v>31</v>
      </c>
      <c r="O532" s="12"/>
      <c r="P532" s="12" t="s">
        <v>1649</v>
      </c>
      <c r="Q532" s="4" t="s">
        <v>34</v>
      </c>
      <c r="R532" s="103"/>
      <c r="S532" s="103"/>
      <c r="T532" s="175"/>
      <c r="U532" s="175"/>
      <c r="V532" s="100"/>
      <c r="W532" s="180"/>
      <c r="X532" s="4"/>
      <c r="Y532" s="180"/>
      <c r="Z532" s="4"/>
      <c r="AA532" s="180"/>
      <c r="AB532" s="180"/>
      <c r="AC532" s="180"/>
      <c r="AD532" s="180"/>
      <c r="AE532" s="180"/>
      <c r="AF532" s="180"/>
      <c r="AG532" s="180"/>
      <c r="AH532" s="180"/>
    </row>
    <row r="533" spans="1:34" ht="25.5" x14ac:dyDescent="0.25">
      <c r="A533" s="4" t="s">
        <v>1664</v>
      </c>
      <c r="B533" s="174"/>
      <c r="C533" s="246">
        <f>IF(LEN($D533)=0,"",SUBTOTAL(3,$D$6:$D533))</f>
        <v>527</v>
      </c>
      <c r="D533" s="247" t="s">
        <v>62</v>
      </c>
      <c r="E533" s="297" t="s">
        <v>248</v>
      </c>
      <c r="F533" s="11"/>
      <c r="G533" s="177" t="s">
        <v>89</v>
      </c>
      <c r="H533" s="298" t="s">
        <v>249</v>
      </c>
      <c r="I533" s="10">
        <v>7.0000000000000007E-2</v>
      </c>
      <c r="J533" s="177">
        <v>19</v>
      </c>
      <c r="K533" s="231">
        <v>2022</v>
      </c>
      <c r="L533" s="12" t="s">
        <v>1648</v>
      </c>
      <c r="M533" s="12"/>
      <c r="N533" s="12" t="s">
        <v>31</v>
      </c>
      <c r="O533" s="12"/>
      <c r="P533" s="12" t="s">
        <v>1649</v>
      </c>
      <c r="Q533" s="4" t="s">
        <v>34</v>
      </c>
      <c r="R533" s="103"/>
      <c r="S533" s="103"/>
      <c r="T533" s="175"/>
      <c r="U533" s="175"/>
      <c r="V533" s="100"/>
      <c r="W533" s="180"/>
      <c r="X533" s="4"/>
      <c r="Y533" s="180"/>
      <c r="Z533" s="4"/>
      <c r="AA533" s="180"/>
      <c r="AB533" s="180"/>
      <c r="AC533" s="180"/>
      <c r="AD533" s="180"/>
      <c r="AE533" s="180"/>
      <c r="AF533" s="180"/>
      <c r="AG533" s="180"/>
      <c r="AH533" s="180"/>
    </row>
    <row r="534" spans="1:34" x14ac:dyDescent="0.25">
      <c r="A534" s="4" t="s">
        <v>1665</v>
      </c>
      <c r="B534" s="174"/>
      <c r="C534" s="246">
        <f>IF(LEN($D534)=0,"",SUBTOTAL(3,$D$6:$D534))</f>
        <v>528</v>
      </c>
      <c r="D534" s="247" t="s">
        <v>62</v>
      </c>
      <c r="E534" s="284" t="s">
        <v>1666</v>
      </c>
      <c r="F534" s="11"/>
      <c r="G534" s="177" t="s">
        <v>165</v>
      </c>
      <c r="H534" s="188" t="s">
        <v>1667</v>
      </c>
      <c r="I534" s="29">
        <v>0.02</v>
      </c>
      <c r="J534" s="177">
        <v>19</v>
      </c>
      <c r="K534" s="231">
        <v>2022</v>
      </c>
      <c r="L534" s="12" t="s">
        <v>1648</v>
      </c>
      <c r="M534" s="12"/>
      <c r="N534" s="12" t="s">
        <v>31</v>
      </c>
      <c r="O534" s="12"/>
      <c r="P534" s="12" t="s">
        <v>1649</v>
      </c>
      <c r="Q534" s="4" t="s">
        <v>34</v>
      </c>
      <c r="R534" s="103"/>
      <c r="S534" s="103"/>
      <c r="T534" s="175"/>
      <c r="U534" s="175"/>
      <c r="V534" s="100"/>
      <c r="W534" s="180"/>
      <c r="X534" s="4"/>
      <c r="Y534" s="180"/>
      <c r="Z534" s="4"/>
      <c r="AA534" s="180"/>
      <c r="AB534" s="180"/>
      <c r="AC534" s="180"/>
      <c r="AD534" s="180"/>
      <c r="AE534" s="180"/>
      <c r="AF534" s="180"/>
      <c r="AG534" s="180"/>
      <c r="AH534" s="180"/>
    </row>
    <row r="535" spans="1:34" x14ac:dyDescent="0.25">
      <c r="A535" s="4" t="s">
        <v>1668</v>
      </c>
      <c r="B535" s="174"/>
      <c r="C535" s="246">
        <f>IF(LEN($D535)=0,"",SUBTOTAL(3,$D$6:$D535))</f>
        <v>529</v>
      </c>
      <c r="D535" s="247" t="s">
        <v>62</v>
      </c>
      <c r="E535" s="176" t="s">
        <v>1669</v>
      </c>
      <c r="F535" s="11"/>
      <c r="G535" s="177" t="s">
        <v>139</v>
      </c>
      <c r="H535" s="177" t="s">
        <v>863</v>
      </c>
      <c r="I535" s="10">
        <v>1.7</v>
      </c>
      <c r="J535" s="177">
        <v>19</v>
      </c>
      <c r="K535" s="231">
        <v>2022</v>
      </c>
      <c r="L535" s="12" t="s">
        <v>1648</v>
      </c>
      <c r="M535" s="12"/>
      <c r="N535" s="12" t="s">
        <v>31</v>
      </c>
      <c r="O535" s="12"/>
      <c r="P535" s="12" t="s">
        <v>1649</v>
      </c>
      <c r="Q535" s="4" t="s">
        <v>34</v>
      </c>
      <c r="R535" s="103"/>
      <c r="S535" s="103"/>
      <c r="T535" s="175"/>
      <c r="U535" s="175"/>
      <c r="V535" s="100"/>
      <c r="W535" s="180"/>
      <c r="X535" s="4"/>
      <c r="Y535" s="180"/>
      <c r="Z535" s="4"/>
      <c r="AA535" s="180"/>
      <c r="AB535" s="180"/>
      <c r="AC535" s="180"/>
      <c r="AD535" s="180"/>
      <c r="AE535" s="180"/>
      <c r="AF535" s="180"/>
      <c r="AG535" s="180"/>
      <c r="AH535" s="180"/>
    </row>
    <row r="536" spans="1:34" ht="38.25" x14ac:dyDescent="0.25">
      <c r="A536" s="4" t="s">
        <v>1670</v>
      </c>
      <c r="B536" s="174"/>
      <c r="C536" s="246">
        <f>IF(LEN($D536)=0,"",SUBTOTAL(3,$D$6:$D536))</f>
        <v>530</v>
      </c>
      <c r="D536" s="247" t="s">
        <v>62</v>
      </c>
      <c r="E536" s="284" t="s">
        <v>1671</v>
      </c>
      <c r="F536" s="11"/>
      <c r="G536" s="177" t="s">
        <v>165</v>
      </c>
      <c r="H536" s="188" t="s">
        <v>612</v>
      </c>
      <c r="I536" s="10">
        <v>0.06</v>
      </c>
      <c r="J536" s="177">
        <v>19</v>
      </c>
      <c r="K536" s="231">
        <v>2022</v>
      </c>
      <c r="L536" s="12" t="s">
        <v>1648</v>
      </c>
      <c r="M536" s="12"/>
      <c r="N536" s="12" t="s">
        <v>31</v>
      </c>
      <c r="O536" s="12"/>
      <c r="P536" s="12" t="s">
        <v>1649</v>
      </c>
      <c r="Q536" s="4" t="s">
        <v>34</v>
      </c>
      <c r="R536" s="103"/>
      <c r="S536" s="103"/>
      <c r="T536" s="175"/>
      <c r="U536" s="175"/>
      <c r="V536" s="100"/>
      <c r="W536" s="180"/>
      <c r="X536" s="4"/>
      <c r="Y536" s="180"/>
      <c r="Z536" s="4"/>
      <c r="AA536" s="180"/>
      <c r="AB536" s="180"/>
      <c r="AC536" s="180"/>
      <c r="AD536" s="180"/>
      <c r="AE536" s="180"/>
      <c r="AF536" s="180"/>
      <c r="AG536" s="180"/>
      <c r="AH536" s="180"/>
    </row>
    <row r="537" spans="1:34" ht="25.5" x14ac:dyDescent="0.25">
      <c r="A537" s="4" t="s">
        <v>1672</v>
      </c>
      <c r="B537" s="174"/>
      <c r="C537" s="246">
        <f>IF(LEN($D537)=0,"",SUBTOTAL(3,$D$6:$D537))</f>
        <v>531</v>
      </c>
      <c r="D537" s="247" t="s">
        <v>25</v>
      </c>
      <c r="E537" s="291" t="s">
        <v>1673</v>
      </c>
      <c r="F537" s="11"/>
      <c r="G537" s="176" t="s">
        <v>65</v>
      </c>
      <c r="H537" s="266" t="s">
        <v>410</v>
      </c>
      <c r="I537" s="29">
        <v>2.2200000000000002</v>
      </c>
      <c r="J537" s="177">
        <v>19</v>
      </c>
      <c r="K537" s="231">
        <v>2022</v>
      </c>
      <c r="L537" s="12" t="s">
        <v>1648</v>
      </c>
      <c r="M537" s="12"/>
      <c r="N537" s="12" t="s">
        <v>31</v>
      </c>
      <c r="O537" s="12"/>
      <c r="P537" s="12" t="s">
        <v>1649</v>
      </c>
      <c r="Q537" s="4" t="s">
        <v>34</v>
      </c>
      <c r="R537" s="103"/>
      <c r="S537" s="103"/>
      <c r="T537" s="175"/>
      <c r="U537" s="175"/>
      <c r="V537" s="100"/>
      <c r="W537" s="180"/>
      <c r="X537" s="4"/>
      <c r="Y537" s="180"/>
      <c r="Z537" s="4"/>
      <c r="AA537" s="180"/>
      <c r="AB537" s="180"/>
      <c r="AC537" s="180"/>
      <c r="AD537" s="180"/>
      <c r="AE537" s="180"/>
      <c r="AF537" s="180"/>
      <c r="AG537" s="180"/>
      <c r="AH537" s="180"/>
    </row>
    <row r="538" spans="1:34" ht="38.25" x14ac:dyDescent="0.25">
      <c r="A538" s="4" t="s">
        <v>1674</v>
      </c>
      <c r="B538" s="174"/>
      <c r="C538" s="246">
        <f>IF(LEN($D538)=0,"",SUBTOTAL(3,$D$6:$D538))</f>
        <v>532</v>
      </c>
      <c r="D538" s="247" t="s">
        <v>25</v>
      </c>
      <c r="E538" s="291" t="s">
        <v>1675</v>
      </c>
      <c r="F538" s="11"/>
      <c r="G538" s="176" t="s">
        <v>65</v>
      </c>
      <c r="H538" s="266" t="s">
        <v>541</v>
      </c>
      <c r="I538" s="29">
        <v>0.28999999999999998</v>
      </c>
      <c r="J538" s="177">
        <v>19</v>
      </c>
      <c r="K538" s="231">
        <v>2022</v>
      </c>
      <c r="L538" s="12" t="s">
        <v>1648</v>
      </c>
      <c r="M538" s="12"/>
      <c r="N538" s="12" t="s">
        <v>31</v>
      </c>
      <c r="O538" s="12"/>
      <c r="P538" s="12" t="s">
        <v>1649</v>
      </c>
      <c r="Q538" s="4" t="s">
        <v>34</v>
      </c>
      <c r="R538" s="103"/>
      <c r="S538" s="103"/>
      <c r="T538" s="175"/>
      <c r="U538" s="175"/>
      <c r="V538" s="100"/>
      <c r="W538" s="180"/>
      <c r="X538" s="4"/>
      <c r="Y538" s="180"/>
      <c r="Z538" s="4"/>
      <c r="AA538" s="180"/>
      <c r="AB538" s="180"/>
      <c r="AC538" s="180"/>
      <c r="AD538" s="180"/>
      <c r="AE538" s="180"/>
      <c r="AF538" s="180"/>
      <c r="AG538" s="180"/>
      <c r="AH538" s="180"/>
    </row>
    <row r="539" spans="1:34" ht="25.5" x14ac:dyDescent="0.25">
      <c r="A539" s="4" t="s">
        <v>1676</v>
      </c>
      <c r="B539" s="174"/>
      <c r="C539" s="246">
        <f>IF(LEN($D539)=0,"",SUBTOTAL(3,$D$6:$D539))</f>
        <v>533</v>
      </c>
      <c r="D539" s="247" t="s">
        <v>25</v>
      </c>
      <c r="E539" s="183" t="s">
        <v>1677</v>
      </c>
      <c r="F539" s="11"/>
      <c r="G539" s="177" t="s">
        <v>256</v>
      </c>
      <c r="H539" s="177" t="s">
        <v>1678</v>
      </c>
      <c r="I539" s="29">
        <v>0.8</v>
      </c>
      <c r="J539" s="177">
        <v>19</v>
      </c>
      <c r="K539" s="231">
        <v>2022</v>
      </c>
      <c r="L539" s="12" t="s">
        <v>1648</v>
      </c>
      <c r="M539" s="12"/>
      <c r="N539" s="12" t="s">
        <v>31</v>
      </c>
      <c r="O539" s="12"/>
      <c r="P539" s="12" t="s">
        <v>1649</v>
      </c>
      <c r="Q539" s="4" t="s">
        <v>34</v>
      </c>
      <c r="R539" s="103"/>
      <c r="S539" s="103"/>
      <c r="T539" s="175"/>
      <c r="U539" s="175"/>
      <c r="V539" s="100"/>
      <c r="W539" s="180"/>
      <c r="X539" s="4"/>
      <c r="Y539" s="180"/>
      <c r="Z539" s="4"/>
      <c r="AA539" s="180"/>
      <c r="AB539" s="180"/>
      <c r="AC539" s="180"/>
      <c r="AD539" s="180"/>
      <c r="AE539" s="180"/>
      <c r="AF539" s="180"/>
      <c r="AG539" s="180"/>
      <c r="AH539" s="180"/>
    </row>
    <row r="540" spans="1:34" x14ac:dyDescent="0.25">
      <c r="A540" s="4" t="s">
        <v>1679</v>
      </c>
      <c r="B540" s="174"/>
      <c r="C540" s="246">
        <f>IF(LEN($D540)=0,"",SUBTOTAL(3,$D$6:$D540))</f>
        <v>534</v>
      </c>
      <c r="D540" s="247" t="s">
        <v>25</v>
      </c>
      <c r="E540" s="183" t="s">
        <v>1680</v>
      </c>
      <c r="F540" s="11"/>
      <c r="G540" s="177" t="s">
        <v>89</v>
      </c>
      <c r="H540" s="177" t="s">
        <v>704</v>
      </c>
      <c r="I540" s="29">
        <v>0.5</v>
      </c>
      <c r="J540" s="177">
        <v>19</v>
      </c>
      <c r="K540" s="231">
        <v>2022</v>
      </c>
      <c r="L540" s="12" t="s">
        <v>1648</v>
      </c>
      <c r="M540" s="12"/>
      <c r="N540" s="12" t="s">
        <v>31</v>
      </c>
      <c r="O540" s="12"/>
      <c r="P540" s="12" t="s">
        <v>1649</v>
      </c>
      <c r="Q540" s="4" t="s">
        <v>34</v>
      </c>
      <c r="R540" s="103"/>
      <c r="S540" s="103"/>
      <c r="T540" s="175"/>
      <c r="U540" s="175"/>
      <c r="V540" s="100"/>
      <c r="W540" s="180"/>
      <c r="X540" s="4"/>
      <c r="Y540" s="180"/>
      <c r="Z540" s="4"/>
      <c r="AA540" s="180"/>
      <c r="AB540" s="180"/>
      <c r="AC540" s="180"/>
      <c r="AD540" s="180"/>
      <c r="AE540" s="180"/>
      <c r="AF540" s="180"/>
      <c r="AG540" s="180"/>
      <c r="AH540" s="180"/>
    </row>
    <row r="541" spans="1:34" ht="25.5" x14ac:dyDescent="0.25">
      <c r="A541" s="4" t="s">
        <v>1681</v>
      </c>
      <c r="B541" s="174"/>
      <c r="C541" s="246">
        <f>IF(LEN($D541)=0,"",SUBTOTAL(3,$D$6:$D541))</f>
        <v>535</v>
      </c>
      <c r="D541" s="247" t="s">
        <v>25</v>
      </c>
      <c r="E541" s="183" t="s">
        <v>1682</v>
      </c>
      <c r="F541" s="11"/>
      <c r="G541" s="177" t="s">
        <v>185</v>
      </c>
      <c r="H541" s="177" t="s">
        <v>186</v>
      </c>
      <c r="I541" s="29">
        <v>2.16</v>
      </c>
      <c r="J541" s="177">
        <v>19</v>
      </c>
      <c r="K541" s="231">
        <v>2022</v>
      </c>
      <c r="L541" s="12" t="s">
        <v>1648</v>
      </c>
      <c r="M541" s="12"/>
      <c r="N541" s="12" t="s">
        <v>31</v>
      </c>
      <c r="O541" s="12"/>
      <c r="P541" s="12" t="s">
        <v>1649</v>
      </c>
      <c r="Q541" s="4" t="s">
        <v>34</v>
      </c>
      <c r="R541" s="103"/>
      <c r="S541" s="103"/>
      <c r="T541" s="175"/>
      <c r="U541" s="175"/>
      <c r="V541" s="100"/>
      <c r="W541" s="180"/>
      <c r="X541" s="4"/>
      <c r="Y541" s="180"/>
      <c r="Z541" s="4"/>
      <c r="AA541" s="180"/>
      <c r="AB541" s="180"/>
      <c r="AC541" s="180"/>
      <c r="AD541" s="180"/>
      <c r="AE541" s="180"/>
      <c r="AF541" s="180"/>
      <c r="AG541" s="180"/>
      <c r="AH541" s="180"/>
    </row>
    <row r="542" spans="1:34" ht="51" x14ac:dyDescent="0.25">
      <c r="A542" s="4" t="s">
        <v>1683</v>
      </c>
      <c r="B542" s="174"/>
      <c r="C542" s="246">
        <f>IF(LEN($D542)=0,"",SUBTOTAL(3,$D$6:$D542))</f>
        <v>536</v>
      </c>
      <c r="D542" s="247" t="s">
        <v>25</v>
      </c>
      <c r="E542" s="183" t="s">
        <v>1684</v>
      </c>
      <c r="F542" s="11"/>
      <c r="G542" s="177" t="s">
        <v>185</v>
      </c>
      <c r="H542" s="177" t="s">
        <v>1685</v>
      </c>
      <c r="I542" s="29">
        <v>2.78</v>
      </c>
      <c r="J542" s="177">
        <v>19</v>
      </c>
      <c r="K542" s="231">
        <v>2022</v>
      </c>
      <c r="L542" s="12" t="s">
        <v>1648</v>
      </c>
      <c r="M542" s="12"/>
      <c r="N542" s="12" t="s">
        <v>31</v>
      </c>
      <c r="O542" s="12"/>
      <c r="P542" s="12" t="s">
        <v>1649</v>
      </c>
      <c r="Q542" s="4" t="s">
        <v>34</v>
      </c>
      <c r="R542" s="103"/>
      <c r="S542" s="103"/>
      <c r="T542" s="175"/>
      <c r="U542" s="175"/>
      <c r="V542" s="100"/>
      <c r="W542" s="180"/>
      <c r="X542" s="4"/>
      <c r="Y542" s="180"/>
      <c r="Z542" s="4"/>
      <c r="AA542" s="180"/>
      <c r="AB542" s="180"/>
      <c r="AC542" s="180"/>
      <c r="AD542" s="180"/>
      <c r="AE542" s="180"/>
      <c r="AF542" s="180"/>
      <c r="AG542" s="180"/>
      <c r="AH542" s="180"/>
    </row>
    <row r="543" spans="1:34" ht="25.5" x14ac:dyDescent="0.25">
      <c r="A543" s="4" t="s">
        <v>1686</v>
      </c>
      <c r="B543" s="174"/>
      <c r="C543" s="246">
        <f>IF(LEN($D543)=0,"",SUBTOTAL(3,$D$6:$D543))</f>
        <v>537</v>
      </c>
      <c r="D543" s="247" t="s">
        <v>25</v>
      </c>
      <c r="E543" s="176" t="s">
        <v>1687</v>
      </c>
      <c r="F543" s="11"/>
      <c r="G543" s="177" t="s">
        <v>139</v>
      </c>
      <c r="H543" s="177" t="s">
        <v>140</v>
      </c>
      <c r="I543" s="10">
        <v>0.38</v>
      </c>
      <c r="J543" s="177">
        <v>19</v>
      </c>
      <c r="K543" s="231">
        <v>2022</v>
      </c>
      <c r="L543" s="12" t="s">
        <v>1648</v>
      </c>
      <c r="M543" s="12"/>
      <c r="N543" s="12" t="s">
        <v>31</v>
      </c>
      <c r="O543" s="12"/>
      <c r="P543" s="12" t="s">
        <v>1649</v>
      </c>
      <c r="Q543" s="4" t="s">
        <v>34</v>
      </c>
      <c r="R543" s="103"/>
      <c r="S543" s="103"/>
      <c r="T543" s="175"/>
      <c r="U543" s="175"/>
      <c r="V543" s="100"/>
      <c r="W543" s="180"/>
      <c r="X543" s="4"/>
      <c r="Y543" s="180"/>
      <c r="Z543" s="4"/>
      <c r="AA543" s="180"/>
      <c r="AB543" s="180"/>
      <c r="AC543" s="180"/>
      <c r="AD543" s="180"/>
      <c r="AE543" s="180"/>
      <c r="AF543" s="180"/>
      <c r="AG543" s="180"/>
      <c r="AH543" s="180"/>
    </row>
    <row r="544" spans="1:34" ht="38.25" x14ac:dyDescent="0.25">
      <c r="A544" s="4" t="s">
        <v>1688</v>
      </c>
      <c r="B544" s="174"/>
      <c r="C544" s="246">
        <f>IF(LEN($D544)=0,"",SUBTOTAL(3,$D$6:$D544))</f>
        <v>538</v>
      </c>
      <c r="D544" s="247" t="s">
        <v>25</v>
      </c>
      <c r="E544" s="297" t="s">
        <v>1689</v>
      </c>
      <c r="F544" s="11"/>
      <c r="G544" s="298" t="s">
        <v>89</v>
      </c>
      <c r="H544" s="298" t="s">
        <v>1597</v>
      </c>
      <c r="I544" s="10">
        <v>4.6100000000000002E-2</v>
      </c>
      <c r="J544" s="177">
        <v>19</v>
      </c>
      <c r="K544" s="231">
        <v>2022</v>
      </c>
      <c r="L544" s="12" t="s">
        <v>1648</v>
      </c>
      <c r="M544" s="12"/>
      <c r="N544" s="12" t="s">
        <v>31</v>
      </c>
      <c r="O544" s="12"/>
      <c r="P544" s="12" t="s">
        <v>1649</v>
      </c>
      <c r="Q544" s="4" t="s">
        <v>34</v>
      </c>
      <c r="R544" s="103"/>
      <c r="S544" s="103"/>
      <c r="T544" s="175"/>
      <c r="U544" s="175"/>
      <c r="V544" s="100"/>
      <c r="W544" s="180"/>
      <c r="X544" s="4"/>
      <c r="Y544" s="180"/>
      <c r="Z544" s="4"/>
      <c r="AA544" s="180"/>
      <c r="AB544" s="180"/>
      <c r="AC544" s="180"/>
      <c r="AD544" s="180"/>
      <c r="AE544" s="180"/>
      <c r="AF544" s="180"/>
      <c r="AG544" s="180"/>
      <c r="AH544" s="180"/>
    </row>
    <row r="545" spans="1:34" x14ac:dyDescent="0.25">
      <c r="A545" s="4" t="s">
        <v>1690</v>
      </c>
      <c r="B545" s="174"/>
      <c r="C545" s="246">
        <f>IF(LEN($D545)=0,"",SUBTOTAL(3,$D$6:$D545))</f>
        <v>539</v>
      </c>
      <c r="D545" s="247" t="s">
        <v>25</v>
      </c>
      <c r="E545" s="297" t="s">
        <v>1691</v>
      </c>
      <c r="F545" s="11"/>
      <c r="G545" s="298" t="s">
        <v>89</v>
      </c>
      <c r="H545" s="298" t="s">
        <v>1597</v>
      </c>
      <c r="I545" s="10">
        <v>0.15</v>
      </c>
      <c r="J545" s="177">
        <v>19</v>
      </c>
      <c r="K545" s="231">
        <v>2022</v>
      </c>
      <c r="L545" s="12" t="s">
        <v>1648</v>
      </c>
      <c r="M545" s="12"/>
      <c r="N545" s="12" t="s">
        <v>31</v>
      </c>
      <c r="O545" s="12"/>
      <c r="P545" s="12" t="s">
        <v>1649</v>
      </c>
      <c r="Q545" s="4" t="s">
        <v>34</v>
      </c>
      <c r="R545" s="103"/>
      <c r="S545" s="103"/>
      <c r="T545" s="175"/>
      <c r="U545" s="175"/>
      <c r="V545" s="100"/>
      <c r="W545" s="180"/>
      <c r="X545" s="4"/>
      <c r="Y545" s="180"/>
      <c r="Z545" s="4"/>
      <c r="AA545" s="180"/>
      <c r="AB545" s="180"/>
      <c r="AC545" s="180"/>
      <c r="AD545" s="180"/>
      <c r="AE545" s="180"/>
      <c r="AF545" s="180"/>
      <c r="AG545" s="180"/>
      <c r="AH545" s="180"/>
    </row>
    <row r="546" spans="1:34" x14ac:dyDescent="0.25">
      <c r="A546" s="4" t="s">
        <v>1692</v>
      </c>
      <c r="B546" s="174"/>
      <c r="C546" s="246">
        <f>IF(LEN($D546)=0,"",SUBTOTAL(3,$D$6:$D546))</f>
        <v>540</v>
      </c>
      <c r="D546" s="247" t="s">
        <v>25</v>
      </c>
      <c r="E546" s="183" t="s">
        <v>1388</v>
      </c>
      <c r="F546" s="11"/>
      <c r="G546" s="177" t="s">
        <v>165</v>
      </c>
      <c r="H546" s="177" t="s">
        <v>332</v>
      </c>
      <c r="I546" s="29">
        <v>0.05</v>
      </c>
      <c r="J546" s="177">
        <v>19</v>
      </c>
      <c r="K546" s="231">
        <v>2022</v>
      </c>
      <c r="L546" s="12" t="s">
        <v>1648</v>
      </c>
      <c r="M546" s="12"/>
      <c r="N546" s="12" t="s">
        <v>31</v>
      </c>
      <c r="O546" s="12"/>
      <c r="P546" s="12" t="s">
        <v>1649</v>
      </c>
      <c r="Q546" s="4" t="s">
        <v>34</v>
      </c>
      <c r="R546" s="103"/>
      <c r="S546" s="103"/>
      <c r="T546" s="175"/>
      <c r="U546" s="175"/>
      <c r="V546" s="100"/>
      <c r="W546" s="180"/>
      <c r="X546" s="4"/>
      <c r="Y546" s="180"/>
      <c r="Z546" s="4"/>
      <c r="AA546" s="180"/>
      <c r="AB546" s="180"/>
      <c r="AC546" s="180"/>
      <c r="AD546" s="180"/>
      <c r="AE546" s="180"/>
      <c r="AF546" s="180"/>
      <c r="AG546" s="180"/>
      <c r="AH546" s="180"/>
    </row>
    <row r="547" spans="1:34" x14ac:dyDescent="0.25">
      <c r="A547" s="4" t="s">
        <v>1693</v>
      </c>
      <c r="B547" s="174"/>
      <c r="C547" s="246">
        <f>IF(LEN($D547)=0,"",SUBTOTAL(3,$D$6:$D547))</f>
        <v>541</v>
      </c>
      <c r="D547" s="247" t="s">
        <v>25</v>
      </c>
      <c r="E547" s="183" t="s">
        <v>1694</v>
      </c>
      <c r="F547" s="11"/>
      <c r="G547" s="177" t="s">
        <v>165</v>
      </c>
      <c r="H547" s="177" t="s">
        <v>1695</v>
      </c>
      <c r="I547" s="10">
        <v>1</v>
      </c>
      <c r="J547" s="177">
        <v>19</v>
      </c>
      <c r="K547" s="231">
        <v>2022</v>
      </c>
      <c r="L547" s="12" t="s">
        <v>1648</v>
      </c>
      <c r="M547" s="12"/>
      <c r="N547" s="12" t="s">
        <v>31</v>
      </c>
      <c r="O547" s="12"/>
      <c r="P547" s="12" t="s">
        <v>1649</v>
      </c>
      <c r="Q547" s="4" t="s">
        <v>34</v>
      </c>
      <c r="R547" s="103"/>
      <c r="S547" s="103"/>
      <c r="T547" s="175"/>
      <c r="U547" s="175"/>
      <c r="V547" s="100"/>
      <c r="W547" s="180"/>
      <c r="X547" s="4"/>
      <c r="Y547" s="180"/>
      <c r="Z547" s="4"/>
      <c r="AA547" s="180"/>
      <c r="AB547" s="180"/>
      <c r="AC547" s="180"/>
      <c r="AD547" s="180"/>
      <c r="AE547" s="180"/>
      <c r="AF547" s="180"/>
      <c r="AG547" s="180"/>
      <c r="AH547" s="180"/>
    </row>
    <row r="548" spans="1:34" x14ac:dyDescent="0.25">
      <c r="A548" s="4" t="s">
        <v>1696</v>
      </c>
      <c r="B548" s="174"/>
      <c r="C548" s="246">
        <f>IF(LEN($D548)=0,"",SUBTOTAL(3,$D$6:$D548))</f>
        <v>542</v>
      </c>
      <c r="D548" s="247" t="s">
        <v>25</v>
      </c>
      <c r="E548" s="183" t="s">
        <v>1388</v>
      </c>
      <c r="F548" s="11"/>
      <c r="G548" s="177" t="s">
        <v>165</v>
      </c>
      <c r="H548" s="177" t="s">
        <v>612</v>
      </c>
      <c r="I548" s="10">
        <v>0.3</v>
      </c>
      <c r="J548" s="177">
        <v>19</v>
      </c>
      <c r="K548" s="231">
        <v>2022</v>
      </c>
      <c r="L548" s="12" t="s">
        <v>1648</v>
      </c>
      <c r="M548" s="12"/>
      <c r="N548" s="12" t="s">
        <v>31</v>
      </c>
      <c r="O548" s="12"/>
      <c r="P548" s="12" t="s">
        <v>1649</v>
      </c>
      <c r="Q548" s="4" t="s">
        <v>34</v>
      </c>
      <c r="R548" s="103"/>
      <c r="S548" s="103"/>
      <c r="T548" s="175"/>
      <c r="U548" s="175"/>
      <c r="V548" s="100"/>
      <c r="W548" s="180"/>
      <c r="X548" s="4"/>
      <c r="Y548" s="180"/>
      <c r="Z548" s="4"/>
      <c r="AA548" s="180"/>
      <c r="AB548" s="180"/>
      <c r="AC548" s="180"/>
      <c r="AD548" s="180"/>
      <c r="AE548" s="180"/>
      <c r="AF548" s="180"/>
      <c r="AG548" s="180"/>
      <c r="AH548" s="180"/>
    </row>
    <row r="549" spans="1:34" x14ac:dyDescent="0.25">
      <c r="A549" s="4" t="s">
        <v>1697</v>
      </c>
      <c r="B549" s="174"/>
      <c r="C549" s="246">
        <f>IF(LEN($D549)=0,"",SUBTOTAL(3,$D$6:$D549))</f>
        <v>543</v>
      </c>
      <c r="D549" s="247" t="s">
        <v>25</v>
      </c>
      <c r="E549" s="183" t="s">
        <v>1698</v>
      </c>
      <c r="F549" s="11"/>
      <c r="G549" s="177" t="s">
        <v>165</v>
      </c>
      <c r="H549" s="177" t="s">
        <v>1699</v>
      </c>
      <c r="I549" s="10">
        <v>0.05</v>
      </c>
      <c r="J549" s="177">
        <v>19</v>
      </c>
      <c r="K549" s="231">
        <v>2022</v>
      </c>
      <c r="L549" s="12" t="s">
        <v>1648</v>
      </c>
      <c r="M549" s="12"/>
      <c r="N549" s="12" t="s">
        <v>31</v>
      </c>
      <c r="O549" s="12"/>
      <c r="P549" s="12" t="s">
        <v>1649</v>
      </c>
      <c r="Q549" s="4" t="s">
        <v>34</v>
      </c>
      <c r="R549" s="103"/>
      <c r="S549" s="103"/>
      <c r="T549" s="175"/>
      <c r="U549" s="175"/>
      <c r="V549" s="100"/>
      <c r="W549" s="180"/>
      <c r="X549" s="4"/>
      <c r="Y549" s="180"/>
      <c r="Z549" s="4"/>
      <c r="AA549" s="180"/>
      <c r="AB549" s="180"/>
      <c r="AC549" s="180"/>
      <c r="AD549" s="180"/>
      <c r="AE549" s="180"/>
      <c r="AF549" s="180"/>
      <c r="AG549" s="180"/>
      <c r="AH549" s="180"/>
    </row>
    <row r="550" spans="1:34" ht="193.5" customHeight="1" x14ac:dyDescent="0.25">
      <c r="A550" s="4" t="s">
        <v>1700</v>
      </c>
      <c r="B550" s="174"/>
      <c r="C550" s="246">
        <f>IF(LEN($D550)=0,"",SUBTOTAL(3,$D$6:$D550))</f>
        <v>544</v>
      </c>
      <c r="D550" s="247" t="s">
        <v>25</v>
      </c>
      <c r="E550" s="183" t="s">
        <v>1694</v>
      </c>
      <c r="F550" s="11"/>
      <c r="G550" s="177" t="s">
        <v>165</v>
      </c>
      <c r="H550" s="188" t="s">
        <v>441</v>
      </c>
      <c r="I550" s="29">
        <v>0.3</v>
      </c>
      <c r="J550" s="177">
        <v>19</v>
      </c>
      <c r="K550" s="231">
        <v>2022</v>
      </c>
      <c r="L550" s="12" t="s">
        <v>1648</v>
      </c>
      <c r="M550" s="12"/>
      <c r="N550" s="12" t="s">
        <v>31</v>
      </c>
      <c r="O550" s="12"/>
      <c r="P550" s="12" t="s">
        <v>1649</v>
      </c>
      <c r="Q550" s="4" t="s">
        <v>34</v>
      </c>
      <c r="R550" s="103"/>
      <c r="S550" s="103"/>
      <c r="T550" s="175"/>
      <c r="U550" s="175"/>
      <c r="V550" s="100"/>
      <c r="W550" s="180"/>
      <c r="X550" s="4"/>
      <c r="Y550" s="180"/>
      <c r="Z550" s="4"/>
      <c r="AA550" s="180"/>
      <c r="AB550" s="180"/>
      <c r="AC550" s="180"/>
      <c r="AD550" s="180"/>
      <c r="AE550" s="180"/>
      <c r="AF550" s="180"/>
      <c r="AG550" s="180"/>
      <c r="AH550" s="180"/>
    </row>
    <row r="551" spans="1:34" ht="102" x14ac:dyDescent="0.25">
      <c r="A551" s="4" t="s">
        <v>1701</v>
      </c>
      <c r="B551" s="174"/>
      <c r="C551" s="246">
        <f>IF(LEN($D551)=0,"",SUBTOTAL(3,$D$6:$D551))</f>
        <v>545</v>
      </c>
      <c r="D551" s="247" t="s">
        <v>25</v>
      </c>
      <c r="E551" s="183" t="s">
        <v>1702</v>
      </c>
      <c r="F551" s="11"/>
      <c r="G551" s="177" t="s">
        <v>51</v>
      </c>
      <c r="H551" s="177" t="s">
        <v>1703</v>
      </c>
      <c r="I551" s="29">
        <v>17.34</v>
      </c>
      <c r="J551" s="177">
        <v>19</v>
      </c>
      <c r="K551" s="231">
        <v>2022</v>
      </c>
      <c r="L551" s="12" t="s">
        <v>1648</v>
      </c>
      <c r="M551" s="12"/>
      <c r="N551" s="12" t="s">
        <v>31</v>
      </c>
      <c r="O551" s="12"/>
      <c r="P551" s="12" t="s">
        <v>1649</v>
      </c>
      <c r="Q551" s="4" t="s">
        <v>34</v>
      </c>
      <c r="R551" s="103"/>
      <c r="S551" s="103"/>
      <c r="T551" s="175"/>
      <c r="U551" s="175"/>
      <c r="V551" s="100"/>
      <c r="W551" s="180"/>
      <c r="X551" s="4"/>
      <c r="Y551" s="180"/>
      <c r="Z551" s="4"/>
      <c r="AA551" s="180"/>
      <c r="AB551" s="180"/>
      <c r="AC551" s="180"/>
      <c r="AD551" s="180"/>
      <c r="AE551" s="180"/>
      <c r="AF551" s="180"/>
      <c r="AG551" s="180"/>
      <c r="AH551" s="180"/>
    </row>
    <row r="552" spans="1:34" ht="25.5" x14ac:dyDescent="0.25">
      <c r="A552" s="4" t="s">
        <v>1704</v>
      </c>
      <c r="B552" s="174"/>
      <c r="C552" s="246">
        <f>IF(LEN($D552)=0,"",SUBTOTAL(3,$D$6:$D552))</f>
        <v>546</v>
      </c>
      <c r="D552" s="247" t="s">
        <v>25</v>
      </c>
      <c r="E552" s="183" t="s">
        <v>1705</v>
      </c>
      <c r="F552" s="11"/>
      <c r="G552" s="177" t="s">
        <v>51</v>
      </c>
      <c r="H552" s="177" t="s">
        <v>877</v>
      </c>
      <c r="I552" s="29">
        <v>3</v>
      </c>
      <c r="J552" s="177">
        <v>19</v>
      </c>
      <c r="K552" s="231">
        <v>2022</v>
      </c>
      <c r="L552" s="12" t="s">
        <v>1648</v>
      </c>
      <c r="M552" s="12"/>
      <c r="N552" s="12" t="s">
        <v>31</v>
      </c>
      <c r="O552" s="12"/>
      <c r="P552" s="12" t="s">
        <v>1649</v>
      </c>
      <c r="Q552" s="4" t="s">
        <v>34</v>
      </c>
      <c r="R552" s="103"/>
      <c r="S552" s="103"/>
      <c r="T552" s="175"/>
      <c r="U552" s="175"/>
      <c r="V552" s="100"/>
      <c r="W552" s="180"/>
      <c r="X552" s="4"/>
      <c r="Y552" s="180"/>
      <c r="Z552" s="4"/>
      <c r="AA552" s="180"/>
      <c r="AB552" s="180"/>
      <c r="AC552" s="180"/>
      <c r="AD552" s="180"/>
      <c r="AE552" s="180"/>
      <c r="AF552" s="180"/>
      <c r="AG552" s="180"/>
      <c r="AH552" s="180"/>
    </row>
    <row r="553" spans="1:34" x14ac:dyDescent="0.25">
      <c r="A553" s="4" t="s">
        <v>1706</v>
      </c>
      <c r="B553" s="5"/>
      <c r="C553" s="246">
        <f>IF(LEN($D553)=0,"",SUBTOTAL(3,$D$6:$D1420))</f>
        <v>1412</v>
      </c>
      <c r="D553" s="174" t="s">
        <v>56</v>
      </c>
      <c r="E553" s="183" t="s">
        <v>1707</v>
      </c>
      <c r="F553" s="174"/>
      <c r="G553" s="18" t="s">
        <v>165</v>
      </c>
      <c r="H553" s="177" t="s">
        <v>1708</v>
      </c>
      <c r="I553" s="17">
        <v>2.41</v>
      </c>
      <c r="J553" s="177">
        <v>19</v>
      </c>
      <c r="K553" s="231">
        <v>2022</v>
      </c>
      <c r="L553" s="12" t="s">
        <v>1648</v>
      </c>
      <c r="M553" s="12"/>
      <c r="N553" s="12" t="s">
        <v>31</v>
      </c>
      <c r="O553" s="12"/>
      <c r="P553" s="12" t="s">
        <v>1649</v>
      </c>
      <c r="Q553" s="4" t="s">
        <v>34</v>
      </c>
      <c r="R553" s="4"/>
      <c r="S553" s="180"/>
      <c r="T553" s="180"/>
      <c r="U553" s="180"/>
      <c r="V553" s="180"/>
      <c r="W553" s="180"/>
      <c r="X553" s="4">
        <f t="shared" ref="X553:X616" si="16">S553-I553</f>
        <v>-2.41</v>
      </c>
      <c r="Y553" s="180"/>
      <c r="Z553" s="4"/>
      <c r="AA553" s="180"/>
      <c r="AB553" s="180"/>
      <c r="AC553" s="180"/>
      <c r="AD553" s="180"/>
      <c r="AE553" s="180"/>
      <c r="AF553" s="180"/>
      <c r="AG553" s="180"/>
      <c r="AH553" s="180"/>
    </row>
    <row r="554" spans="1:34" ht="49.5" customHeight="1" x14ac:dyDescent="0.2">
      <c r="A554" s="180"/>
      <c r="B554" s="5"/>
      <c r="C554" s="246"/>
      <c r="D554" s="174"/>
      <c r="E554" s="299"/>
      <c r="F554" s="174"/>
      <c r="G554" s="18"/>
      <c r="H554" s="177"/>
      <c r="I554" s="293"/>
      <c r="J554" s="177"/>
      <c r="K554" s="230"/>
      <c r="L554" s="12"/>
      <c r="M554" s="12"/>
      <c r="N554" s="12"/>
      <c r="O554" s="12"/>
      <c r="P554" s="12"/>
      <c r="Q554" s="4"/>
      <c r="R554" s="4"/>
      <c r="S554" s="180"/>
      <c r="T554" s="180"/>
      <c r="U554" s="180"/>
      <c r="V554" s="180"/>
      <c r="W554" s="180"/>
      <c r="X554" s="4">
        <f t="shared" si="16"/>
        <v>0</v>
      </c>
      <c r="Y554" s="180"/>
      <c r="Z554" s="4"/>
      <c r="AA554" s="180"/>
      <c r="AB554" s="180"/>
      <c r="AC554" s="180"/>
      <c r="AD554" s="180"/>
      <c r="AE554" s="180"/>
      <c r="AF554" s="180"/>
      <c r="AG554" s="180"/>
      <c r="AH554" s="180"/>
    </row>
    <row r="555" spans="1:34" ht="38.25" x14ac:dyDescent="0.25">
      <c r="A555" s="4" t="s">
        <v>1709</v>
      </c>
      <c r="B555" s="174"/>
      <c r="C555" s="246">
        <f>IF(LEN($D555)=0,"",SUBTOTAL(3,$D$6:$D555))</f>
        <v>548</v>
      </c>
      <c r="D555" s="174" t="s">
        <v>62</v>
      </c>
      <c r="E555" s="176" t="s">
        <v>1710</v>
      </c>
      <c r="F555" s="174"/>
      <c r="G555" s="180" t="s">
        <v>65</v>
      </c>
      <c r="H555" s="177" t="s">
        <v>223</v>
      </c>
      <c r="I555" s="9">
        <v>0.11</v>
      </c>
      <c r="J555" s="177">
        <v>179</v>
      </c>
      <c r="K555" s="231">
        <v>2019</v>
      </c>
      <c r="L555" s="12" t="s">
        <v>1230</v>
      </c>
      <c r="M555" s="12"/>
      <c r="N555" s="12"/>
      <c r="O555" s="12"/>
      <c r="P555" s="12"/>
      <c r="Q555" s="4"/>
      <c r="R555" s="103">
        <v>0.11</v>
      </c>
      <c r="S555" s="103">
        <v>0.11</v>
      </c>
      <c r="T555" s="175">
        <v>2019</v>
      </c>
      <c r="U555" s="175" t="s">
        <v>1232</v>
      </c>
      <c r="V555" s="100" t="s">
        <v>70</v>
      </c>
      <c r="W555" s="180"/>
      <c r="X555" s="4">
        <f t="shared" si="16"/>
        <v>0</v>
      </c>
      <c r="Y555" s="180"/>
      <c r="Z555" s="4"/>
      <c r="AA555" s="180"/>
      <c r="AB555" s="180"/>
      <c r="AC555" s="180"/>
      <c r="AD555" s="180"/>
      <c r="AE555" s="180"/>
      <c r="AF555" s="180"/>
      <c r="AG555" s="180"/>
      <c r="AH555" s="180"/>
    </row>
    <row r="556" spans="1:34" ht="38.25" x14ac:dyDescent="0.25">
      <c r="A556" s="4" t="s">
        <v>1711</v>
      </c>
      <c r="B556" s="174"/>
      <c r="C556" s="246">
        <f>IF(LEN($D556)=0,"",SUBTOTAL(3,$D$6:$D556))</f>
        <v>549</v>
      </c>
      <c r="D556" s="174" t="s">
        <v>56</v>
      </c>
      <c r="E556" s="176" t="s">
        <v>1712</v>
      </c>
      <c r="F556" s="174"/>
      <c r="G556" s="180" t="s">
        <v>28</v>
      </c>
      <c r="H556" s="177" t="s">
        <v>46</v>
      </c>
      <c r="I556" s="9">
        <v>16.690000000000001</v>
      </c>
      <c r="J556" s="177">
        <v>179</v>
      </c>
      <c r="K556" s="231">
        <v>2019</v>
      </c>
      <c r="L556" s="12" t="s">
        <v>1230</v>
      </c>
      <c r="M556" s="12"/>
      <c r="N556" s="12"/>
      <c r="O556" s="12"/>
      <c r="P556" s="12"/>
      <c r="Q556" s="4"/>
      <c r="R556" s="103">
        <v>16.690000000000001</v>
      </c>
      <c r="S556" s="103">
        <v>16.690000000000001</v>
      </c>
      <c r="T556" s="175">
        <v>2019</v>
      </c>
      <c r="U556" s="175" t="s">
        <v>1232</v>
      </c>
      <c r="V556" s="100" t="s">
        <v>47</v>
      </c>
      <c r="W556" s="180"/>
      <c r="X556" s="4">
        <f t="shared" si="16"/>
        <v>0</v>
      </c>
      <c r="Y556" s="180"/>
      <c r="Z556" s="4"/>
      <c r="AA556" s="180"/>
      <c r="AB556" s="180"/>
      <c r="AC556" s="180"/>
      <c r="AD556" s="180"/>
      <c r="AE556" s="180"/>
      <c r="AF556" s="180"/>
      <c r="AG556" s="180"/>
      <c r="AH556" s="180"/>
    </row>
    <row r="557" spans="1:34" ht="38.25" x14ac:dyDescent="0.25">
      <c r="A557" s="4" t="s">
        <v>1713</v>
      </c>
      <c r="B557" s="174"/>
      <c r="C557" s="246">
        <f>IF(LEN($D557)=0,"",SUBTOTAL(3,$D$6:$D557))</f>
        <v>550</v>
      </c>
      <c r="D557" s="174" t="s">
        <v>56</v>
      </c>
      <c r="E557" s="176" t="s">
        <v>1179</v>
      </c>
      <c r="F557" s="174"/>
      <c r="G557" s="180" t="s">
        <v>185</v>
      </c>
      <c r="H557" s="177" t="s">
        <v>1248</v>
      </c>
      <c r="I557" s="9">
        <v>18.63</v>
      </c>
      <c r="J557" s="177">
        <v>179</v>
      </c>
      <c r="K557" s="231">
        <v>2019</v>
      </c>
      <c r="L557" s="12" t="s">
        <v>1230</v>
      </c>
      <c r="M557" s="12"/>
      <c r="N557" s="12"/>
      <c r="O557" s="12"/>
      <c r="P557" s="12"/>
      <c r="Q557" s="4"/>
      <c r="R557" s="103">
        <v>18.63</v>
      </c>
      <c r="S557" s="103">
        <v>18.63</v>
      </c>
      <c r="T557" s="175">
        <v>2019</v>
      </c>
      <c r="U557" s="175" t="s">
        <v>1232</v>
      </c>
      <c r="V557" s="100" t="s">
        <v>47</v>
      </c>
      <c r="W557" s="180"/>
      <c r="X557" s="4">
        <f t="shared" si="16"/>
        <v>0</v>
      </c>
      <c r="Y557" s="180"/>
      <c r="Z557" s="4"/>
      <c r="AA557" s="180"/>
      <c r="AB557" s="180"/>
      <c r="AC557" s="180"/>
      <c r="AD557" s="180"/>
      <c r="AE557" s="180"/>
      <c r="AF557" s="180"/>
      <c r="AG557" s="180"/>
      <c r="AH557" s="180"/>
    </row>
    <row r="558" spans="1:34" ht="38.25" x14ac:dyDescent="0.25">
      <c r="A558" s="4" t="s">
        <v>1714</v>
      </c>
      <c r="B558" s="174"/>
      <c r="C558" s="246">
        <f>IF(LEN($D558)=0,"",SUBTOTAL(3,$D$6:$D558))</f>
        <v>551</v>
      </c>
      <c r="D558" s="174" t="s">
        <v>56</v>
      </c>
      <c r="E558" s="176" t="s">
        <v>1715</v>
      </c>
      <c r="F558" s="174"/>
      <c r="G558" s="180" t="s">
        <v>65</v>
      </c>
      <c r="H558" s="177" t="s">
        <v>285</v>
      </c>
      <c r="I558" s="9">
        <v>1.1499999999999999</v>
      </c>
      <c r="J558" s="177">
        <v>179</v>
      </c>
      <c r="K558" s="231">
        <v>2019</v>
      </c>
      <c r="L558" s="12" t="s">
        <v>1230</v>
      </c>
      <c r="M558" s="12"/>
      <c r="N558" s="12"/>
      <c r="O558" s="12"/>
      <c r="P558" s="12"/>
      <c r="Q558" s="4"/>
      <c r="R558" s="103">
        <v>1.1499999999999999</v>
      </c>
      <c r="S558" s="103">
        <v>1.1499999999999999</v>
      </c>
      <c r="T558" s="175">
        <v>2019</v>
      </c>
      <c r="U558" s="175" t="s">
        <v>1232</v>
      </c>
      <c r="V558" s="100" t="s">
        <v>70</v>
      </c>
      <c r="W558" s="180"/>
      <c r="X558" s="4">
        <f t="shared" si="16"/>
        <v>0</v>
      </c>
      <c r="Y558" s="180"/>
      <c r="Z558" s="4"/>
      <c r="AA558" s="180"/>
      <c r="AB558" s="180"/>
      <c r="AC558" s="180"/>
      <c r="AD558" s="180"/>
      <c r="AE558" s="180"/>
      <c r="AF558" s="180"/>
      <c r="AG558" s="180"/>
      <c r="AH558" s="180"/>
    </row>
    <row r="559" spans="1:34" s="192" customFormat="1" ht="39.6" customHeight="1" x14ac:dyDescent="0.25">
      <c r="A559" s="4" t="s">
        <v>1716</v>
      </c>
      <c r="B559" s="5" t="s">
        <v>1717</v>
      </c>
      <c r="C559" s="246">
        <f>IF(LEN($D559)=0,"",SUBTOTAL(3,$D$6:$D559))</f>
        <v>552</v>
      </c>
      <c r="D559" s="174" t="s">
        <v>98</v>
      </c>
      <c r="E559" s="176" t="s">
        <v>1718</v>
      </c>
      <c r="F559" s="174" t="s">
        <v>164</v>
      </c>
      <c r="G559" s="174" t="s">
        <v>139</v>
      </c>
      <c r="H559" s="177" t="s">
        <v>678</v>
      </c>
      <c r="I559" s="9">
        <v>125</v>
      </c>
      <c r="J559" s="177">
        <v>144</v>
      </c>
      <c r="K559" s="230">
        <v>2015</v>
      </c>
      <c r="L559" s="12" t="s">
        <v>194</v>
      </c>
      <c r="M559" s="12"/>
      <c r="N559" s="12" t="s">
        <v>68</v>
      </c>
      <c r="O559" s="12"/>
      <c r="P559" s="12"/>
      <c r="Q559" s="4" t="s">
        <v>68</v>
      </c>
      <c r="R559" s="101">
        <v>125</v>
      </c>
      <c r="S559" s="101">
        <v>125</v>
      </c>
      <c r="T559" s="100">
        <v>2015</v>
      </c>
      <c r="U559" s="175" t="s">
        <v>195</v>
      </c>
      <c r="V559" s="100" t="s">
        <v>70</v>
      </c>
      <c r="W559" s="183"/>
      <c r="X559" s="4">
        <f t="shared" si="16"/>
        <v>0</v>
      </c>
      <c r="Y559" s="183"/>
      <c r="Z559" s="4"/>
      <c r="AA559" s="183"/>
      <c r="AB559" s="183"/>
      <c r="AC559" s="183"/>
      <c r="AD559" s="183"/>
      <c r="AE559" s="183"/>
      <c r="AF559" s="183"/>
      <c r="AG559" s="183"/>
      <c r="AH559" s="183"/>
    </row>
    <row r="560" spans="1:34" s="14" customFormat="1" ht="32.450000000000003" customHeight="1" x14ac:dyDescent="0.25">
      <c r="A560" s="4" t="s">
        <v>1719</v>
      </c>
      <c r="B560" s="180" t="s">
        <v>1720</v>
      </c>
      <c r="C560" s="246">
        <f>IF(LEN($D560)=0,"",SUBTOTAL(3,$D$6:$D560))</f>
        <v>553</v>
      </c>
      <c r="D560" s="6" t="s">
        <v>62</v>
      </c>
      <c r="E560" s="7" t="s">
        <v>1721</v>
      </c>
      <c r="F560" s="18" t="s">
        <v>64</v>
      </c>
      <c r="G560" s="18" t="s">
        <v>65</v>
      </c>
      <c r="H560" s="177" t="s">
        <v>74</v>
      </c>
      <c r="I560" s="10">
        <v>1.7</v>
      </c>
      <c r="J560" s="104">
        <v>21</v>
      </c>
      <c r="K560" s="230">
        <v>2016</v>
      </c>
      <c r="L560" s="12" t="s">
        <v>30</v>
      </c>
      <c r="M560" s="12"/>
      <c r="N560" s="12"/>
      <c r="O560" s="12"/>
      <c r="P560" s="12"/>
      <c r="Q560" s="4"/>
      <c r="R560" s="101">
        <v>1.7</v>
      </c>
      <c r="S560" s="101">
        <v>1.7</v>
      </c>
      <c r="T560" s="179">
        <v>2016</v>
      </c>
      <c r="U560" s="175" t="s">
        <v>35</v>
      </c>
      <c r="V560" s="100" t="s">
        <v>47</v>
      </c>
      <c r="W560" s="4"/>
      <c r="X560" s="4">
        <f t="shared" si="16"/>
        <v>0</v>
      </c>
      <c r="Y560" s="4"/>
      <c r="Z560" s="4"/>
      <c r="AA560" s="4"/>
      <c r="AB560" s="4"/>
      <c r="AC560" s="4"/>
      <c r="AD560" s="4"/>
      <c r="AE560" s="4"/>
      <c r="AF560" s="4"/>
      <c r="AG560" s="4"/>
      <c r="AH560" s="4"/>
    </row>
    <row r="561" spans="1:34" s="14" customFormat="1" ht="38.25" x14ac:dyDescent="0.25">
      <c r="A561" s="4" t="s">
        <v>1722</v>
      </c>
      <c r="B561" s="5" t="s">
        <v>1723</v>
      </c>
      <c r="C561" s="246">
        <f>IF(LEN($D561)=0,"",SUBTOTAL(3,$D$6:$D561))</f>
        <v>554</v>
      </c>
      <c r="D561" s="6" t="s">
        <v>62</v>
      </c>
      <c r="E561" s="7" t="s">
        <v>1724</v>
      </c>
      <c r="F561" s="18" t="s">
        <v>64</v>
      </c>
      <c r="G561" s="18" t="s">
        <v>65</v>
      </c>
      <c r="H561" s="177" t="s">
        <v>128</v>
      </c>
      <c r="I561" s="10">
        <v>1.3</v>
      </c>
      <c r="J561" s="104">
        <v>21</v>
      </c>
      <c r="K561" s="230">
        <v>2016</v>
      </c>
      <c r="L561" s="12" t="s">
        <v>30</v>
      </c>
      <c r="M561" s="12"/>
      <c r="N561" s="12"/>
      <c r="O561" s="12"/>
      <c r="P561" s="12"/>
      <c r="Q561" s="4"/>
      <c r="R561" s="101">
        <v>1.3</v>
      </c>
      <c r="S561" s="101">
        <v>1.3</v>
      </c>
      <c r="T561" s="179">
        <v>2016</v>
      </c>
      <c r="U561" s="175" t="s">
        <v>35</v>
      </c>
      <c r="V561" s="4"/>
      <c r="W561" s="4"/>
      <c r="X561" s="4">
        <f t="shared" si="16"/>
        <v>0</v>
      </c>
      <c r="Y561" s="4"/>
      <c r="Z561" s="4"/>
      <c r="AA561" s="4"/>
      <c r="AB561" s="4"/>
      <c r="AC561" s="4"/>
      <c r="AD561" s="4"/>
      <c r="AE561" s="4"/>
      <c r="AF561" s="4"/>
      <c r="AG561" s="4"/>
      <c r="AH561" s="4"/>
    </row>
    <row r="562" spans="1:34" s="14" customFormat="1" ht="38.25" x14ac:dyDescent="0.25">
      <c r="A562" s="4" t="s">
        <v>1725</v>
      </c>
      <c r="B562" s="180" t="s">
        <v>1726</v>
      </c>
      <c r="C562" s="246">
        <f>IF(LEN($D562)=0,"",SUBTOTAL(3,$D$6:$D562))</f>
        <v>555</v>
      </c>
      <c r="D562" s="6" t="s">
        <v>62</v>
      </c>
      <c r="E562" s="7" t="s">
        <v>1727</v>
      </c>
      <c r="F562" s="18" t="s">
        <v>64</v>
      </c>
      <c r="G562" s="18" t="s">
        <v>65</v>
      </c>
      <c r="H562" s="177" t="s">
        <v>629</v>
      </c>
      <c r="I562" s="59">
        <v>0.14499999999999999</v>
      </c>
      <c r="J562" s="104">
        <v>21</v>
      </c>
      <c r="K562" s="230">
        <v>2016</v>
      </c>
      <c r="L562" s="12" t="s">
        <v>30</v>
      </c>
      <c r="M562" s="12"/>
      <c r="N562" s="12"/>
      <c r="O562" s="12"/>
      <c r="P562" s="12"/>
      <c r="Q562" s="4"/>
      <c r="R562" s="101">
        <v>0.14499999999999999</v>
      </c>
      <c r="S562" s="101">
        <v>0.14499999999999999</v>
      </c>
      <c r="T562" s="179">
        <v>2016</v>
      </c>
      <c r="U562" s="175" t="s">
        <v>35</v>
      </c>
      <c r="V562" s="4"/>
      <c r="W562" s="4"/>
      <c r="X562" s="4">
        <f t="shared" si="16"/>
        <v>0</v>
      </c>
      <c r="Y562" s="4"/>
      <c r="Z562" s="4"/>
      <c r="AA562" s="4"/>
      <c r="AB562" s="4"/>
      <c r="AC562" s="4"/>
      <c r="AD562" s="4"/>
      <c r="AE562" s="4"/>
      <c r="AF562" s="4"/>
      <c r="AG562" s="4"/>
      <c r="AH562" s="4"/>
    </row>
    <row r="563" spans="1:34" s="14" customFormat="1" ht="38.25" x14ac:dyDescent="0.25">
      <c r="A563" s="4" t="s">
        <v>1728</v>
      </c>
      <c r="B563" s="180" t="s">
        <v>1729</v>
      </c>
      <c r="C563" s="246">
        <f>IF(LEN($D563)=0,"",SUBTOTAL(3,$D$6:$D563))</f>
        <v>556</v>
      </c>
      <c r="D563" s="6" t="s">
        <v>62</v>
      </c>
      <c r="E563" s="7" t="s">
        <v>1730</v>
      </c>
      <c r="F563" s="18" t="s">
        <v>310</v>
      </c>
      <c r="G563" s="18" t="s">
        <v>65</v>
      </c>
      <c r="H563" s="177" t="s">
        <v>66</v>
      </c>
      <c r="I563" s="10">
        <v>0.13</v>
      </c>
      <c r="J563" s="104">
        <v>21</v>
      </c>
      <c r="K563" s="230">
        <v>2016</v>
      </c>
      <c r="L563" s="12" t="s">
        <v>30</v>
      </c>
      <c r="M563" s="12"/>
      <c r="N563" s="12"/>
      <c r="O563" s="12"/>
      <c r="P563" s="12"/>
      <c r="Q563" s="4"/>
      <c r="R563" s="101">
        <v>0.13</v>
      </c>
      <c r="S563" s="103">
        <v>0.13</v>
      </c>
      <c r="T563" s="179">
        <v>2016</v>
      </c>
      <c r="U563" s="175" t="s">
        <v>35</v>
      </c>
      <c r="V563" s="100" t="s">
        <v>47</v>
      </c>
      <c r="W563" s="4"/>
      <c r="X563" s="4">
        <f t="shared" si="16"/>
        <v>0</v>
      </c>
      <c r="Y563" s="4"/>
      <c r="Z563" s="4"/>
      <c r="AA563" s="4"/>
      <c r="AB563" s="4"/>
      <c r="AC563" s="4"/>
      <c r="AD563" s="4"/>
      <c r="AE563" s="4"/>
      <c r="AF563" s="4"/>
      <c r="AG563" s="4"/>
      <c r="AH563" s="4"/>
    </row>
    <row r="564" spans="1:34" s="14" customFormat="1" ht="38.25" x14ac:dyDescent="0.25">
      <c r="A564" s="4" t="s">
        <v>1731</v>
      </c>
      <c r="B564" s="5" t="s">
        <v>1723</v>
      </c>
      <c r="C564" s="246">
        <f>IF(LEN($D564)=0,"",SUBTOTAL(3,$D$6:$D564))</f>
        <v>557</v>
      </c>
      <c r="D564" s="6" t="s">
        <v>62</v>
      </c>
      <c r="E564" s="7" t="s">
        <v>1732</v>
      </c>
      <c r="F564" s="18" t="s">
        <v>1247</v>
      </c>
      <c r="G564" s="18" t="s">
        <v>65</v>
      </c>
      <c r="H564" s="177" t="s">
        <v>66</v>
      </c>
      <c r="I564" s="10">
        <v>0.06</v>
      </c>
      <c r="J564" s="104">
        <v>21</v>
      </c>
      <c r="K564" s="230">
        <v>2016</v>
      </c>
      <c r="L564" s="12" t="s">
        <v>30</v>
      </c>
      <c r="M564" s="12"/>
      <c r="N564" s="12"/>
      <c r="O564" s="12"/>
      <c r="P564" s="12"/>
      <c r="Q564" s="4"/>
      <c r="R564" s="101">
        <v>0.06</v>
      </c>
      <c r="S564" s="101">
        <v>0.06</v>
      </c>
      <c r="T564" s="179">
        <v>2016</v>
      </c>
      <c r="U564" s="175" t="s">
        <v>35</v>
      </c>
      <c r="V564" s="100" t="s">
        <v>47</v>
      </c>
      <c r="W564" s="4"/>
      <c r="X564" s="4">
        <f t="shared" si="16"/>
        <v>0</v>
      </c>
      <c r="Y564" s="4"/>
      <c r="Z564" s="4"/>
      <c r="AA564" s="4"/>
      <c r="AB564" s="4"/>
      <c r="AC564" s="4"/>
      <c r="AD564" s="4"/>
      <c r="AE564" s="4"/>
      <c r="AF564" s="4"/>
      <c r="AG564" s="4"/>
      <c r="AH564" s="4"/>
    </row>
    <row r="565" spans="1:34" s="14" customFormat="1" ht="38.25" x14ac:dyDescent="0.25">
      <c r="A565" s="4" t="s">
        <v>1733</v>
      </c>
      <c r="B565" s="5" t="s">
        <v>1734</v>
      </c>
      <c r="C565" s="246">
        <f>IF(LEN($D565)=0,"",SUBTOTAL(3,$D$6:$D565))</f>
        <v>558</v>
      </c>
      <c r="D565" s="6" t="s">
        <v>62</v>
      </c>
      <c r="E565" s="7" t="s">
        <v>1735</v>
      </c>
      <c r="F565" s="174" t="s">
        <v>310</v>
      </c>
      <c r="G565" s="13" t="s">
        <v>28</v>
      </c>
      <c r="H565" s="8" t="s">
        <v>1736</v>
      </c>
      <c r="I565" s="4">
        <v>7.5399999999999995E-2</v>
      </c>
      <c r="J565" s="11">
        <v>21</v>
      </c>
      <c r="K565" s="230">
        <v>2016</v>
      </c>
      <c r="L565" s="12" t="s">
        <v>30</v>
      </c>
      <c r="M565" s="12"/>
      <c r="N565" s="12"/>
      <c r="O565" s="12"/>
      <c r="P565" s="12"/>
      <c r="Q565" s="4"/>
      <c r="R565" s="101">
        <v>7.5399999999999995E-2</v>
      </c>
      <c r="S565" s="101">
        <v>7.5399999999999995E-2</v>
      </c>
      <c r="T565" s="179">
        <v>2016</v>
      </c>
      <c r="U565" s="175" t="s">
        <v>35</v>
      </c>
      <c r="V565" s="100" t="s">
        <v>47</v>
      </c>
      <c r="W565" s="4"/>
      <c r="X565" s="4">
        <f t="shared" si="16"/>
        <v>0</v>
      </c>
      <c r="Y565" s="4"/>
      <c r="Z565" s="4"/>
      <c r="AA565" s="4"/>
      <c r="AB565" s="4"/>
      <c r="AC565" s="4"/>
      <c r="AD565" s="4"/>
      <c r="AE565" s="4"/>
      <c r="AF565" s="4"/>
      <c r="AG565" s="4"/>
      <c r="AH565" s="4"/>
    </row>
    <row r="566" spans="1:34" s="14" customFormat="1" ht="38.25" x14ac:dyDescent="0.25">
      <c r="A566" s="4" t="s">
        <v>1737</v>
      </c>
      <c r="B566" s="5" t="s">
        <v>1738</v>
      </c>
      <c r="C566" s="246">
        <f>IF(LEN($D566)=0,"",SUBTOTAL(3,$D$6:$D566))</f>
        <v>559</v>
      </c>
      <c r="D566" s="6" t="s">
        <v>62</v>
      </c>
      <c r="E566" s="7" t="s">
        <v>1739</v>
      </c>
      <c r="F566" s="174" t="s">
        <v>64</v>
      </c>
      <c r="G566" s="13" t="s">
        <v>28</v>
      </c>
      <c r="H566" s="8" t="s">
        <v>1740</v>
      </c>
      <c r="I566" s="4">
        <v>0.23899999999999999</v>
      </c>
      <c r="J566" s="11">
        <v>21</v>
      </c>
      <c r="K566" s="230">
        <v>2016</v>
      </c>
      <c r="L566" s="12" t="s">
        <v>30</v>
      </c>
      <c r="M566" s="12"/>
      <c r="N566" s="12"/>
      <c r="O566" s="12"/>
      <c r="P566" s="12"/>
      <c r="Q566" s="4"/>
      <c r="R566" s="101">
        <v>0.23899999999999999</v>
      </c>
      <c r="S566" s="101">
        <v>0.23899999999999999</v>
      </c>
      <c r="T566" s="179">
        <v>2016</v>
      </c>
      <c r="U566" s="175" t="s">
        <v>35</v>
      </c>
      <c r="V566" s="100" t="s">
        <v>47</v>
      </c>
      <c r="W566" s="4"/>
      <c r="X566" s="4">
        <f t="shared" si="16"/>
        <v>0</v>
      </c>
      <c r="Y566" s="4"/>
      <c r="Z566" s="4"/>
      <c r="AA566" s="4"/>
      <c r="AB566" s="4"/>
      <c r="AC566" s="4"/>
      <c r="AD566" s="4"/>
      <c r="AE566" s="4"/>
      <c r="AF566" s="4"/>
      <c r="AG566" s="4"/>
      <c r="AH566" s="4"/>
    </row>
    <row r="567" spans="1:34" s="14" customFormat="1" ht="38.25" x14ac:dyDescent="0.25">
      <c r="A567" s="4" t="s">
        <v>1741</v>
      </c>
      <c r="B567" s="5" t="s">
        <v>1742</v>
      </c>
      <c r="C567" s="246">
        <f>IF(LEN($D567)=0,"",SUBTOTAL(3,$D$6:$D567))</f>
        <v>560</v>
      </c>
      <c r="D567" s="6" t="s">
        <v>62</v>
      </c>
      <c r="E567" s="105" t="s">
        <v>1743</v>
      </c>
      <c r="F567" s="174" t="s">
        <v>64</v>
      </c>
      <c r="G567" s="174" t="s">
        <v>28</v>
      </c>
      <c r="H567" s="29" t="s">
        <v>1328</v>
      </c>
      <c r="I567" s="9">
        <v>0.2</v>
      </c>
      <c r="J567" s="177">
        <v>21</v>
      </c>
      <c r="K567" s="230">
        <v>2016</v>
      </c>
      <c r="L567" s="12" t="s">
        <v>30</v>
      </c>
      <c r="M567" s="12"/>
      <c r="N567" s="12"/>
      <c r="O567" s="12"/>
      <c r="P567" s="12"/>
      <c r="Q567" s="4"/>
      <c r="R567" s="101">
        <v>0.2</v>
      </c>
      <c r="S567" s="101">
        <v>0.2</v>
      </c>
      <c r="T567" s="179">
        <v>2016</v>
      </c>
      <c r="U567" s="175" t="s">
        <v>35</v>
      </c>
      <c r="V567" s="100" t="s">
        <v>70</v>
      </c>
      <c r="W567" s="4"/>
      <c r="X567" s="4">
        <f t="shared" si="16"/>
        <v>0</v>
      </c>
      <c r="Y567" s="4"/>
      <c r="Z567" s="4"/>
      <c r="AA567" s="4"/>
      <c r="AB567" s="4"/>
      <c r="AC567" s="4"/>
      <c r="AD567" s="4"/>
      <c r="AE567" s="4"/>
      <c r="AF567" s="4"/>
      <c r="AG567" s="4"/>
      <c r="AH567" s="4"/>
    </row>
    <row r="568" spans="1:34" s="14" customFormat="1" ht="38.25" x14ac:dyDescent="0.25">
      <c r="A568" s="4" t="s">
        <v>1744</v>
      </c>
      <c r="B568" s="5" t="s">
        <v>1723</v>
      </c>
      <c r="C568" s="246">
        <f>IF(LEN($D568)=0,"",SUBTOTAL(3,$D$6:$D568))</f>
        <v>561</v>
      </c>
      <c r="D568" s="6" t="s">
        <v>25</v>
      </c>
      <c r="E568" s="176" t="s">
        <v>1745</v>
      </c>
      <c r="F568" s="198" t="s">
        <v>27</v>
      </c>
      <c r="G568" s="18" t="s">
        <v>65</v>
      </c>
      <c r="H568" s="177" t="s">
        <v>339</v>
      </c>
      <c r="I568" s="9">
        <v>0.17</v>
      </c>
      <c r="J568" s="104">
        <v>21</v>
      </c>
      <c r="K568" s="230">
        <v>2016</v>
      </c>
      <c r="L568" s="12" t="s">
        <v>30</v>
      </c>
      <c r="M568" s="12"/>
      <c r="N568" s="12"/>
      <c r="O568" s="12"/>
      <c r="P568" s="12"/>
      <c r="Q568" s="4"/>
      <c r="R568" s="101">
        <v>0.17</v>
      </c>
      <c r="S568" s="103">
        <v>0.17</v>
      </c>
      <c r="T568" s="179">
        <v>2016</v>
      </c>
      <c r="U568" s="175" t="s">
        <v>35</v>
      </c>
      <c r="V568" s="100" t="s">
        <v>47</v>
      </c>
      <c r="W568" s="4"/>
      <c r="X568" s="4">
        <f t="shared" si="16"/>
        <v>0</v>
      </c>
      <c r="Y568" s="4"/>
      <c r="Z568" s="4"/>
      <c r="AA568" s="4"/>
      <c r="AB568" s="4"/>
      <c r="AC568" s="4"/>
      <c r="AD568" s="4"/>
      <c r="AE568" s="4"/>
      <c r="AF568" s="4"/>
      <c r="AG568" s="4"/>
      <c r="AH568" s="4"/>
    </row>
    <row r="569" spans="1:34" s="14" customFormat="1" ht="38.25" x14ac:dyDescent="0.25">
      <c r="A569" s="4" t="s">
        <v>1746</v>
      </c>
      <c r="B569" s="5" t="s">
        <v>1747</v>
      </c>
      <c r="C569" s="246">
        <f>IF(LEN($D569)=0,"",SUBTOTAL(3,$D$6:$D569))</f>
        <v>562</v>
      </c>
      <c r="D569" s="6" t="s">
        <v>25</v>
      </c>
      <c r="E569" s="176" t="s">
        <v>1748</v>
      </c>
      <c r="F569" s="198" t="s">
        <v>27</v>
      </c>
      <c r="G569" s="198" t="s">
        <v>185</v>
      </c>
      <c r="H569" s="177" t="s">
        <v>1749</v>
      </c>
      <c r="I569" s="9">
        <v>8.7200000000000006</v>
      </c>
      <c r="J569" s="104">
        <v>21</v>
      </c>
      <c r="K569" s="230">
        <v>2016</v>
      </c>
      <c r="L569" s="12" t="s">
        <v>30</v>
      </c>
      <c r="M569" s="12"/>
      <c r="N569" s="12"/>
      <c r="O569" s="12"/>
      <c r="P569" s="12"/>
      <c r="Q569" s="4"/>
      <c r="R569" s="101">
        <v>10.3</v>
      </c>
      <c r="S569" s="29">
        <v>8.7200000000000006</v>
      </c>
      <c r="T569" s="179">
        <v>2016</v>
      </c>
      <c r="U569" s="175" t="s">
        <v>35</v>
      </c>
      <c r="V569" s="100" t="s">
        <v>111</v>
      </c>
      <c r="W569" s="4"/>
      <c r="X569" s="4">
        <f t="shared" si="16"/>
        <v>0</v>
      </c>
      <c r="Y569" s="4"/>
      <c r="Z569" s="4"/>
      <c r="AA569" s="4"/>
      <c r="AB569" s="4"/>
      <c r="AC569" s="4"/>
      <c r="AD569" s="4"/>
      <c r="AE569" s="4"/>
      <c r="AF569" s="4"/>
      <c r="AG569" s="4"/>
      <c r="AH569" s="4"/>
    </row>
    <row r="570" spans="1:34" s="14" customFormat="1" ht="38.25" x14ac:dyDescent="0.25">
      <c r="A570" s="4" t="s">
        <v>1750</v>
      </c>
      <c r="B570" s="5" t="s">
        <v>1751</v>
      </c>
      <c r="C570" s="246">
        <f>IF(LEN($D570)=0,"",SUBTOTAL(3,$D$6:$D570))</f>
        <v>563</v>
      </c>
      <c r="D570" s="6" t="s">
        <v>25</v>
      </c>
      <c r="E570" s="176" t="s">
        <v>1752</v>
      </c>
      <c r="F570" s="198" t="s">
        <v>45</v>
      </c>
      <c r="G570" s="198" t="s">
        <v>185</v>
      </c>
      <c r="H570" s="177" t="s">
        <v>1443</v>
      </c>
      <c r="I570" s="9">
        <v>0.03</v>
      </c>
      <c r="J570" s="104">
        <v>21</v>
      </c>
      <c r="K570" s="230">
        <v>2016</v>
      </c>
      <c r="L570" s="12" t="s">
        <v>30</v>
      </c>
      <c r="M570" s="12"/>
      <c r="N570" s="12"/>
      <c r="O570" s="12"/>
      <c r="P570" s="12"/>
      <c r="Q570" s="4"/>
      <c r="R570" s="101">
        <v>0.03</v>
      </c>
      <c r="S570" s="101">
        <v>0.03</v>
      </c>
      <c r="T570" s="179">
        <v>2016</v>
      </c>
      <c r="U570" s="175" t="s">
        <v>35</v>
      </c>
      <c r="V570" s="100" t="s">
        <v>111</v>
      </c>
      <c r="W570" s="4"/>
      <c r="X570" s="4">
        <f t="shared" si="16"/>
        <v>0</v>
      </c>
      <c r="Y570" s="4"/>
      <c r="Z570" s="4"/>
      <c r="AA570" s="4"/>
      <c r="AB570" s="4"/>
      <c r="AC570" s="4"/>
      <c r="AD570" s="4"/>
      <c r="AE570" s="4"/>
      <c r="AF570" s="4"/>
      <c r="AG570" s="4"/>
      <c r="AH570" s="4"/>
    </row>
    <row r="571" spans="1:34" s="14" customFormat="1" ht="38.25" x14ac:dyDescent="0.25">
      <c r="A571" s="4" t="s">
        <v>1753</v>
      </c>
      <c r="B571" s="5" t="s">
        <v>1754</v>
      </c>
      <c r="C571" s="246">
        <f>IF(LEN($D571)=0,"",SUBTOTAL(3,$D$6:$D571))</f>
        <v>564</v>
      </c>
      <c r="D571" s="6" t="s">
        <v>25</v>
      </c>
      <c r="E571" s="176" t="s">
        <v>1755</v>
      </c>
      <c r="F571" s="198" t="s">
        <v>27</v>
      </c>
      <c r="G571" s="198" t="s">
        <v>185</v>
      </c>
      <c r="H571" s="177" t="s">
        <v>791</v>
      </c>
      <c r="I571" s="9">
        <v>2.4</v>
      </c>
      <c r="J571" s="104">
        <v>21</v>
      </c>
      <c r="K571" s="230">
        <v>2016</v>
      </c>
      <c r="L571" s="12" t="s">
        <v>30</v>
      </c>
      <c r="M571" s="12"/>
      <c r="N571" s="12"/>
      <c r="O571" s="12"/>
      <c r="P571" s="12"/>
      <c r="Q571" s="4"/>
      <c r="R571" s="101">
        <v>2.4</v>
      </c>
      <c r="S571" s="29">
        <v>2.4</v>
      </c>
      <c r="T571" s="179">
        <v>2016</v>
      </c>
      <c r="U571" s="175" t="s">
        <v>35</v>
      </c>
      <c r="V571" s="100" t="s">
        <v>111</v>
      </c>
      <c r="W571" s="4"/>
      <c r="X571" s="4">
        <f t="shared" si="16"/>
        <v>0</v>
      </c>
      <c r="Y571" s="4"/>
      <c r="Z571" s="4"/>
      <c r="AA571" s="4"/>
      <c r="AB571" s="4"/>
      <c r="AC571" s="4"/>
      <c r="AD571" s="4"/>
      <c r="AE571" s="4"/>
      <c r="AF571" s="4"/>
      <c r="AG571" s="4"/>
      <c r="AH571" s="4"/>
    </row>
    <row r="572" spans="1:34" s="14" customFormat="1" ht="30" customHeight="1" x14ac:dyDescent="0.25">
      <c r="A572" s="4" t="s">
        <v>1756</v>
      </c>
      <c r="B572" s="5" t="s">
        <v>1723</v>
      </c>
      <c r="C572" s="246">
        <f>IF(LEN($D572)=0,"",SUBTOTAL(3,$D$6:$D572))</f>
        <v>565</v>
      </c>
      <c r="D572" s="6" t="s">
        <v>25</v>
      </c>
      <c r="E572" s="176" t="s">
        <v>1757</v>
      </c>
      <c r="F572" s="198" t="s">
        <v>405</v>
      </c>
      <c r="G572" s="18" t="s">
        <v>65</v>
      </c>
      <c r="H572" s="177" t="s">
        <v>289</v>
      </c>
      <c r="I572" s="9">
        <v>0.37</v>
      </c>
      <c r="J572" s="104">
        <v>21</v>
      </c>
      <c r="K572" s="230">
        <v>2016</v>
      </c>
      <c r="L572" s="12" t="s">
        <v>30</v>
      </c>
      <c r="M572" s="12"/>
      <c r="N572" s="12"/>
      <c r="O572" s="12"/>
      <c r="P572" s="12"/>
      <c r="Q572" s="4"/>
      <c r="R572" s="101">
        <v>0.37</v>
      </c>
      <c r="S572" s="103">
        <v>0.37</v>
      </c>
      <c r="T572" s="179">
        <v>2016</v>
      </c>
      <c r="U572" s="175" t="s">
        <v>35</v>
      </c>
      <c r="V572" s="100" t="s">
        <v>47</v>
      </c>
      <c r="W572" s="4"/>
      <c r="X572" s="4">
        <f t="shared" si="16"/>
        <v>0</v>
      </c>
      <c r="Y572" s="4"/>
      <c r="Z572" s="4"/>
      <c r="AA572" s="4"/>
      <c r="AB572" s="4"/>
      <c r="AC572" s="4"/>
      <c r="AD572" s="4"/>
      <c r="AE572" s="4"/>
      <c r="AF572" s="4"/>
      <c r="AG572" s="4"/>
      <c r="AH572" s="4"/>
    </row>
    <row r="573" spans="1:34" s="14" customFormat="1" ht="19.5" customHeight="1" x14ac:dyDescent="0.25">
      <c r="A573" s="4" t="s">
        <v>1758</v>
      </c>
      <c r="B573" s="5" t="s">
        <v>1723</v>
      </c>
      <c r="C573" s="246">
        <f>IF(LEN($D573)=0,"",SUBTOTAL(3,$D$6:$D573))</f>
        <v>566</v>
      </c>
      <c r="D573" s="6" t="s">
        <v>25</v>
      </c>
      <c r="E573" s="176" t="s">
        <v>1759</v>
      </c>
      <c r="F573" s="174" t="s">
        <v>790</v>
      </c>
      <c r="G573" s="18" t="s">
        <v>65</v>
      </c>
      <c r="H573" s="177" t="s">
        <v>132</v>
      </c>
      <c r="I573" s="9">
        <v>0.01</v>
      </c>
      <c r="J573" s="104">
        <v>21</v>
      </c>
      <c r="K573" s="230">
        <v>2016</v>
      </c>
      <c r="L573" s="12" t="s">
        <v>30</v>
      </c>
      <c r="M573" s="12"/>
      <c r="N573" s="12"/>
      <c r="O573" s="12"/>
      <c r="P573" s="12"/>
      <c r="Q573" s="4"/>
      <c r="R573" s="101">
        <v>7.6E-3</v>
      </c>
      <c r="S573" s="101">
        <v>0.01</v>
      </c>
      <c r="T573" s="179">
        <v>2016</v>
      </c>
      <c r="U573" s="175" t="s">
        <v>35</v>
      </c>
      <c r="V573" s="100" t="s">
        <v>47</v>
      </c>
      <c r="W573" s="4"/>
      <c r="X573" s="4">
        <f t="shared" si="16"/>
        <v>0</v>
      </c>
      <c r="Y573" s="4"/>
      <c r="Z573" s="4"/>
      <c r="AA573" s="4"/>
      <c r="AB573" s="4"/>
      <c r="AC573" s="4"/>
      <c r="AD573" s="4"/>
      <c r="AE573" s="4"/>
      <c r="AF573" s="4"/>
      <c r="AG573" s="4"/>
      <c r="AH573" s="4"/>
    </row>
    <row r="574" spans="1:34" s="14" customFormat="1" ht="28.5" customHeight="1" x14ac:dyDescent="0.25">
      <c r="A574" s="4" t="s">
        <v>1760</v>
      </c>
      <c r="B574" s="5" t="s">
        <v>1761</v>
      </c>
      <c r="C574" s="246">
        <f>IF(LEN($D574)=0,"",SUBTOTAL(3,$D$6:$D574))</f>
        <v>567</v>
      </c>
      <c r="D574" s="6" t="s">
        <v>25</v>
      </c>
      <c r="E574" s="106" t="s">
        <v>1762</v>
      </c>
      <c r="F574" s="174" t="s">
        <v>27</v>
      </c>
      <c r="G574" s="13" t="s">
        <v>28</v>
      </c>
      <c r="H574" s="8" t="s">
        <v>383</v>
      </c>
      <c r="I574" s="4">
        <v>1.7517</v>
      </c>
      <c r="J574" s="11">
        <v>21</v>
      </c>
      <c r="K574" s="230">
        <v>2016</v>
      </c>
      <c r="L574" s="12" t="s">
        <v>30</v>
      </c>
      <c r="M574" s="12"/>
      <c r="N574" s="12"/>
      <c r="O574" s="12"/>
      <c r="P574" s="12"/>
      <c r="Q574" s="4"/>
      <c r="R574" s="101">
        <v>1.7517</v>
      </c>
      <c r="S574" s="101">
        <v>1.7517</v>
      </c>
      <c r="T574" s="179">
        <v>2016</v>
      </c>
      <c r="U574" s="175" t="s">
        <v>35</v>
      </c>
      <c r="V574" s="100" t="s">
        <v>70</v>
      </c>
      <c r="W574" s="4"/>
      <c r="X574" s="4">
        <f t="shared" si="16"/>
        <v>0</v>
      </c>
      <c r="Y574" s="4"/>
      <c r="Z574" s="4"/>
      <c r="AA574" s="4"/>
      <c r="AB574" s="4"/>
      <c r="AC574" s="4"/>
      <c r="AD574" s="4"/>
      <c r="AE574" s="4"/>
      <c r="AF574" s="4"/>
      <c r="AG574" s="4"/>
      <c r="AH574" s="4"/>
    </row>
    <row r="575" spans="1:34" s="14" customFormat="1" ht="38.25" x14ac:dyDescent="0.25">
      <c r="A575" s="4" t="s">
        <v>1763</v>
      </c>
      <c r="B575" s="5" t="s">
        <v>1764</v>
      </c>
      <c r="C575" s="246">
        <f>IF(LEN($D575)=0,"",SUBTOTAL(3,$D$6:$D575))</f>
        <v>568</v>
      </c>
      <c r="D575" s="6" t="s">
        <v>25</v>
      </c>
      <c r="E575" s="7" t="s">
        <v>1765</v>
      </c>
      <c r="F575" s="174" t="s">
        <v>45</v>
      </c>
      <c r="G575" s="174" t="s">
        <v>28</v>
      </c>
      <c r="H575" s="8" t="s">
        <v>59</v>
      </c>
      <c r="I575" s="9">
        <v>0.1</v>
      </c>
      <c r="J575" s="11">
        <v>21</v>
      </c>
      <c r="K575" s="230">
        <v>2016</v>
      </c>
      <c r="L575" s="12" t="s">
        <v>30</v>
      </c>
      <c r="M575" s="12"/>
      <c r="N575" s="12"/>
      <c r="O575" s="12"/>
      <c r="P575" s="12"/>
      <c r="Q575" s="4"/>
      <c r="R575" s="101">
        <v>0.1</v>
      </c>
      <c r="S575" s="101">
        <v>0.1</v>
      </c>
      <c r="T575" s="100" t="s">
        <v>41</v>
      </c>
      <c r="U575" s="175" t="s">
        <v>35</v>
      </c>
      <c r="V575" s="100" t="s">
        <v>70</v>
      </c>
      <c r="W575" s="4"/>
      <c r="X575" s="4">
        <f t="shared" si="16"/>
        <v>0</v>
      </c>
      <c r="Y575" s="4"/>
      <c r="Z575" s="4"/>
      <c r="AA575" s="4"/>
      <c r="AB575" s="4"/>
      <c r="AC575" s="4"/>
      <c r="AD575" s="4"/>
      <c r="AE575" s="4"/>
      <c r="AF575" s="4"/>
      <c r="AG575" s="4"/>
      <c r="AH575" s="4"/>
    </row>
    <row r="576" spans="1:34" s="14" customFormat="1" ht="38.25" x14ac:dyDescent="0.25">
      <c r="A576" s="4" t="s">
        <v>1766</v>
      </c>
      <c r="B576" s="5" t="s">
        <v>1767</v>
      </c>
      <c r="C576" s="246">
        <f>IF(LEN($D576)=0,"",SUBTOTAL(3,$D$6:$D576))</f>
        <v>569</v>
      </c>
      <c r="D576" s="6" t="s">
        <v>25</v>
      </c>
      <c r="E576" s="7" t="s">
        <v>1768</v>
      </c>
      <c r="F576" s="174" t="s">
        <v>27</v>
      </c>
      <c r="G576" s="13" t="s">
        <v>28</v>
      </c>
      <c r="H576" s="8" t="s">
        <v>390</v>
      </c>
      <c r="I576" s="4">
        <v>3.0350000000000001</v>
      </c>
      <c r="J576" s="11">
        <v>21</v>
      </c>
      <c r="K576" s="230">
        <v>2016</v>
      </c>
      <c r="L576" s="12" t="s">
        <v>30</v>
      </c>
      <c r="M576" s="12"/>
      <c r="N576" s="12"/>
      <c r="O576" s="12"/>
      <c r="P576" s="12"/>
      <c r="Q576" s="4"/>
      <c r="R576" s="101">
        <v>3.0350000000000001</v>
      </c>
      <c r="S576" s="101">
        <v>3.0350000000000001</v>
      </c>
      <c r="T576" s="100" t="s">
        <v>41</v>
      </c>
      <c r="U576" s="175" t="s">
        <v>35</v>
      </c>
      <c r="V576" s="100" t="s">
        <v>47</v>
      </c>
      <c r="W576" s="4"/>
      <c r="X576" s="4">
        <f t="shared" si="16"/>
        <v>0</v>
      </c>
      <c r="Y576" s="4"/>
      <c r="Z576" s="4"/>
      <c r="AA576" s="4"/>
      <c r="AB576" s="4"/>
      <c r="AC576" s="4"/>
      <c r="AD576" s="4"/>
      <c r="AE576" s="4"/>
      <c r="AF576" s="4"/>
      <c r="AG576" s="4"/>
      <c r="AH576" s="4"/>
    </row>
    <row r="577" spans="1:34" s="14" customFormat="1" ht="38.25" x14ac:dyDescent="0.25">
      <c r="A577" s="4" t="s">
        <v>1769</v>
      </c>
      <c r="B577" s="5" t="s">
        <v>1770</v>
      </c>
      <c r="C577" s="246">
        <f>IF(LEN($D577)=0,"",SUBTOTAL(3,$D$6:$D577))</f>
        <v>570</v>
      </c>
      <c r="D577" s="6" t="s">
        <v>25</v>
      </c>
      <c r="E577" s="199" t="s">
        <v>1771</v>
      </c>
      <c r="F577" s="174" t="s">
        <v>45</v>
      </c>
      <c r="G577" s="174" t="s">
        <v>256</v>
      </c>
      <c r="H577" s="188" t="s">
        <v>660</v>
      </c>
      <c r="I577" s="10">
        <v>1.9</v>
      </c>
      <c r="J577" s="200">
        <v>21</v>
      </c>
      <c r="K577" s="230">
        <v>2016</v>
      </c>
      <c r="L577" s="12" t="s">
        <v>30</v>
      </c>
      <c r="M577" s="12"/>
      <c r="N577" s="12"/>
      <c r="O577" s="12"/>
      <c r="P577" s="12"/>
      <c r="Q577" s="4"/>
      <c r="R577" s="4">
        <v>1.9</v>
      </c>
      <c r="S577" s="4">
        <v>1.9</v>
      </c>
      <c r="T577" s="178">
        <v>2016</v>
      </c>
      <c r="U577" s="13" t="s">
        <v>35</v>
      </c>
      <c r="V577" s="4" t="s">
        <v>47</v>
      </c>
      <c r="W577" s="4"/>
      <c r="X577" s="4">
        <f t="shared" si="16"/>
        <v>0</v>
      </c>
      <c r="Y577" s="4"/>
      <c r="Z577" s="4"/>
      <c r="AA577" s="4"/>
      <c r="AB577" s="4"/>
      <c r="AC577" s="4"/>
      <c r="AD577" s="4"/>
      <c r="AE577" s="4"/>
      <c r="AF577" s="4"/>
      <c r="AG577" s="4"/>
      <c r="AH577" s="4"/>
    </row>
    <row r="578" spans="1:34" s="14" customFormat="1" ht="38.25" x14ac:dyDescent="0.25">
      <c r="A578" s="4" t="s">
        <v>1772</v>
      </c>
      <c r="B578" s="5" t="s">
        <v>1773</v>
      </c>
      <c r="C578" s="246">
        <f>IF(LEN($D578)=0,"",SUBTOTAL(3,$D$6:$D578))</f>
        <v>571</v>
      </c>
      <c r="D578" s="6" t="s">
        <v>25</v>
      </c>
      <c r="E578" s="199" t="s">
        <v>1774</v>
      </c>
      <c r="F578" s="174" t="s">
        <v>790</v>
      </c>
      <c r="G578" s="174" t="s">
        <v>256</v>
      </c>
      <c r="H578" s="188" t="s">
        <v>295</v>
      </c>
      <c r="I578" s="62">
        <v>1.6000000000000001E-3</v>
      </c>
      <c r="J578" s="200">
        <v>21</v>
      </c>
      <c r="K578" s="230">
        <v>2016</v>
      </c>
      <c r="L578" s="12" t="s">
        <v>30</v>
      </c>
      <c r="M578" s="12"/>
      <c r="N578" s="12"/>
      <c r="O578" s="12"/>
      <c r="P578" s="12"/>
      <c r="Q578" s="4"/>
      <c r="R578" s="4">
        <v>1.6000000000000001E-3</v>
      </c>
      <c r="S578" s="4">
        <v>1.6000000000000001E-3</v>
      </c>
      <c r="T578" s="178">
        <v>2016</v>
      </c>
      <c r="U578" s="13" t="s">
        <v>35</v>
      </c>
      <c r="V578" s="4" t="s">
        <v>47</v>
      </c>
      <c r="W578" s="4"/>
      <c r="X578" s="4">
        <f t="shared" si="16"/>
        <v>0</v>
      </c>
      <c r="Y578" s="4"/>
      <c r="Z578" s="4"/>
      <c r="AA578" s="4"/>
      <c r="AB578" s="4"/>
      <c r="AC578" s="4"/>
      <c r="AD578" s="4"/>
      <c r="AE578" s="4"/>
      <c r="AF578" s="4"/>
      <c r="AG578" s="4"/>
      <c r="AH578" s="4"/>
    </row>
    <row r="579" spans="1:34" s="14" customFormat="1" ht="38.25" x14ac:dyDescent="0.25">
      <c r="A579" s="4" t="s">
        <v>1775</v>
      </c>
      <c r="B579" s="5" t="s">
        <v>1776</v>
      </c>
      <c r="C579" s="246">
        <f>IF(LEN($D579)=0,"",SUBTOTAL(3,$D$6:$D579))</f>
        <v>572</v>
      </c>
      <c r="D579" s="6" t="s">
        <v>25</v>
      </c>
      <c r="E579" s="199" t="s">
        <v>1777</v>
      </c>
      <c r="F579" s="174" t="s">
        <v>790</v>
      </c>
      <c r="G579" s="174" t="s">
        <v>256</v>
      </c>
      <c r="H579" s="188" t="s">
        <v>905</v>
      </c>
      <c r="I579" s="62">
        <v>2.5999999999999999E-3</v>
      </c>
      <c r="J579" s="200">
        <v>21</v>
      </c>
      <c r="K579" s="230">
        <v>2016</v>
      </c>
      <c r="L579" s="12" t="s">
        <v>30</v>
      </c>
      <c r="M579" s="12"/>
      <c r="N579" s="12"/>
      <c r="O579" s="12"/>
      <c r="P579" s="12"/>
      <c r="Q579" s="4"/>
      <c r="R579" s="4">
        <v>2.5999999999999999E-3</v>
      </c>
      <c r="S579" s="4">
        <v>2.5999999999999999E-3</v>
      </c>
      <c r="T579" s="178">
        <v>2016</v>
      </c>
      <c r="U579" s="13" t="s">
        <v>35</v>
      </c>
      <c r="V579" s="4" t="s">
        <v>47</v>
      </c>
      <c r="W579" s="4"/>
      <c r="X579" s="4">
        <f t="shared" si="16"/>
        <v>0</v>
      </c>
      <c r="Y579" s="4"/>
      <c r="Z579" s="4"/>
      <c r="AA579" s="4"/>
      <c r="AB579" s="4"/>
      <c r="AC579" s="4"/>
      <c r="AD579" s="4"/>
      <c r="AE579" s="4"/>
      <c r="AF579" s="4"/>
      <c r="AG579" s="4"/>
      <c r="AH579" s="4"/>
    </row>
    <row r="580" spans="1:34" s="14" customFormat="1" ht="38.25" x14ac:dyDescent="0.25">
      <c r="A580" s="4" t="s">
        <v>1778</v>
      </c>
      <c r="B580" s="5" t="s">
        <v>1779</v>
      </c>
      <c r="C580" s="246">
        <f>IF(LEN($D580)=0,"",SUBTOTAL(3,$D$6:$D580))</f>
        <v>573</v>
      </c>
      <c r="D580" s="6" t="s">
        <v>25</v>
      </c>
      <c r="E580" s="199" t="s">
        <v>1780</v>
      </c>
      <c r="F580" s="174" t="s">
        <v>790</v>
      </c>
      <c r="G580" s="174" t="s">
        <v>256</v>
      </c>
      <c r="H580" s="188" t="s">
        <v>356</v>
      </c>
      <c r="I580" s="62">
        <v>1.4E-3</v>
      </c>
      <c r="J580" s="200">
        <v>21</v>
      </c>
      <c r="K580" s="230">
        <v>2016</v>
      </c>
      <c r="L580" s="12" t="s">
        <v>30</v>
      </c>
      <c r="M580" s="12"/>
      <c r="N580" s="12"/>
      <c r="O580" s="12"/>
      <c r="P580" s="12"/>
      <c r="Q580" s="4"/>
      <c r="R580" s="4">
        <v>1.4E-3</v>
      </c>
      <c r="S580" s="4">
        <v>1.4E-3</v>
      </c>
      <c r="T580" s="178">
        <v>2016</v>
      </c>
      <c r="U580" s="13" t="s">
        <v>35</v>
      </c>
      <c r="V580" s="4" t="s">
        <v>47</v>
      </c>
      <c r="W580" s="4"/>
      <c r="X580" s="4">
        <f t="shared" si="16"/>
        <v>0</v>
      </c>
      <c r="Y580" s="4"/>
      <c r="Z580" s="4"/>
      <c r="AA580" s="4"/>
      <c r="AB580" s="4"/>
      <c r="AC580" s="4"/>
      <c r="AD580" s="4"/>
      <c r="AE580" s="4"/>
      <c r="AF580" s="4"/>
      <c r="AG580" s="4"/>
      <c r="AH580" s="4"/>
    </row>
    <row r="581" spans="1:34" s="14" customFormat="1" ht="38.25" x14ac:dyDescent="0.25">
      <c r="A581" s="4" t="s">
        <v>1781</v>
      </c>
      <c r="B581" s="5" t="s">
        <v>1782</v>
      </c>
      <c r="C581" s="246">
        <f>IF(LEN($D581)=0,"",SUBTOTAL(3,$D$6:$D581))</f>
        <v>574</v>
      </c>
      <c r="D581" s="6" t="s">
        <v>25</v>
      </c>
      <c r="E581" s="199" t="s">
        <v>1783</v>
      </c>
      <c r="F581" s="174" t="s">
        <v>790</v>
      </c>
      <c r="G581" s="174" t="s">
        <v>256</v>
      </c>
      <c r="H581" s="188" t="s">
        <v>577</v>
      </c>
      <c r="I581" s="62">
        <v>3.8999999999999998E-3</v>
      </c>
      <c r="J581" s="200">
        <v>21</v>
      </c>
      <c r="K581" s="230">
        <v>2016</v>
      </c>
      <c r="L581" s="12" t="s">
        <v>30</v>
      </c>
      <c r="M581" s="12"/>
      <c r="N581" s="12"/>
      <c r="O581" s="12"/>
      <c r="P581" s="12"/>
      <c r="Q581" s="4"/>
      <c r="R581" s="4">
        <v>3.8999999999999998E-3</v>
      </c>
      <c r="S581" s="4">
        <v>3.8999999999999998E-3</v>
      </c>
      <c r="T581" s="178">
        <v>2016</v>
      </c>
      <c r="U581" s="13" t="s">
        <v>35</v>
      </c>
      <c r="V581" s="4" t="s">
        <v>47</v>
      </c>
      <c r="W581" s="4"/>
      <c r="X581" s="4">
        <f t="shared" si="16"/>
        <v>0</v>
      </c>
      <c r="Y581" s="4"/>
      <c r="Z581" s="4"/>
      <c r="AA581" s="4"/>
      <c r="AB581" s="4"/>
      <c r="AC581" s="4"/>
      <c r="AD581" s="4"/>
      <c r="AE581" s="4"/>
      <c r="AF581" s="4"/>
      <c r="AG581" s="4"/>
      <c r="AH581" s="4"/>
    </row>
    <row r="582" spans="1:34" s="14" customFormat="1" ht="51" x14ac:dyDescent="0.25">
      <c r="A582" s="4" t="s">
        <v>1784</v>
      </c>
      <c r="B582" s="5" t="s">
        <v>1785</v>
      </c>
      <c r="C582" s="246">
        <f>IF(LEN($D582)=0,"",SUBTOTAL(3,$D$6:$D582))</f>
        <v>575</v>
      </c>
      <c r="D582" s="6" t="s">
        <v>25</v>
      </c>
      <c r="E582" s="176" t="s">
        <v>1786</v>
      </c>
      <c r="F582" s="174" t="s">
        <v>127</v>
      </c>
      <c r="G582" s="174" t="s">
        <v>139</v>
      </c>
      <c r="H582" s="177" t="s">
        <v>1787</v>
      </c>
      <c r="I582" s="9">
        <v>0.1</v>
      </c>
      <c r="J582" s="174">
        <v>21</v>
      </c>
      <c r="K582" s="230">
        <v>2016</v>
      </c>
      <c r="L582" s="12" t="s">
        <v>30</v>
      </c>
      <c r="M582" s="12"/>
      <c r="N582" s="12"/>
      <c r="O582" s="12"/>
      <c r="P582" s="12"/>
      <c r="Q582" s="4"/>
      <c r="R582" s="4">
        <v>0.1</v>
      </c>
      <c r="S582" s="4">
        <v>0.1</v>
      </c>
      <c r="T582" s="178">
        <v>2016</v>
      </c>
      <c r="U582" s="13" t="s">
        <v>35</v>
      </c>
      <c r="V582" s="4" t="s">
        <v>47</v>
      </c>
      <c r="W582" s="4"/>
      <c r="X582" s="4">
        <f t="shared" si="16"/>
        <v>0</v>
      </c>
      <c r="Y582" s="4"/>
      <c r="Z582" s="4"/>
      <c r="AA582" s="4"/>
      <c r="AB582" s="4"/>
      <c r="AC582" s="4"/>
      <c r="AD582" s="4"/>
      <c r="AE582" s="4"/>
      <c r="AF582" s="4"/>
      <c r="AG582" s="4"/>
      <c r="AH582" s="4"/>
    </row>
    <row r="583" spans="1:34" s="14" customFormat="1" ht="38.25" x14ac:dyDescent="0.25">
      <c r="A583" s="4" t="s">
        <v>1788</v>
      </c>
      <c r="B583" s="5" t="s">
        <v>1789</v>
      </c>
      <c r="C583" s="246">
        <f>IF(LEN($D583)=0,"",SUBTOTAL(3,$D$6:$D583))</f>
        <v>576</v>
      </c>
      <c r="D583" s="6" t="s">
        <v>25</v>
      </c>
      <c r="E583" s="13" t="s">
        <v>1790</v>
      </c>
      <c r="F583" s="174" t="s">
        <v>27</v>
      </c>
      <c r="G583" s="174" t="s">
        <v>89</v>
      </c>
      <c r="H583" s="8" t="s">
        <v>90</v>
      </c>
      <c r="I583" s="9">
        <v>0.21</v>
      </c>
      <c r="J583" s="174">
        <v>21</v>
      </c>
      <c r="K583" s="230">
        <v>2016</v>
      </c>
      <c r="L583" s="12" t="s">
        <v>30</v>
      </c>
      <c r="M583" s="12"/>
      <c r="N583" s="12"/>
      <c r="O583" s="12"/>
      <c r="P583" s="12"/>
      <c r="Q583" s="4"/>
      <c r="R583" s="4">
        <v>0.21</v>
      </c>
      <c r="S583" s="4">
        <v>0.21</v>
      </c>
      <c r="T583" s="178" t="s">
        <v>41</v>
      </c>
      <c r="U583" s="13" t="s">
        <v>35</v>
      </c>
      <c r="V583" s="4" t="s">
        <v>47</v>
      </c>
      <c r="W583" s="4"/>
      <c r="X583" s="4">
        <f t="shared" si="16"/>
        <v>0</v>
      </c>
      <c r="Y583" s="4"/>
      <c r="Z583" s="4"/>
      <c r="AA583" s="4"/>
      <c r="AB583" s="4"/>
      <c r="AC583" s="4"/>
      <c r="AD583" s="4"/>
      <c r="AE583" s="4"/>
      <c r="AF583" s="4"/>
      <c r="AG583" s="4"/>
      <c r="AH583" s="4"/>
    </row>
    <row r="584" spans="1:34" s="14" customFormat="1" ht="38.25" x14ac:dyDescent="0.25">
      <c r="A584" s="4" t="s">
        <v>1791</v>
      </c>
      <c r="B584" s="5" t="s">
        <v>1792</v>
      </c>
      <c r="C584" s="246">
        <f>IF(LEN($D584)=0,"",SUBTOTAL(3,$D$6:$D584))</f>
        <v>577</v>
      </c>
      <c r="D584" s="6" t="s">
        <v>25</v>
      </c>
      <c r="E584" s="13" t="s">
        <v>1793</v>
      </c>
      <c r="F584" s="174" t="s">
        <v>27</v>
      </c>
      <c r="G584" s="174" t="s">
        <v>89</v>
      </c>
      <c r="H584" s="8" t="s">
        <v>90</v>
      </c>
      <c r="I584" s="9">
        <v>0.73</v>
      </c>
      <c r="J584" s="174">
        <v>21</v>
      </c>
      <c r="K584" s="230">
        <v>2016</v>
      </c>
      <c r="L584" s="12" t="s">
        <v>30</v>
      </c>
      <c r="M584" s="12"/>
      <c r="N584" s="12"/>
      <c r="O584" s="12"/>
      <c r="P584" s="12"/>
      <c r="Q584" s="4"/>
      <c r="R584" s="4">
        <v>0.73</v>
      </c>
      <c r="S584" s="4">
        <v>0.73</v>
      </c>
      <c r="T584" s="178" t="s">
        <v>41</v>
      </c>
      <c r="U584" s="13" t="s">
        <v>35</v>
      </c>
      <c r="V584" s="4" t="s">
        <v>70</v>
      </c>
      <c r="W584" s="4"/>
      <c r="X584" s="4">
        <f t="shared" si="16"/>
        <v>0</v>
      </c>
      <c r="Y584" s="4"/>
      <c r="Z584" s="4"/>
      <c r="AA584" s="4"/>
      <c r="AB584" s="4"/>
      <c r="AC584" s="4"/>
      <c r="AD584" s="4"/>
      <c r="AE584" s="4"/>
      <c r="AF584" s="4"/>
      <c r="AG584" s="4"/>
      <c r="AH584" s="4"/>
    </row>
    <row r="585" spans="1:34" s="14" customFormat="1" ht="38.25" x14ac:dyDescent="0.25">
      <c r="A585" s="4" t="s">
        <v>1794</v>
      </c>
      <c r="B585" s="5" t="s">
        <v>1795</v>
      </c>
      <c r="C585" s="246">
        <f>IF(LEN($D585)=0,"",SUBTOTAL(3,$D$6:$D585))</f>
        <v>578</v>
      </c>
      <c r="D585" s="6" t="s">
        <v>25</v>
      </c>
      <c r="E585" s="13" t="s">
        <v>1796</v>
      </c>
      <c r="F585" s="174" t="s">
        <v>45</v>
      </c>
      <c r="G585" s="174" t="s">
        <v>89</v>
      </c>
      <c r="H585" s="8" t="s">
        <v>90</v>
      </c>
      <c r="I585" s="10">
        <v>0.44</v>
      </c>
      <c r="J585" s="174">
        <v>21</v>
      </c>
      <c r="K585" s="230">
        <v>2016</v>
      </c>
      <c r="L585" s="12" t="s">
        <v>30</v>
      </c>
      <c r="M585" s="12"/>
      <c r="N585" s="12"/>
      <c r="O585" s="12"/>
      <c r="P585" s="12"/>
      <c r="Q585" s="4"/>
      <c r="R585" s="4">
        <v>0.44</v>
      </c>
      <c r="S585" s="4">
        <v>0.44</v>
      </c>
      <c r="T585" s="178" t="s">
        <v>41</v>
      </c>
      <c r="U585" s="13" t="s">
        <v>35</v>
      </c>
      <c r="V585" s="4" t="s">
        <v>70</v>
      </c>
      <c r="W585" s="4"/>
      <c r="X585" s="4">
        <f t="shared" si="16"/>
        <v>0</v>
      </c>
      <c r="Y585" s="4"/>
      <c r="Z585" s="4"/>
      <c r="AA585" s="4"/>
      <c r="AB585" s="4"/>
      <c r="AC585" s="4"/>
      <c r="AD585" s="4"/>
      <c r="AE585" s="4"/>
      <c r="AF585" s="4"/>
      <c r="AG585" s="4"/>
      <c r="AH585" s="4"/>
    </row>
    <row r="586" spans="1:34" s="14" customFormat="1" ht="38.25" x14ac:dyDescent="0.25">
      <c r="A586" s="4" t="s">
        <v>1797</v>
      </c>
      <c r="B586" s="5" t="s">
        <v>1798</v>
      </c>
      <c r="C586" s="246">
        <f>IF(LEN($D586)=0,"",SUBTOTAL(3,$D$6:$D586))</f>
        <v>579</v>
      </c>
      <c r="D586" s="6" t="s">
        <v>25</v>
      </c>
      <c r="E586" s="7" t="s">
        <v>1799</v>
      </c>
      <c r="F586" s="174" t="s">
        <v>27</v>
      </c>
      <c r="G586" s="174" t="s">
        <v>165</v>
      </c>
      <c r="H586" s="177" t="s">
        <v>612</v>
      </c>
      <c r="I586" s="103">
        <v>3</v>
      </c>
      <c r="J586" s="174">
        <v>21</v>
      </c>
      <c r="K586" s="230">
        <v>2016</v>
      </c>
      <c r="L586" s="12" t="s">
        <v>30</v>
      </c>
      <c r="M586" s="12"/>
      <c r="N586" s="12"/>
      <c r="O586" s="12"/>
      <c r="P586" s="12"/>
      <c r="Q586" s="4"/>
      <c r="R586" s="4">
        <v>3</v>
      </c>
      <c r="S586" s="4">
        <v>3</v>
      </c>
      <c r="T586" s="178" t="s">
        <v>41</v>
      </c>
      <c r="U586" s="13" t="s">
        <v>35</v>
      </c>
      <c r="V586" s="4" t="s">
        <v>36</v>
      </c>
      <c r="W586" s="4"/>
      <c r="X586" s="4">
        <f t="shared" si="16"/>
        <v>0</v>
      </c>
      <c r="Y586" s="4"/>
      <c r="Z586" s="4"/>
      <c r="AA586" s="4"/>
      <c r="AB586" s="4"/>
      <c r="AC586" s="4"/>
      <c r="AD586" s="4"/>
      <c r="AE586" s="4"/>
      <c r="AF586" s="4"/>
      <c r="AG586" s="4"/>
      <c r="AH586" s="4"/>
    </row>
    <row r="587" spans="1:34" s="14" customFormat="1" ht="51.75" customHeight="1" x14ac:dyDescent="0.25">
      <c r="A587" s="4" t="s">
        <v>1800</v>
      </c>
      <c r="B587" s="5" t="s">
        <v>1801</v>
      </c>
      <c r="C587" s="246">
        <f>IF(LEN($D587)=0,"",SUBTOTAL(3,$D$6:$D587))</f>
        <v>580</v>
      </c>
      <c r="D587" s="6" t="s">
        <v>25</v>
      </c>
      <c r="E587" s="201" t="s">
        <v>1802</v>
      </c>
      <c r="F587" s="174" t="s">
        <v>27</v>
      </c>
      <c r="G587" s="174" t="s">
        <v>165</v>
      </c>
      <c r="H587" s="188" t="s">
        <v>1803</v>
      </c>
      <c r="I587" s="9">
        <v>0.1</v>
      </c>
      <c r="J587" s="174">
        <v>21</v>
      </c>
      <c r="K587" s="230">
        <v>2016</v>
      </c>
      <c r="L587" s="12" t="s">
        <v>30</v>
      </c>
      <c r="M587" s="12"/>
      <c r="N587" s="12"/>
      <c r="O587" s="12"/>
      <c r="P587" s="12"/>
      <c r="Q587" s="4"/>
      <c r="R587" s="4">
        <v>0.1</v>
      </c>
      <c r="S587" s="4">
        <v>0.1</v>
      </c>
      <c r="T587" s="178" t="s">
        <v>41</v>
      </c>
      <c r="U587" s="13" t="s">
        <v>35</v>
      </c>
      <c r="V587" s="4" t="s">
        <v>70</v>
      </c>
      <c r="W587" s="4"/>
      <c r="X587" s="4">
        <f t="shared" si="16"/>
        <v>0</v>
      </c>
      <c r="Y587" s="4"/>
      <c r="Z587" s="4"/>
      <c r="AA587" s="4"/>
      <c r="AB587" s="4"/>
      <c r="AC587" s="4"/>
      <c r="AD587" s="4"/>
      <c r="AE587" s="4"/>
      <c r="AF587" s="4"/>
      <c r="AG587" s="4"/>
      <c r="AH587" s="4"/>
    </row>
    <row r="588" spans="1:34" s="14" customFormat="1" ht="38.25" x14ac:dyDescent="0.25">
      <c r="A588" s="4" t="s">
        <v>1804</v>
      </c>
      <c r="B588" s="5" t="s">
        <v>1805</v>
      </c>
      <c r="C588" s="246">
        <f>IF(LEN($D588)=0,"",SUBTOTAL(3,$D$6:$D588))</f>
        <v>581</v>
      </c>
      <c r="D588" s="6" t="s">
        <v>25</v>
      </c>
      <c r="E588" s="176" t="s">
        <v>1806</v>
      </c>
      <c r="F588" s="174" t="s">
        <v>27</v>
      </c>
      <c r="G588" s="174" t="s">
        <v>165</v>
      </c>
      <c r="H588" s="177" t="s">
        <v>166</v>
      </c>
      <c r="I588" s="17">
        <v>0.7</v>
      </c>
      <c r="J588" s="174">
        <v>21</v>
      </c>
      <c r="K588" s="230">
        <v>2016</v>
      </c>
      <c r="L588" s="12" t="s">
        <v>30</v>
      </c>
      <c r="M588" s="12"/>
      <c r="N588" s="12"/>
      <c r="O588" s="12"/>
      <c r="P588" s="12"/>
      <c r="Q588" s="4"/>
      <c r="R588" s="4">
        <v>0.7</v>
      </c>
      <c r="S588" s="4">
        <v>0.7</v>
      </c>
      <c r="T588" s="178" t="s">
        <v>41</v>
      </c>
      <c r="U588" s="13" t="s">
        <v>35</v>
      </c>
      <c r="V588" s="4" t="s">
        <v>111</v>
      </c>
      <c r="W588" s="4"/>
      <c r="X588" s="4">
        <f t="shared" si="16"/>
        <v>0</v>
      </c>
      <c r="Y588" s="4"/>
      <c r="Z588" s="4"/>
      <c r="AA588" s="4"/>
      <c r="AB588" s="4"/>
      <c r="AC588" s="4"/>
      <c r="AD588" s="4"/>
      <c r="AE588" s="4"/>
      <c r="AF588" s="4"/>
      <c r="AG588" s="4"/>
      <c r="AH588" s="4"/>
    </row>
    <row r="589" spans="1:34" s="14" customFormat="1" ht="38.25" x14ac:dyDescent="0.25">
      <c r="A589" s="4" t="s">
        <v>1807</v>
      </c>
      <c r="B589" s="5" t="s">
        <v>1808</v>
      </c>
      <c r="C589" s="246">
        <f>IF(LEN($D589)=0,"",SUBTOTAL(3,$D$6:$D589))</f>
        <v>582</v>
      </c>
      <c r="D589" s="6" t="s">
        <v>25</v>
      </c>
      <c r="E589" s="7" t="s">
        <v>1809</v>
      </c>
      <c r="F589" s="174" t="s">
        <v>127</v>
      </c>
      <c r="G589" s="174" t="s">
        <v>165</v>
      </c>
      <c r="H589" s="8" t="s">
        <v>218</v>
      </c>
      <c r="I589" s="17">
        <v>0.2</v>
      </c>
      <c r="J589" s="174">
        <v>21</v>
      </c>
      <c r="K589" s="230">
        <v>2016</v>
      </c>
      <c r="L589" s="12" t="s">
        <v>30</v>
      </c>
      <c r="M589" s="12"/>
      <c r="N589" s="12"/>
      <c r="O589" s="12"/>
      <c r="P589" s="12"/>
      <c r="Q589" s="4"/>
      <c r="R589" s="4">
        <v>0.2</v>
      </c>
      <c r="S589" s="4">
        <v>0.2</v>
      </c>
      <c r="T589" s="178" t="s">
        <v>41</v>
      </c>
      <c r="U589" s="13" t="s">
        <v>35</v>
      </c>
      <c r="V589" s="4" t="s">
        <v>111</v>
      </c>
      <c r="W589" s="4"/>
      <c r="X589" s="4">
        <f t="shared" si="16"/>
        <v>0</v>
      </c>
      <c r="Y589" s="4"/>
      <c r="Z589" s="4"/>
      <c r="AA589" s="4"/>
      <c r="AB589" s="4"/>
      <c r="AC589" s="4"/>
      <c r="AD589" s="4"/>
      <c r="AE589" s="4"/>
      <c r="AF589" s="4"/>
      <c r="AG589" s="4"/>
      <c r="AH589" s="4"/>
    </row>
    <row r="590" spans="1:34" s="14" customFormat="1" ht="38.25" x14ac:dyDescent="0.25">
      <c r="A590" s="4" t="s">
        <v>1810</v>
      </c>
      <c r="B590" s="5" t="s">
        <v>1811</v>
      </c>
      <c r="C590" s="246">
        <f>IF(LEN($D590)=0,"",SUBTOTAL(3,$D$6:$D590))</f>
        <v>583</v>
      </c>
      <c r="D590" s="6" t="s">
        <v>25</v>
      </c>
      <c r="E590" s="105" t="s">
        <v>1812</v>
      </c>
      <c r="F590" s="174" t="s">
        <v>27</v>
      </c>
      <c r="G590" s="174" t="s">
        <v>51</v>
      </c>
      <c r="H590" s="29" t="s">
        <v>1619</v>
      </c>
      <c r="I590" s="9">
        <v>4.67</v>
      </c>
      <c r="J590" s="177">
        <v>21</v>
      </c>
      <c r="K590" s="230">
        <v>2016</v>
      </c>
      <c r="L590" s="12" t="s">
        <v>30</v>
      </c>
      <c r="M590" s="12"/>
      <c r="N590" s="12"/>
      <c r="O590" s="12"/>
      <c r="P590" s="12"/>
      <c r="Q590" s="4"/>
      <c r="R590" s="4">
        <v>4.67</v>
      </c>
      <c r="S590" s="4">
        <v>4.67</v>
      </c>
      <c r="T590" s="178" t="s">
        <v>41</v>
      </c>
      <c r="U590" s="13" t="s">
        <v>35</v>
      </c>
      <c r="V590" s="4" t="s">
        <v>70</v>
      </c>
      <c r="W590" s="4"/>
      <c r="X590" s="4">
        <f t="shared" si="16"/>
        <v>0</v>
      </c>
      <c r="Y590" s="4"/>
      <c r="Z590" s="4"/>
      <c r="AA590" s="4"/>
      <c r="AB590" s="4"/>
      <c r="AC590" s="4"/>
      <c r="AD590" s="4"/>
      <c r="AE590" s="4"/>
      <c r="AF590" s="4"/>
      <c r="AG590" s="4"/>
      <c r="AH590" s="4"/>
    </row>
    <row r="591" spans="1:34" s="14" customFormat="1" ht="38.25" x14ac:dyDescent="0.25">
      <c r="A591" s="4" t="s">
        <v>1813</v>
      </c>
      <c r="B591" s="5" t="s">
        <v>1814</v>
      </c>
      <c r="C591" s="246">
        <f>IF(LEN($D591)=0,"",SUBTOTAL(3,$D$6:$D591))</f>
        <v>584</v>
      </c>
      <c r="D591" s="6" t="s">
        <v>25</v>
      </c>
      <c r="E591" s="202" t="s">
        <v>1815</v>
      </c>
      <c r="F591" s="174" t="s">
        <v>27</v>
      </c>
      <c r="G591" s="174" t="s">
        <v>165</v>
      </c>
      <c r="H591" s="188" t="s">
        <v>218</v>
      </c>
      <c r="I591" s="9">
        <v>0.59</v>
      </c>
      <c r="J591" s="174">
        <v>21</v>
      </c>
      <c r="K591" s="230">
        <v>2016</v>
      </c>
      <c r="L591" s="12" t="s">
        <v>30</v>
      </c>
      <c r="M591" s="12"/>
      <c r="N591" s="12"/>
      <c r="O591" s="12"/>
      <c r="P591" s="12"/>
      <c r="Q591" s="4"/>
      <c r="R591" s="4">
        <v>2.92</v>
      </c>
      <c r="S591" s="4">
        <v>0.59</v>
      </c>
      <c r="T591" s="178" t="s">
        <v>41</v>
      </c>
      <c r="U591" s="13" t="s">
        <v>35</v>
      </c>
      <c r="V591" s="4" t="s">
        <v>111</v>
      </c>
      <c r="W591" s="4"/>
      <c r="X591" s="4">
        <f t="shared" si="16"/>
        <v>0</v>
      </c>
      <c r="Y591" s="4"/>
      <c r="Z591" s="4"/>
      <c r="AA591" s="4"/>
      <c r="AB591" s="4"/>
      <c r="AC591" s="4"/>
      <c r="AD591" s="4"/>
      <c r="AE591" s="4"/>
      <c r="AF591" s="4"/>
      <c r="AG591" s="4"/>
      <c r="AH591" s="4"/>
    </row>
    <row r="592" spans="1:34" s="14" customFormat="1" ht="38.25" x14ac:dyDescent="0.25">
      <c r="A592" s="4" t="s">
        <v>1816</v>
      </c>
      <c r="B592" s="5" t="s">
        <v>1817</v>
      </c>
      <c r="C592" s="246">
        <f>IF(LEN($D592)=0,"",SUBTOTAL(3,$D$6:$D592))</f>
        <v>585</v>
      </c>
      <c r="D592" s="6" t="s">
        <v>25</v>
      </c>
      <c r="E592" s="105" t="s">
        <v>1818</v>
      </c>
      <c r="F592" s="174" t="s">
        <v>27</v>
      </c>
      <c r="G592" s="174" t="s">
        <v>51</v>
      </c>
      <c r="H592" s="29" t="s">
        <v>750</v>
      </c>
      <c r="I592" s="9">
        <v>3.85</v>
      </c>
      <c r="J592" s="177">
        <v>21</v>
      </c>
      <c r="K592" s="230">
        <v>2016</v>
      </c>
      <c r="L592" s="12" t="s">
        <v>30</v>
      </c>
      <c r="M592" s="12"/>
      <c r="N592" s="12"/>
      <c r="O592" s="12"/>
      <c r="P592" s="12"/>
      <c r="Q592" s="4"/>
      <c r="R592" s="4">
        <v>12</v>
      </c>
      <c r="S592" s="4">
        <v>3.85</v>
      </c>
      <c r="T592" s="178" t="s">
        <v>41</v>
      </c>
      <c r="U592" s="13" t="s">
        <v>35</v>
      </c>
      <c r="V592" s="4" t="s">
        <v>70</v>
      </c>
      <c r="W592" s="4"/>
      <c r="X592" s="4">
        <f t="shared" si="16"/>
        <v>0</v>
      </c>
      <c r="Y592" s="4"/>
      <c r="Z592" s="4"/>
      <c r="AA592" s="4"/>
      <c r="AB592" s="4"/>
      <c r="AC592" s="4"/>
      <c r="AD592" s="4"/>
      <c r="AE592" s="4"/>
      <c r="AF592" s="4"/>
      <c r="AG592" s="4"/>
      <c r="AH592" s="4"/>
    </row>
    <row r="593" spans="1:34" s="14" customFormat="1" ht="38.25" x14ac:dyDescent="0.25">
      <c r="A593" s="4" t="s">
        <v>1819</v>
      </c>
      <c r="B593" s="180" t="s">
        <v>1820</v>
      </c>
      <c r="C593" s="246">
        <f>IF(LEN($D593)=0,"",SUBTOTAL(3,$D$6:$D593))</f>
        <v>586</v>
      </c>
      <c r="D593" s="6" t="s">
        <v>56</v>
      </c>
      <c r="E593" s="7" t="s">
        <v>1821</v>
      </c>
      <c r="F593" s="18" t="s">
        <v>1822</v>
      </c>
      <c r="G593" s="18" t="s">
        <v>65</v>
      </c>
      <c r="H593" s="177" t="s">
        <v>128</v>
      </c>
      <c r="I593" s="4">
        <v>9.3799999999999994E-2</v>
      </c>
      <c r="J593" s="104">
        <v>21</v>
      </c>
      <c r="K593" s="230">
        <v>2016</v>
      </c>
      <c r="L593" s="12" t="s">
        <v>30</v>
      </c>
      <c r="M593" s="12"/>
      <c r="N593" s="12"/>
      <c r="O593" s="12"/>
      <c r="P593" s="12"/>
      <c r="Q593" s="4"/>
      <c r="R593" s="101">
        <v>9.3799999999999994E-2</v>
      </c>
      <c r="S593" s="101">
        <v>9.3799999999999994E-2</v>
      </c>
      <c r="T593" s="100" t="s">
        <v>41</v>
      </c>
      <c r="U593" s="175" t="s">
        <v>35</v>
      </c>
      <c r="V593" s="100" t="s">
        <v>70</v>
      </c>
      <c r="W593" s="4"/>
      <c r="X593" s="4">
        <f t="shared" si="16"/>
        <v>0</v>
      </c>
      <c r="Y593" s="4"/>
      <c r="Z593" s="4"/>
      <c r="AA593" s="4"/>
      <c r="AB593" s="4"/>
      <c r="AC593" s="4"/>
      <c r="AD593" s="4"/>
      <c r="AE593" s="4"/>
      <c r="AF593" s="4"/>
      <c r="AG593" s="4"/>
      <c r="AH593" s="4"/>
    </row>
    <row r="594" spans="1:34" s="14" customFormat="1" ht="38.25" x14ac:dyDescent="0.25">
      <c r="A594" s="4" t="s">
        <v>1823</v>
      </c>
      <c r="B594" s="5" t="s">
        <v>1824</v>
      </c>
      <c r="C594" s="246">
        <f>IF(LEN($D594)=0,"",SUBTOTAL(3,$D$6:$D594))</f>
        <v>587</v>
      </c>
      <c r="D594" s="6" t="s">
        <v>56</v>
      </c>
      <c r="E594" s="7" t="s">
        <v>1825</v>
      </c>
      <c r="F594" s="174" t="s">
        <v>94</v>
      </c>
      <c r="G594" s="13" t="s">
        <v>28</v>
      </c>
      <c r="H594" s="8" t="s">
        <v>1740</v>
      </c>
      <c r="I594" s="9">
        <v>0.67</v>
      </c>
      <c r="J594" s="11">
        <v>21</v>
      </c>
      <c r="K594" s="230">
        <v>2016</v>
      </c>
      <c r="L594" s="12" t="s">
        <v>30</v>
      </c>
      <c r="M594" s="12"/>
      <c r="N594" s="12"/>
      <c r="O594" s="12"/>
      <c r="P594" s="12"/>
      <c r="Q594" s="4"/>
      <c r="R594" s="101">
        <v>0.67</v>
      </c>
      <c r="S594" s="101">
        <v>0.67</v>
      </c>
      <c r="T594" s="100" t="s">
        <v>41</v>
      </c>
      <c r="U594" s="175" t="s">
        <v>35</v>
      </c>
      <c r="V594" s="100" t="s">
        <v>47</v>
      </c>
      <c r="W594" s="4"/>
      <c r="X594" s="4">
        <f t="shared" si="16"/>
        <v>0</v>
      </c>
      <c r="Y594" s="4"/>
      <c r="Z594" s="4"/>
      <c r="AA594" s="4"/>
      <c r="AB594" s="4"/>
      <c r="AC594" s="4"/>
      <c r="AD594" s="4"/>
      <c r="AE594" s="4"/>
      <c r="AF594" s="4"/>
      <c r="AG594" s="4"/>
      <c r="AH594" s="4"/>
    </row>
    <row r="595" spans="1:34" s="14" customFormat="1" ht="38.25" x14ac:dyDescent="0.25">
      <c r="A595" s="4" t="s">
        <v>1826</v>
      </c>
      <c r="B595" s="5" t="s">
        <v>47</v>
      </c>
      <c r="C595" s="246">
        <f>IF(LEN($D595)=0,"",SUBTOTAL(3,$D$6:$D595))</f>
        <v>588</v>
      </c>
      <c r="D595" s="6" t="s">
        <v>56</v>
      </c>
      <c r="E595" s="203" t="s">
        <v>1827</v>
      </c>
      <c r="F595" s="174" t="s">
        <v>58</v>
      </c>
      <c r="G595" s="174" t="s">
        <v>84</v>
      </c>
      <c r="H595" s="177" t="s">
        <v>1828</v>
      </c>
      <c r="I595" s="9">
        <v>2.73</v>
      </c>
      <c r="J595" s="174">
        <v>21</v>
      </c>
      <c r="K595" s="230">
        <v>2016</v>
      </c>
      <c r="L595" s="12" t="s">
        <v>30</v>
      </c>
      <c r="M595" s="12"/>
      <c r="N595" s="12"/>
      <c r="O595" s="12"/>
      <c r="P595" s="12"/>
      <c r="Q595" s="4"/>
      <c r="R595" s="4">
        <v>2.73</v>
      </c>
      <c r="S595" s="4">
        <v>2.73</v>
      </c>
      <c r="T595" s="178" t="s">
        <v>41</v>
      </c>
      <c r="U595" s="13" t="s">
        <v>35</v>
      </c>
      <c r="V595" s="4" t="s">
        <v>47</v>
      </c>
      <c r="W595" s="4"/>
      <c r="X595" s="4">
        <f t="shared" si="16"/>
        <v>0</v>
      </c>
      <c r="Y595" s="4"/>
      <c r="Z595" s="4"/>
      <c r="AA595" s="4"/>
      <c r="AB595" s="4"/>
      <c r="AC595" s="4"/>
      <c r="AD595" s="4"/>
      <c r="AE595" s="4"/>
      <c r="AF595" s="4"/>
      <c r="AG595" s="4"/>
      <c r="AH595" s="4"/>
    </row>
    <row r="596" spans="1:34" s="14" customFormat="1" ht="38.25" x14ac:dyDescent="0.25">
      <c r="A596" s="4" t="s">
        <v>1829</v>
      </c>
      <c r="B596" s="5" t="s">
        <v>1830</v>
      </c>
      <c r="C596" s="246">
        <f>IF(LEN($D596)=0,"",SUBTOTAL(3,$D$6:$D596))</f>
        <v>589</v>
      </c>
      <c r="D596" s="6" t="s">
        <v>56</v>
      </c>
      <c r="E596" s="203" t="s">
        <v>1831</v>
      </c>
      <c r="F596" s="174" t="s">
        <v>94</v>
      </c>
      <c r="G596" s="174" t="s">
        <v>84</v>
      </c>
      <c r="H596" s="177" t="s">
        <v>1828</v>
      </c>
      <c r="I596" s="9">
        <v>0.11</v>
      </c>
      <c r="J596" s="174">
        <v>21</v>
      </c>
      <c r="K596" s="230">
        <v>2016</v>
      </c>
      <c r="L596" s="12" t="s">
        <v>30</v>
      </c>
      <c r="M596" s="12"/>
      <c r="N596" s="12"/>
      <c r="O596" s="12"/>
      <c r="P596" s="12"/>
      <c r="Q596" s="4"/>
      <c r="R596" s="4">
        <v>0.11</v>
      </c>
      <c r="S596" s="4">
        <v>0.11</v>
      </c>
      <c r="T596" s="178" t="s">
        <v>41</v>
      </c>
      <c r="U596" s="13" t="s">
        <v>35</v>
      </c>
      <c r="V596" s="4" t="s">
        <v>47</v>
      </c>
      <c r="W596" s="4"/>
      <c r="X596" s="4">
        <f t="shared" si="16"/>
        <v>0</v>
      </c>
      <c r="Y596" s="4"/>
      <c r="Z596" s="4"/>
      <c r="AA596" s="4"/>
      <c r="AB596" s="4"/>
      <c r="AC596" s="4"/>
      <c r="AD596" s="4"/>
      <c r="AE596" s="4"/>
      <c r="AF596" s="4"/>
      <c r="AG596" s="4"/>
      <c r="AH596" s="4"/>
    </row>
    <row r="597" spans="1:34" s="14" customFormat="1" ht="38.25" x14ac:dyDescent="0.25">
      <c r="A597" s="4" t="s">
        <v>1832</v>
      </c>
      <c r="B597" s="5" t="s">
        <v>1833</v>
      </c>
      <c r="C597" s="246">
        <f>IF(LEN($D597)=0,"",SUBTOTAL(3,$D$6:$D597))</f>
        <v>590</v>
      </c>
      <c r="D597" s="6" t="s">
        <v>56</v>
      </c>
      <c r="E597" s="203" t="s">
        <v>1834</v>
      </c>
      <c r="F597" s="174" t="s">
        <v>94</v>
      </c>
      <c r="G597" s="174" t="s">
        <v>84</v>
      </c>
      <c r="H597" s="177" t="s">
        <v>1828</v>
      </c>
      <c r="I597" s="9">
        <v>0.05</v>
      </c>
      <c r="J597" s="174">
        <v>21</v>
      </c>
      <c r="K597" s="230">
        <v>2016</v>
      </c>
      <c r="L597" s="12" t="s">
        <v>30</v>
      </c>
      <c r="M597" s="12"/>
      <c r="N597" s="12"/>
      <c r="O597" s="12"/>
      <c r="P597" s="12"/>
      <c r="Q597" s="4"/>
      <c r="R597" s="4">
        <v>0.05</v>
      </c>
      <c r="S597" s="4">
        <v>0.05</v>
      </c>
      <c r="T597" s="178" t="s">
        <v>41</v>
      </c>
      <c r="U597" s="13" t="s">
        <v>35</v>
      </c>
      <c r="V597" s="4" t="s">
        <v>47</v>
      </c>
      <c r="W597" s="4"/>
      <c r="X597" s="4">
        <f t="shared" si="16"/>
        <v>0</v>
      </c>
      <c r="Y597" s="4"/>
      <c r="Z597" s="4"/>
      <c r="AA597" s="4"/>
      <c r="AB597" s="4"/>
      <c r="AC597" s="4"/>
      <c r="AD597" s="4"/>
      <c r="AE597" s="4"/>
      <c r="AF597" s="4"/>
      <c r="AG597" s="4"/>
      <c r="AH597" s="4"/>
    </row>
    <row r="598" spans="1:34" s="14" customFormat="1" ht="38.25" x14ac:dyDescent="0.25">
      <c r="A598" s="4" t="s">
        <v>1835</v>
      </c>
      <c r="B598" s="5" t="s">
        <v>1836</v>
      </c>
      <c r="C598" s="246">
        <f>IF(LEN($D598)=0,"",SUBTOTAL(3,$D$6:$D598))</f>
        <v>591</v>
      </c>
      <c r="D598" s="6" t="s">
        <v>56</v>
      </c>
      <c r="E598" s="203" t="s">
        <v>1837</v>
      </c>
      <c r="F598" s="174" t="s">
        <v>94</v>
      </c>
      <c r="G598" s="174" t="s">
        <v>84</v>
      </c>
      <c r="H598" s="177" t="s">
        <v>1828</v>
      </c>
      <c r="I598" s="9">
        <v>0.23</v>
      </c>
      <c r="J598" s="174">
        <v>21</v>
      </c>
      <c r="K598" s="230">
        <v>2016</v>
      </c>
      <c r="L598" s="12" t="s">
        <v>30</v>
      </c>
      <c r="M598" s="12"/>
      <c r="N598" s="12"/>
      <c r="O598" s="12"/>
      <c r="P598" s="12"/>
      <c r="Q598" s="4"/>
      <c r="R598" s="4">
        <v>0.23</v>
      </c>
      <c r="S598" s="4">
        <v>0.23</v>
      </c>
      <c r="T598" s="178" t="s">
        <v>41</v>
      </c>
      <c r="U598" s="13" t="s">
        <v>35</v>
      </c>
      <c r="V598" s="4" t="s">
        <v>47</v>
      </c>
      <c r="W598" s="4"/>
      <c r="X598" s="4">
        <f t="shared" si="16"/>
        <v>0</v>
      </c>
      <c r="Y598" s="4"/>
      <c r="Z598" s="4"/>
      <c r="AA598" s="4"/>
      <c r="AB598" s="4"/>
      <c r="AC598" s="4"/>
      <c r="AD598" s="4"/>
      <c r="AE598" s="4"/>
      <c r="AF598" s="4"/>
      <c r="AG598" s="4"/>
      <c r="AH598" s="4"/>
    </row>
    <row r="599" spans="1:34" s="14" customFormat="1" ht="38.25" x14ac:dyDescent="0.25">
      <c r="A599" s="4" t="s">
        <v>1838</v>
      </c>
      <c r="B599" s="180" t="s">
        <v>1839</v>
      </c>
      <c r="C599" s="246">
        <f>IF(LEN($D599)=0,"",SUBTOTAL(3,$D$6:$D599))</f>
        <v>592</v>
      </c>
      <c r="D599" s="6" t="s">
        <v>98</v>
      </c>
      <c r="E599" s="7" t="s">
        <v>1840</v>
      </c>
      <c r="F599" s="18" t="s">
        <v>100</v>
      </c>
      <c r="G599" s="18" t="s">
        <v>65</v>
      </c>
      <c r="H599" s="8" t="s">
        <v>541</v>
      </c>
      <c r="I599" s="10">
        <v>0.6</v>
      </c>
      <c r="J599" s="104">
        <v>21</v>
      </c>
      <c r="K599" s="230">
        <v>2016</v>
      </c>
      <c r="L599" s="12" t="s">
        <v>30</v>
      </c>
      <c r="M599" s="12"/>
      <c r="N599" s="12"/>
      <c r="O599" s="12"/>
      <c r="P599" s="12"/>
      <c r="Q599" s="4"/>
      <c r="R599" s="101">
        <v>0.6</v>
      </c>
      <c r="S599" s="101">
        <v>0.6</v>
      </c>
      <c r="T599" s="100" t="s">
        <v>41</v>
      </c>
      <c r="U599" s="175" t="s">
        <v>35</v>
      </c>
      <c r="V599" s="100" t="s">
        <v>47</v>
      </c>
      <c r="W599" s="4"/>
      <c r="X599" s="4">
        <f t="shared" si="16"/>
        <v>0</v>
      </c>
      <c r="Y599" s="4"/>
      <c r="Z599" s="4"/>
      <c r="AA599" s="4"/>
      <c r="AB599" s="4"/>
      <c r="AC599" s="4"/>
      <c r="AD599" s="4"/>
      <c r="AE599" s="4"/>
      <c r="AF599" s="4"/>
      <c r="AG599" s="4"/>
      <c r="AH599" s="4"/>
    </row>
    <row r="600" spans="1:34" s="14" customFormat="1" ht="22.5" customHeight="1" x14ac:dyDescent="0.25">
      <c r="A600" s="4" t="s">
        <v>1841</v>
      </c>
      <c r="B600" s="180" t="s">
        <v>1842</v>
      </c>
      <c r="C600" s="246">
        <f>IF(LEN($D600)=0,"",SUBTOTAL(3,$D$6:$D600))</f>
        <v>593</v>
      </c>
      <c r="D600" s="6" t="s">
        <v>98</v>
      </c>
      <c r="E600" s="204" t="s">
        <v>1843</v>
      </c>
      <c r="F600" s="18" t="s">
        <v>100</v>
      </c>
      <c r="G600" s="18" t="s">
        <v>65</v>
      </c>
      <c r="H600" s="8" t="s">
        <v>1644</v>
      </c>
      <c r="I600" s="65">
        <v>5.6872999999999996</v>
      </c>
      <c r="J600" s="104">
        <v>21</v>
      </c>
      <c r="K600" s="230">
        <v>2016</v>
      </c>
      <c r="L600" s="12" t="s">
        <v>30</v>
      </c>
      <c r="M600" s="12"/>
      <c r="N600" s="12"/>
      <c r="O600" s="12"/>
      <c r="P600" s="12"/>
      <c r="Q600" s="4"/>
      <c r="R600" s="101">
        <v>5.6872999999999996</v>
      </c>
      <c r="S600" s="103">
        <v>5.6872999999999996</v>
      </c>
      <c r="T600" s="100" t="s">
        <v>41</v>
      </c>
      <c r="U600" s="175" t="s">
        <v>35</v>
      </c>
      <c r="V600" s="100" t="s">
        <v>47</v>
      </c>
      <c r="W600" s="4"/>
      <c r="X600" s="4">
        <f t="shared" si="16"/>
        <v>0</v>
      </c>
      <c r="Y600" s="4"/>
      <c r="Z600" s="4"/>
      <c r="AA600" s="4"/>
      <c r="AB600" s="4"/>
      <c r="AC600" s="4"/>
      <c r="AD600" s="4"/>
      <c r="AE600" s="4"/>
      <c r="AF600" s="4"/>
      <c r="AG600" s="4"/>
      <c r="AH600" s="4"/>
    </row>
    <row r="601" spans="1:34" s="14" customFormat="1" ht="35.25" customHeight="1" x14ac:dyDescent="0.25">
      <c r="A601" s="4" t="s">
        <v>1844</v>
      </c>
      <c r="B601" s="5" t="s">
        <v>1723</v>
      </c>
      <c r="C601" s="246">
        <f>IF(LEN($D601)=0,"",SUBTOTAL(3,$D$6:$D601))</f>
        <v>594</v>
      </c>
      <c r="D601" s="6" t="s">
        <v>98</v>
      </c>
      <c r="E601" s="7" t="s">
        <v>1845</v>
      </c>
      <c r="F601" s="18" t="s">
        <v>100</v>
      </c>
      <c r="G601" s="18" t="s">
        <v>65</v>
      </c>
      <c r="H601" s="8" t="s">
        <v>766</v>
      </c>
      <c r="I601" s="10">
        <v>2.3199999999999998</v>
      </c>
      <c r="J601" s="104">
        <v>21</v>
      </c>
      <c r="K601" s="230">
        <v>2016</v>
      </c>
      <c r="L601" s="12" t="s">
        <v>30</v>
      </c>
      <c r="M601" s="12"/>
      <c r="N601" s="12"/>
      <c r="O601" s="12"/>
      <c r="P601" s="12"/>
      <c r="Q601" s="4"/>
      <c r="R601" s="101">
        <v>2.3199999999999998</v>
      </c>
      <c r="S601" s="101">
        <v>2.3199999999999998</v>
      </c>
      <c r="T601" s="100" t="s">
        <v>41</v>
      </c>
      <c r="U601" s="175" t="s">
        <v>35</v>
      </c>
      <c r="V601" s="100" t="s">
        <v>47</v>
      </c>
      <c r="W601" s="4"/>
      <c r="X601" s="4">
        <f t="shared" si="16"/>
        <v>0</v>
      </c>
      <c r="Y601" s="4"/>
      <c r="Z601" s="4"/>
      <c r="AA601" s="4"/>
      <c r="AB601" s="4"/>
      <c r="AC601" s="4"/>
      <c r="AD601" s="4"/>
      <c r="AE601" s="4"/>
      <c r="AF601" s="4"/>
      <c r="AG601" s="4"/>
      <c r="AH601" s="4"/>
    </row>
    <row r="602" spans="1:34" s="14" customFormat="1" ht="38.25" x14ac:dyDescent="0.25">
      <c r="A602" s="4" t="s">
        <v>1846</v>
      </c>
      <c r="B602" s="5" t="s">
        <v>1847</v>
      </c>
      <c r="C602" s="246">
        <f>IF(LEN($D602)=0,"",SUBTOTAL(3,$D$6:$D602))</f>
        <v>595</v>
      </c>
      <c r="D602" s="6" t="s">
        <v>98</v>
      </c>
      <c r="E602" s="176" t="s">
        <v>1848</v>
      </c>
      <c r="F602" s="174" t="s">
        <v>164</v>
      </c>
      <c r="G602" s="174" t="s">
        <v>139</v>
      </c>
      <c r="H602" s="177" t="s">
        <v>674</v>
      </c>
      <c r="I602" s="9">
        <v>4.5</v>
      </c>
      <c r="J602" s="174">
        <v>21</v>
      </c>
      <c r="K602" s="230">
        <v>2016</v>
      </c>
      <c r="L602" s="12" t="s">
        <v>30</v>
      </c>
      <c r="M602" s="12"/>
      <c r="N602" s="12" t="s">
        <v>68</v>
      </c>
      <c r="O602" s="12"/>
      <c r="P602" s="12"/>
      <c r="Q602" s="4" t="s">
        <v>68</v>
      </c>
      <c r="R602" s="4">
        <v>4.5</v>
      </c>
      <c r="S602" s="4">
        <v>4.5</v>
      </c>
      <c r="T602" s="178" t="s">
        <v>41</v>
      </c>
      <c r="U602" s="13" t="s">
        <v>35</v>
      </c>
      <c r="V602" s="4" t="s">
        <v>70</v>
      </c>
      <c r="W602" s="4"/>
      <c r="X602" s="4">
        <f t="shared" si="16"/>
        <v>0</v>
      </c>
      <c r="Y602" s="4"/>
      <c r="Z602" s="4"/>
      <c r="AA602" s="4"/>
      <c r="AB602" s="4"/>
      <c r="AC602" s="4"/>
      <c r="AD602" s="4"/>
      <c r="AE602" s="4"/>
      <c r="AF602" s="4"/>
      <c r="AG602" s="4"/>
      <c r="AH602" s="4"/>
    </row>
    <row r="603" spans="1:34" s="14" customFormat="1" ht="38.25" x14ac:dyDescent="0.25">
      <c r="A603" s="4" t="s">
        <v>1849</v>
      </c>
      <c r="B603" s="5" t="s">
        <v>1850</v>
      </c>
      <c r="C603" s="246">
        <f>IF(LEN($D603)=0,"",SUBTOTAL(3,$D$6:$D603))</f>
        <v>596</v>
      </c>
      <c r="D603" s="6" t="s">
        <v>98</v>
      </c>
      <c r="E603" s="176" t="s">
        <v>1851</v>
      </c>
      <c r="F603" s="174" t="s">
        <v>164</v>
      </c>
      <c r="G603" s="174" t="s">
        <v>139</v>
      </c>
      <c r="H603" s="177" t="s">
        <v>1264</v>
      </c>
      <c r="I603" s="9">
        <v>2.16</v>
      </c>
      <c r="J603" s="174">
        <v>21</v>
      </c>
      <c r="K603" s="230">
        <v>2016</v>
      </c>
      <c r="L603" s="12" t="s">
        <v>30</v>
      </c>
      <c r="M603" s="12"/>
      <c r="N603" s="12"/>
      <c r="O603" s="12"/>
      <c r="P603" s="12"/>
      <c r="Q603" s="4"/>
      <c r="R603" s="4">
        <v>2.16</v>
      </c>
      <c r="S603" s="4">
        <v>2.16</v>
      </c>
      <c r="T603" s="178" t="s">
        <v>41</v>
      </c>
      <c r="U603" s="13" t="s">
        <v>35</v>
      </c>
      <c r="V603" s="4" t="s">
        <v>47</v>
      </c>
      <c r="W603" s="4"/>
      <c r="X603" s="4">
        <f t="shared" si="16"/>
        <v>0</v>
      </c>
      <c r="Y603" s="4"/>
      <c r="Z603" s="4"/>
      <c r="AA603" s="4"/>
      <c r="AB603" s="4"/>
      <c r="AC603" s="4"/>
      <c r="AD603" s="4"/>
      <c r="AE603" s="4"/>
      <c r="AF603" s="4"/>
      <c r="AG603" s="4"/>
      <c r="AH603" s="4"/>
    </row>
    <row r="604" spans="1:34" s="14" customFormat="1" ht="38.25" x14ac:dyDescent="0.25">
      <c r="A604" s="4" t="s">
        <v>1852</v>
      </c>
      <c r="B604" s="5" t="s">
        <v>1853</v>
      </c>
      <c r="C604" s="246">
        <f>IF(LEN($D604)=0,"",SUBTOTAL(3,$D$6:$D604))</f>
        <v>597</v>
      </c>
      <c r="D604" s="6" t="s">
        <v>98</v>
      </c>
      <c r="E604" s="13" t="s">
        <v>1854</v>
      </c>
      <c r="F604" s="174" t="s">
        <v>164</v>
      </c>
      <c r="G604" s="174" t="s">
        <v>89</v>
      </c>
      <c r="H604" s="8" t="s">
        <v>1855</v>
      </c>
      <c r="I604" s="9">
        <v>6.5</v>
      </c>
      <c r="J604" s="174">
        <v>21</v>
      </c>
      <c r="K604" s="230">
        <v>2016</v>
      </c>
      <c r="L604" s="12" t="s">
        <v>30</v>
      </c>
      <c r="M604" s="12"/>
      <c r="N604" s="12"/>
      <c r="O604" s="12"/>
      <c r="P604" s="12"/>
      <c r="Q604" s="4"/>
      <c r="R604" s="4">
        <v>6.5</v>
      </c>
      <c r="S604" s="4">
        <v>6.5</v>
      </c>
      <c r="T604" s="178" t="s">
        <v>41</v>
      </c>
      <c r="U604" s="13" t="s">
        <v>35</v>
      </c>
      <c r="V604" s="4" t="s">
        <v>47</v>
      </c>
      <c r="W604" s="4"/>
      <c r="X604" s="4">
        <f t="shared" si="16"/>
        <v>0</v>
      </c>
      <c r="Y604" s="4"/>
      <c r="Z604" s="4"/>
      <c r="AA604" s="4"/>
      <c r="AB604" s="4"/>
      <c r="AC604" s="4"/>
      <c r="AD604" s="4"/>
      <c r="AE604" s="4"/>
      <c r="AF604" s="4"/>
      <c r="AG604" s="4"/>
      <c r="AH604" s="4"/>
    </row>
    <row r="605" spans="1:34" s="14" customFormat="1" ht="102" x14ac:dyDescent="0.25">
      <c r="A605" s="4" t="s">
        <v>1856</v>
      </c>
      <c r="B605" s="5" t="s">
        <v>1857</v>
      </c>
      <c r="C605" s="246">
        <f>IF(LEN($D605)=0,"",SUBTOTAL(3,$D$6:$D605))</f>
        <v>598</v>
      </c>
      <c r="D605" s="6" t="s">
        <v>98</v>
      </c>
      <c r="E605" s="201" t="s">
        <v>1858</v>
      </c>
      <c r="F605" s="174" t="s">
        <v>105</v>
      </c>
      <c r="G605" s="174" t="s">
        <v>165</v>
      </c>
      <c r="H605" s="177" t="s">
        <v>722</v>
      </c>
      <c r="I605" s="17">
        <v>40</v>
      </c>
      <c r="J605" s="174">
        <v>21</v>
      </c>
      <c r="K605" s="230">
        <v>2016</v>
      </c>
      <c r="L605" s="12" t="s">
        <v>30</v>
      </c>
      <c r="M605" s="12"/>
      <c r="N605" s="12"/>
      <c r="O605" s="12"/>
      <c r="P605" s="12"/>
      <c r="Q605" s="4"/>
      <c r="R605" s="4">
        <v>40</v>
      </c>
      <c r="S605" s="4">
        <v>40</v>
      </c>
      <c r="T605" s="178" t="s">
        <v>41</v>
      </c>
      <c r="U605" s="13" t="s">
        <v>35</v>
      </c>
      <c r="V605" s="4" t="s">
        <v>70</v>
      </c>
      <c r="W605" s="4"/>
      <c r="X605" s="4">
        <f t="shared" si="16"/>
        <v>0</v>
      </c>
      <c r="Y605" s="4"/>
      <c r="Z605" s="4"/>
      <c r="AA605" s="4"/>
      <c r="AB605" s="4"/>
      <c r="AC605" s="4"/>
      <c r="AD605" s="4"/>
      <c r="AE605" s="4"/>
      <c r="AF605" s="4"/>
      <c r="AG605" s="4"/>
      <c r="AH605" s="4"/>
    </row>
    <row r="606" spans="1:34" s="14" customFormat="1" ht="38.25" x14ac:dyDescent="0.25">
      <c r="A606" s="4" t="s">
        <v>1859</v>
      </c>
      <c r="B606" s="5" t="s">
        <v>1860</v>
      </c>
      <c r="C606" s="246">
        <f>IF(LEN($D606)=0,"",SUBTOTAL(3,$D$6:$D606))</f>
        <v>599</v>
      </c>
      <c r="D606" s="6" t="s">
        <v>98</v>
      </c>
      <c r="E606" s="7" t="s">
        <v>1861</v>
      </c>
      <c r="F606" s="174" t="s">
        <v>105</v>
      </c>
      <c r="G606" s="174" t="s">
        <v>165</v>
      </c>
      <c r="H606" s="177" t="s">
        <v>166</v>
      </c>
      <c r="I606" s="17">
        <v>48.9</v>
      </c>
      <c r="J606" s="174">
        <v>21</v>
      </c>
      <c r="K606" s="230">
        <v>2016</v>
      </c>
      <c r="L606" s="12" t="s">
        <v>30</v>
      </c>
      <c r="M606" s="12"/>
      <c r="N606" s="12"/>
      <c r="O606" s="12"/>
      <c r="P606" s="12"/>
      <c r="Q606" s="4"/>
      <c r="R606" s="4">
        <v>48.9</v>
      </c>
      <c r="S606" s="4">
        <v>48.9</v>
      </c>
      <c r="T606" s="178" t="s">
        <v>41</v>
      </c>
      <c r="U606" s="13" t="s">
        <v>35</v>
      </c>
      <c r="V606" s="4" t="s">
        <v>70</v>
      </c>
      <c r="W606" s="4"/>
      <c r="X606" s="4">
        <f t="shared" si="16"/>
        <v>0</v>
      </c>
      <c r="Y606" s="4"/>
      <c r="Z606" s="4"/>
      <c r="AA606" s="4"/>
      <c r="AB606" s="4"/>
      <c r="AC606" s="4"/>
      <c r="AD606" s="4"/>
      <c r="AE606" s="4"/>
      <c r="AF606" s="4"/>
      <c r="AG606" s="4"/>
      <c r="AH606" s="4"/>
    </row>
    <row r="607" spans="1:34" s="14" customFormat="1" ht="38.25" x14ac:dyDescent="0.25">
      <c r="A607" s="4" t="s">
        <v>1862</v>
      </c>
      <c r="B607" s="5" t="s">
        <v>1863</v>
      </c>
      <c r="C607" s="246">
        <f>IF(LEN($D607)=0,"",SUBTOTAL(3,$D$6:$D607))</f>
        <v>600</v>
      </c>
      <c r="D607" s="6" t="s">
        <v>98</v>
      </c>
      <c r="E607" s="201" t="s">
        <v>1864</v>
      </c>
      <c r="F607" s="174" t="s">
        <v>164</v>
      </c>
      <c r="G607" s="174" t="s">
        <v>165</v>
      </c>
      <c r="H607" s="177" t="s">
        <v>725</v>
      </c>
      <c r="I607" s="17">
        <v>42.43</v>
      </c>
      <c r="J607" s="174">
        <v>21</v>
      </c>
      <c r="K607" s="230">
        <v>2016</v>
      </c>
      <c r="L607" s="12" t="s">
        <v>30</v>
      </c>
      <c r="M607" s="12"/>
      <c r="N607" s="12"/>
      <c r="O607" s="12"/>
      <c r="P607" s="12"/>
      <c r="Q607" s="4"/>
      <c r="R607" s="4">
        <v>42.43</v>
      </c>
      <c r="S607" s="4">
        <v>42.43</v>
      </c>
      <c r="T607" s="178" t="s">
        <v>41</v>
      </c>
      <c r="U607" s="13" t="s">
        <v>35</v>
      </c>
      <c r="V607" s="4" t="s">
        <v>70</v>
      </c>
      <c r="W607" s="4"/>
      <c r="X607" s="4">
        <f t="shared" si="16"/>
        <v>0</v>
      </c>
      <c r="Y607" s="4"/>
      <c r="Z607" s="4"/>
      <c r="AA607" s="4"/>
      <c r="AB607" s="4"/>
      <c r="AC607" s="4"/>
      <c r="AD607" s="4"/>
      <c r="AE607" s="4"/>
      <c r="AF607" s="4"/>
      <c r="AG607" s="4"/>
      <c r="AH607" s="4"/>
    </row>
    <row r="608" spans="1:34" ht="38.25" x14ac:dyDescent="0.25">
      <c r="A608" s="4" t="s">
        <v>1865</v>
      </c>
      <c r="B608" s="5" t="s">
        <v>1866</v>
      </c>
      <c r="C608" s="246">
        <f>IF(LEN($D608)=0,"",SUBTOTAL(3,$D$6:$D608))</f>
        <v>601</v>
      </c>
      <c r="D608" s="6" t="s">
        <v>62</v>
      </c>
      <c r="E608" s="183" t="s">
        <v>1867</v>
      </c>
      <c r="F608" s="174" t="s">
        <v>317</v>
      </c>
      <c r="G608" s="8" t="s">
        <v>185</v>
      </c>
      <c r="H608" s="177" t="s">
        <v>1443</v>
      </c>
      <c r="I608" s="10">
        <v>0.47</v>
      </c>
      <c r="J608" s="177">
        <v>38</v>
      </c>
      <c r="K608" s="230">
        <v>2017</v>
      </c>
      <c r="L608" s="12" t="s">
        <v>67</v>
      </c>
      <c r="M608" s="12"/>
      <c r="N608" s="12"/>
      <c r="O608" s="12" t="s">
        <v>32</v>
      </c>
      <c r="P608" s="12"/>
      <c r="Q608" s="4"/>
      <c r="R608" s="101">
        <v>0.47</v>
      </c>
      <c r="S608" s="29">
        <v>0.47</v>
      </c>
      <c r="T608" s="179">
        <v>2017</v>
      </c>
      <c r="U608" s="175" t="s">
        <v>69</v>
      </c>
      <c r="V608" s="100" t="s">
        <v>70</v>
      </c>
      <c r="W608" s="180"/>
      <c r="X608" s="4">
        <f t="shared" si="16"/>
        <v>0</v>
      </c>
      <c r="Y608" s="180"/>
      <c r="Z608" s="4"/>
      <c r="AA608" s="180"/>
      <c r="AB608" s="180"/>
      <c r="AC608" s="180"/>
      <c r="AD608" s="180"/>
      <c r="AE608" s="180"/>
      <c r="AF608" s="180"/>
      <c r="AG608" s="180"/>
      <c r="AH608" s="180"/>
    </row>
    <row r="609" spans="1:34" ht="38.25" x14ac:dyDescent="0.25">
      <c r="A609" s="4" t="s">
        <v>1868</v>
      </c>
      <c r="B609" s="5" t="s">
        <v>1869</v>
      </c>
      <c r="C609" s="246">
        <f>IF(LEN($D609)=0,"",SUBTOTAL(3,$D$6:$D609))</f>
        <v>602</v>
      </c>
      <c r="D609" s="6" t="s">
        <v>62</v>
      </c>
      <c r="E609" s="26" t="s">
        <v>1870</v>
      </c>
      <c r="F609" s="21" t="s">
        <v>64</v>
      </c>
      <c r="G609" s="22" t="s">
        <v>79</v>
      </c>
      <c r="H609" s="188" t="s">
        <v>193</v>
      </c>
      <c r="I609" s="17">
        <v>0.09</v>
      </c>
      <c r="J609" s="177">
        <v>38</v>
      </c>
      <c r="K609" s="230">
        <v>2017</v>
      </c>
      <c r="L609" s="12" t="s">
        <v>67</v>
      </c>
      <c r="M609" s="12"/>
      <c r="N609" s="12"/>
      <c r="O609" s="12"/>
      <c r="P609" s="12"/>
      <c r="Q609" s="4"/>
      <c r="R609" s="101">
        <v>0.09</v>
      </c>
      <c r="S609" s="103">
        <v>0.09</v>
      </c>
      <c r="T609" s="179">
        <v>2017</v>
      </c>
      <c r="U609" s="175" t="s">
        <v>69</v>
      </c>
      <c r="V609" s="100" t="s">
        <v>47</v>
      </c>
      <c r="W609" s="180"/>
      <c r="X609" s="4">
        <f t="shared" si="16"/>
        <v>0</v>
      </c>
      <c r="Y609" s="180"/>
      <c r="Z609" s="4"/>
      <c r="AA609" s="180"/>
      <c r="AB609" s="180"/>
      <c r="AC609" s="180"/>
      <c r="AD609" s="180"/>
      <c r="AE609" s="180"/>
      <c r="AF609" s="180"/>
      <c r="AG609" s="180"/>
      <c r="AH609" s="180"/>
    </row>
    <row r="610" spans="1:34" ht="38.25" x14ac:dyDescent="0.25">
      <c r="A610" s="4" t="s">
        <v>1871</v>
      </c>
      <c r="B610" s="5" t="s">
        <v>1872</v>
      </c>
      <c r="C610" s="246">
        <f>IF(LEN($D610)=0,"",SUBTOTAL(3,$D$6:$D610))</f>
        <v>603</v>
      </c>
      <c r="D610" s="6" t="s">
        <v>62</v>
      </c>
      <c r="E610" s="20" t="s">
        <v>1873</v>
      </c>
      <c r="F610" s="21" t="s">
        <v>64</v>
      </c>
      <c r="G610" s="22" t="s">
        <v>79</v>
      </c>
      <c r="H610" s="184" t="s">
        <v>146</v>
      </c>
      <c r="I610" s="17">
        <v>7.0000000000000007E-2</v>
      </c>
      <c r="J610" s="177">
        <v>38</v>
      </c>
      <c r="K610" s="230">
        <v>2017</v>
      </c>
      <c r="L610" s="12" t="s">
        <v>67</v>
      </c>
      <c r="M610" s="12"/>
      <c r="N610" s="12"/>
      <c r="O610" s="12"/>
      <c r="P610" s="12"/>
      <c r="Q610" s="4"/>
      <c r="R610" s="101">
        <v>0.37</v>
      </c>
      <c r="S610" s="103">
        <v>7.0000000000000007E-2</v>
      </c>
      <c r="T610" s="179">
        <v>2017</v>
      </c>
      <c r="U610" s="175" t="s">
        <v>69</v>
      </c>
      <c r="V610" s="100" t="s">
        <v>47</v>
      </c>
      <c r="W610" s="180"/>
      <c r="X610" s="4">
        <f t="shared" si="16"/>
        <v>0</v>
      </c>
      <c r="Y610" s="180"/>
      <c r="Z610" s="4"/>
      <c r="AA610" s="180"/>
      <c r="AB610" s="180"/>
      <c r="AC610" s="180"/>
      <c r="AD610" s="180"/>
      <c r="AE610" s="180"/>
      <c r="AF610" s="180"/>
      <c r="AG610" s="180"/>
      <c r="AH610" s="180"/>
    </row>
    <row r="611" spans="1:34" ht="38.25" x14ac:dyDescent="0.25">
      <c r="A611" s="4" t="s">
        <v>1874</v>
      </c>
      <c r="B611" s="5" t="s">
        <v>1875</v>
      </c>
      <c r="C611" s="246">
        <f>IF(LEN($D611)=0,"",SUBTOTAL(3,$D$6:$D611))</f>
        <v>604</v>
      </c>
      <c r="D611" s="6" t="s">
        <v>62</v>
      </c>
      <c r="E611" s="20" t="s">
        <v>1876</v>
      </c>
      <c r="F611" s="21" t="s">
        <v>64</v>
      </c>
      <c r="G611" s="22" t="s">
        <v>79</v>
      </c>
      <c r="H611" s="184" t="s">
        <v>234</v>
      </c>
      <c r="I611" s="17">
        <v>0.24</v>
      </c>
      <c r="J611" s="177">
        <v>38</v>
      </c>
      <c r="K611" s="230">
        <v>2017</v>
      </c>
      <c r="L611" s="12" t="s">
        <v>67</v>
      </c>
      <c r="M611" s="12"/>
      <c r="N611" s="12"/>
      <c r="O611" s="12"/>
      <c r="P611" s="12"/>
      <c r="Q611" s="4"/>
      <c r="R611" s="101">
        <v>0.38</v>
      </c>
      <c r="S611" s="103">
        <v>0.24</v>
      </c>
      <c r="T611" s="179">
        <v>2017</v>
      </c>
      <c r="U611" s="175" t="s">
        <v>69</v>
      </c>
      <c r="V611" s="100" t="s">
        <v>70</v>
      </c>
      <c r="W611" s="180"/>
      <c r="X611" s="4">
        <f t="shared" si="16"/>
        <v>0</v>
      </c>
      <c r="Y611" s="180"/>
      <c r="Z611" s="4"/>
      <c r="AA611" s="180"/>
      <c r="AB611" s="180"/>
      <c r="AC611" s="180"/>
      <c r="AD611" s="180"/>
      <c r="AE611" s="180"/>
      <c r="AF611" s="180"/>
      <c r="AG611" s="180"/>
      <c r="AH611" s="180"/>
    </row>
    <row r="612" spans="1:34" ht="38.25" x14ac:dyDescent="0.25">
      <c r="A612" s="4" t="s">
        <v>1877</v>
      </c>
      <c r="B612" s="5" t="s">
        <v>1878</v>
      </c>
      <c r="C612" s="246">
        <f>IF(LEN($D612)=0,"",SUBTOTAL(3,$D$6:$D612))</f>
        <v>605</v>
      </c>
      <c r="D612" s="6" t="s">
        <v>62</v>
      </c>
      <c r="E612" s="108" t="s">
        <v>1879</v>
      </c>
      <c r="F612" s="21" t="s">
        <v>64</v>
      </c>
      <c r="G612" s="22" t="s">
        <v>79</v>
      </c>
      <c r="H612" s="8" t="s">
        <v>1880</v>
      </c>
      <c r="I612" s="17">
        <v>0.41</v>
      </c>
      <c r="J612" s="177">
        <v>38</v>
      </c>
      <c r="K612" s="230">
        <v>2017</v>
      </c>
      <c r="L612" s="12" t="s">
        <v>67</v>
      </c>
      <c r="M612" s="12"/>
      <c r="N612" s="12"/>
      <c r="O612" s="12"/>
      <c r="P612" s="12"/>
      <c r="Q612" s="4"/>
      <c r="R612" s="101">
        <v>0.8</v>
      </c>
      <c r="S612" s="103">
        <v>0.41000000000000003</v>
      </c>
      <c r="T612" s="179">
        <v>2017</v>
      </c>
      <c r="U612" s="175" t="s">
        <v>69</v>
      </c>
      <c r="V612" s="100" t="s">
        <v>70</v>
      </c>
      <c r="W612" s="180"/>
      <c r="X612" s="4">
        <f t="shared" si="16"/>
        <v>0</v>
      </c>
      <c r="Y612" s="180"/>
      <c r="Z612" s="4"/>
      <c r="AA612" s="180"/>
      <c r="AB612" s="180"/>
      <c r="AC612" s="180"/>
      <c r="AD612" s="180"/>
      <c r="AE612" s="180"/>
      <c r="AF612" s="180"/>
      <c r="AG612" s="180"/>
      <c r="AH612" s="180"/>
    </row>
    <row r="613" spans="1:34" ht="38.25" x14ac:dyDescent="0.25">
      <c r="A613" s="4" t="s">
        <v>1881</v>
      </c>
      <c r="B613" s="5" t="s">
        <v>1882</v>
      </c>
      <c r="C613" s="246">
        <f>IF(LEN($D613)=0,"",SUBTOTAL(3,$D$6:$D613))</f>
        <v>606</v>
      </c>
      <c r="D613" s="6" t="s">
        <v>62</v>
      </c>
      <c r="E613" s="20" t="s">
        <v>1883</v>
      </c>
      <c r="F613" s="21" t="s">
        <v>64</v>
      </c>
      <c r="G613" s="22" t="s">
        <v>79</v>
      </c>
      <c r="H613" s="8" t="s">
        <v>123</v>
      </c>
      <c r="I613" s="17">
        <v>0.97</v>
      </c>
      <c r="J613" s="177">
        <v>38</v>
      </c>
      <c r="K613" s="230">
        <v>2017</v>
      </c>
      <c r="L613" s="12" t="s">
        <v>67</v>
      </c>
      <c r="M613" s="12"/>
      <c r="N613" s="12"/>
      <c r="O613" s="12"/>
      <c r="P613" s="12"/>
      <c r="Q613" s="4"/>
      <c r="R613" s="101">
        <v>1.27</v>
      </c>
      <c r="S613" s="103">
        <v>0.97</v>
      </c>
      <c r="T613" s="179">
        <v>2017</v>
      </c>
      <c r="U613" s="175" t="s">
        <v>69</v>
      </c>
      <c r="V613" s="100" t="s">
        <v>47</v>
      </c>
      <c r="W613" s="180"/>
      <c r="X613" s="4">
        <f t="shared" si="16"/>
        <v>0</v>
      </c>
      <c r="Y613" s="180"/>
      <c r="Z613" s="4"/>
      <c r="AA613" s="180"/>
      <c r="AB613" s="180"/>
      <c r="AC613" s="180"/>
      <c r="AD613" s="180"/>
      <c r="AE613" s="180"/>
      <c r="AF613" s="180"/>
      <c r="AG613" s="180"/>
      <c r="AH613" s="180"/>
    </row>
    <row r="614" spans="1:34" ht="38.25" x14ac:dyDescent="0.25">
      <c r="A614" s="4" t="s">
        <v>1884</v>
      </c>
      <c r="B614" s="5" t="s">
        <v>1885</v>
      </c>
      <c r="C614" s="246">
        <f>IF(LEN($D614)=0,"",SUBTOTAL(3,$D$6:$D614))</f>
        <v>607</v>
      </c>
      <c r="D614" s="6" t="s">
        <v>62</v>
      </c>
      <c r="E614" s="20" t="s">
        <v>1886</v>
      </c>
      <c r="F614" s="21" t="s">
        <v>310</v>
      </c>
      <c r="G614" s="22" t="s">
        <v>79</v>
      </c>
      <c r="H614" s="184" t="s">
        <v>234</v>
      </c>
      <c r="I614" s="17">
        <v>0.2</v>
      </c>
      <c r="J614" s="177">
        <v>38</v>
      </c>
      <c r="K614" s="230">
        <v>2017</v>
      </c>
      <c r="L614" s="12" t="s">
        <v>67</v>
      </c>
      <c r="M614" s="12"/>
      <c r="N614" s="12"/>
      <c r="O614" s="12"/>
      <c r="P614" s="12"/>
      <c r="Q614" s="4"/>
      <c r="R614" s="101">
        <v>0.2</v>
      </c>
      <c r="S614" s="103">
        <v>0.2</v>
      </c>
      <c r="T614" s="179">
        <v>2017</v>
      </c>
      <c r="U614" s="175" t="s">
        <v>69</v>
      </c>
      <c r="V614" s="100" t="s">
        <v>47</v>
      </c>
      <c r="W614" s="180"/>
      <c r="X614" s="4">
        <f t="shared" si="16"/>
        <v>0</v>
      </c>
      <c r="Y614" s="180"/>
      <c r="Z614" s="4"/>
      <c r="AA614" s="180"/>
      <c r="AB614" s="180"/>
      <c r="AC614" s="180"/>
      <c r="AD614" s="180"/>
      <c r="AE614" s="180"/>
      <c r="AF614" s="180"/>
      <c r="AG614" s="180"/>
      <c r="AH614" s="180"/>
    </row>
    <row r="615" spans="1:34" ht="38.25" x14ac:dyDescent="0.25">
      <c r="A615" s="4" t="s">
        <v>1887</v>
      </c>
      <c r="B615" s="5" t="s">
        <v>1888</v>
      </c>
      <c r="C615" s="246">
        <f>IF(LEN($D615)=0,"",SUBTOTAL(3,$D$6:$D615))</f>
        <v>608</v>
      </c>
      <c r="D615" s="6" t="s">
        <v>62</v>
      </c>
      <c r="E615" s="4" t="s">
        <v>1889</v>
      </c>
      <c r="F615" s="21" t="s">
        <v>310</v>
      </c>
      <c r="G615" s="22" t="s">
        <v>256</v>
      </c>
      <c r="H615" s="177" t="s">
        <v>586</v>
      </c>
      <c r="I615" s="29">
        <v>0.2</v>
      </c>
      <c r="J615" s="177">
        <v>38</v>
      </c>
      <c r="K615" s="230">
        <v>2017</v>
      </c>
      <c r="L615" s="12" t="s">
        <v>67</v>
      </c>
      <c r="M615" s="12"/>
      <c r="N615" s="12"/>
      <c r="O615" s="12"/>
      <c r="P615" s="12"/>
      <c r="Q615" s="4"/>
      <c r="R615" s="4">
        <v>0.2</v>
      </c>
      <c r="S615" s="4">
        <v>0.2</v>
      </c>
      <c r="T615" s="178">
        <v>2017</v>
      </c>
      <c r="U615" s="13" t="s">
        <v>69</v>
      </c>
      <c r="V615" s="4" t="s">
        <v>47</v>
      </c>
      <c r="W615" s="180"/>
      <c r="X615" s="4">
        <f t="shared" si="16"/>
        <v>0</v>
      </c>
      <c r="Y615" s="180"/>
      <c r="Z615" s="4"/>
      <c r="AA615" s="180"/>
      <c r="AB615" s="180"/>
      <c r="AC615" s="180"/>
      <c r="AD615" s="180"/>
      <c r="AE615" s="180"/>
      <c r="AF615" s="180"/>
      <c r="AG615" s="180"/>
      <c r="AH615" s="180"/>
    </row>
    <row r="616" spans="1:34" ht="38.25" x14ac:dyDescent="0.25">
      <c r="A616" s="4" t="s">
        <v>1890</v>
      </c>
      <c r="B616" s="5" t="s">
        <v>1891</v>
      </c>
      <c r="C616" s="246">
        <f>IF(LEN($D616)=0,"",SUBTOTAL(3,$D$6:$D616))</f>
        <v>609</v>
      </c>
      <c r="D616" s="6" t="s">
        <v>62</v>
      </c>
      <c r="E616" s="4" t="s">
        <v>1892</v>
      </c>
      <c r="F616" s="21" t="s">
        <v>310</v>
      </c>
      <c r="G616" s="22" t="s">
        <v>256</v>
      </c>
      <c r="H616" s="177" t="s">
        <v>590</v>
      </c>
      <c r="I616" s="29">
        <v>0.2</v>
      </c>
      <c r="J616" s="177">
        <v>38</v>
      </c>
      <c r="K616" s="230">
        <v>2017</v>
      </c>
      <c r="L616" s="12" t="s">
        <v>67</v>
      </c>
      <c r="M616" s="12"/>
      <c r="N616" s="12"/>
      <c r="O616" s="12"/>
      <c r="P616" s="12"/>
      <c r="Q616" s="4"/>
      <c r="R616" s="4">
        <v>0.2</v>
      </c>
      <c r="S616" s="4">
        <v>0.2</v>
      </c>
      <c r="T616" s="178">
        <v>2017</v>
      </c>
      <c r="U616" s="13" t="s">
        <v>69</v>
      </c>
      <c r="V616" s="4" t="s">
        <v>47</v>
      </c>
      <c r="W616" s="180"/>
      <c r="X616" s="4">
        <f t="shared" si="16"/>
        <v>0</v>
      </c>
      <c r="Y616" s="180"/>
      <c r="Z616" s="4"/>
      <c r="AA616" s="180"/>
      <c r="AB616" s="180"/>
      <c r="AC616" s="180"/>
      <c r="AD616" s="180"/>
      <c r="AE616" s="180"/>
      <c r="AF616" s="180"/>
      <c r="AG616" s="180"/>
      <c r="AH616" s="180"/>
    </row>
    <row r="617" spans="1:34" ht="38.25" x14ac:dyDescent="0.25">
      <c r="A617" s="4" t="s">
        <v>1893</v>
      </c>
      <c r="B617" s="5" t="s">
        <v>1894</v>
      </c>
      <c r="C617" s="246">
        <f>IF(LEN($D617)=0,"",SUBTOTAL(3,$D$6:$D617))</f>
        <v>610</v>
      </c>
      <c r="D617" s="6" t="s">
        <v>62</v>
      </c>
      <c r="E617" s="4" t="s">
        <v>1895</v>
      </c>
      <c r="F617" s="21" t="s">
        <v>310</v>
      </c>
      <c r="G617" s="22" t="s">
        <v>256</v>
      </c>
      <c r="H617" s="177" t="s">
        <v>586</v>
      </c>
      <c r="I617" s="29">
        <v>0.2</v>
      </c>
      <c r="J617" s="177">
        <v>38</v>
      </c>
      <c r="K617" s="230">
        <v>2017</v>
      </c>
      <c r="L617" s="12" t="s">
        <v>67</v>
      </c>
      <c r="M617" s="12"/>
      <c r="N617" s="12"/>
      <c r="O617" s="12"/>
      <c r="P617" s="12"/>
      <c r="Q617" s="4"/>
      <c r="R617" s="4">
        <v>0.2</v>
      </c>
      <c r="S617" s="4">
        <v>0.2</v>
      </c>
      <c r="T617" s="178">
        <v>2017</v>
      </c>
      <c r="U617" s="13" t="s">
        <v>69</v>
      </c>
      <c r="V617" s="4" t="s">
        <v>47</v>
      </c>
      <c r="W617" s="180"/>
      <c r="X617" s="4">
        <f t="shared" ref="X617:X680" si="17">S617-I617</f>
        <v>0</v>
      </c>
      <c r="Y617" s="180"/>
      <c r="Z617" s="4"/>
      <c r="AA617" s="180"/>
      <c r="AB617" s="180"/>
      <c r="AC617" s="180"/>
      <c r="AD617" s="180"/>
      <c r="AE617" s="180"/>
      <c r="AF617" s="180"/>
      <c r="AG617" s="180"/>
      <c r="AH617" s="180"/>
    </row>
    <row r="618" spans="1:34" ht="38.25" x14ac:dyDescent="0.25">
      <c r="A618" s="4" t="s">
        <v>1896</v>
      </c>
      <c r="B618" s="5" t="s">
        <v>1897</v>
      </c>
      <c r="C618" s="246">
        <f>IF(LEN($D618)=0,"",SUBTOTAL(3,$D$6:$D618))</f>
        <v>611</v>
      </c>
      <c r="D618" s="6" t="s">
        <v>62</v>
      </c>
      <c r="E618" s="4" t="s">
        <v>1898</v>
      </c>
      <c r="F618" s="21" t="s">
        <v>310</v>
      </c>
      <c r="G618" s="22" t="s">
        <v>256</v>
      </c>
      <c r="H618" s="177" t="s">
        <v>590</v>
      </c>
      <c r="I618" s="29">
        <v>0.2</v>
      </c>
      <c r="J618" s="177">
        <v>38</v>
      </c>
      <c r="K618" s="230">
        <v>2017</v>
      </c>
      <c r="L618" s="12" t="s">
        <v>67</v>
      </c>
      <c r="M618" s="12"/>
      <c r="N618" s="12"/>
      <c r="O618" s="12"/>
      <c r="P618" s="12"/>
      <c r="Q618" s="4"/>
      <c r="R618" s="4">
        <v>0.2</v>
      </c>
      <c r="S618" s="4">
        <v>0.2</v>
      </c>
      <c r="T618" s="178">
        <v>2017</v>
      </c>
      <c r="U618" s="13" t="s">
        <v>69</v>
      </c>
      <c r="V618" s="4" t="s">
        <v>47</v>
      </c>
      <c r="W618" s="180"/>
      <c r="X618" s="4">
        <f t="shared" si="17"/>
        <v>0</v>
      </c>
      <c r="Y618" s="180"/>
      <c r="Z618" s="4"/>
      <c r="AA618" s="180"/>
      <c r="AB618" s="180"/>
      <c r="AC618" s="180"/>
      <c r="AD618" s="180"/>
      <c r="AE618" s="180"/>
      <c r="AF618" s="180"/>
      <c r="AG618" s="180"/>
      <c r="AH618" s="180"/>
    </row>
    <row r="619" spans="1:34" ht="38.25" x14ac:dyDescent="0.25">
      <c r="A619" s="4" t="s">
        <v>1899</v>
      </c>
      <c r="B619" s="5" t="s">
        <v>1900</v>
      </c>
      <c r="C619" s="246">
        <f>IF(LEN($D619)=0,"",SUBTOTAL(3,$D$6:$D619))</f>
        <v>612</v>
      </c>
      <c r="D619" s="6" t="s">
        <v>62</v>
      </c>
      <c r="E619" s="176" t="s">
        <v>1901</v>
      </c>
      <c r="F619" s="177" t="s">
        <v>310</v>
      </c>
      <c r="G619" s="8" t="s">
        <v>28</v>
      </c>
      <c r="H619" s="177" t="s">
        <v>46</v>
      </c>
      <c r="I619" s="17">
        <v>0.05</v>
      </c>
      <c r="J619" s="177">
        <v>38</v>
      </c>
      <c r="K619" s="230">
        <v>2017</v>
      </c>
      <c r="L619" s="12" t="s">
        <v>67</v>
      </c>
      <c r="M619" s="12"/>
      <c r="N619" s="12"/>
      <c r="O619" s="12"/>
      <c r="P619" s="12"/>
      <c r="Q619" s="4"/>
      <c r="R619" s="101">
        <v>0.05</v>
      </c>
      <c r="S619" s="103">
        <v>0.05</v>
      </c>
      <c r="T619" s="179">
        <v>2017</v>
      </c>
      <c r="U619" s="175" t="s">
        <v>69</v>
      </c>
      <c r="V619" s="100" t="s">
        <v>70</v>
      </c>
      <c r="W619" s="180"/>
      <c r="X619" s="4">
        <f t="shared" si="17"/>
        <v>0</v>
      </c>
      <c r="Y619" s="180"/>
      <c r="Z619" s="4"/>
      <c r="AA619" s="180"/>
      <c r="AB619" s="180"/>
      <c r="AC619" s="180"/>
      <c r="AD619" s="180"/>
      <c r="AE619" s="180"/>
      <c r="AF619" s="180"/>
      <c r="AG619" s="180"/>
      <c r="AH619" s="180"/>
    </row>
    <row r="620" spans="1:34" ht="38.25" x14ac:dyDescent="0.25">
      <c r="A620" s="4" t="s">
        <v>1902</v>
      </c>
      <c r="B620" s="5" t="s">
        <v>1903</v>
      </c>
      <c r="C620" s="246">
        <f>IF(LEN($D620)=0,"",SUBTOTAL(3,$D$6:$D620))</f>
        <v>613</v>
      </c>
      <c r="D620" s="6" t="s">
        <v>62</v>
      </c>
      <c r="E620" s="176" t="s">
        <v>1904</v>
      </c>
      <c r="F620" s="177" t="s">
        <v>310</v>
      </c>
      <c r="G620" s="8" t="s">
        <v>28</v>
      </c>
      <c r="H620" s="177" t="s">
        <v>1905</v>
      </c>
      <c r="I620" s="17">
        <v>0.05</v>
      </c>
      <c r="J620" s="177">
        <v>38</v>
      </c>
      <c r="K620" s="230">
        <v>2017</v>
      </c>
      <c r="L620" s="12" t="s">
        <v>67</v>
      </c>
      <c r="M620" s="12"/>
      <c r="N620" s="12"/>
      <c r="O620" s="12"/>
      <c r="P620" s="12"/>
      <c r="Q620" s="4"/>
      <c r="R620" s="101">
        <v>5.0200000000000002E-2</v>
      </c>
      <c r="S620" s="103">
        <v>5.0200000000000002E-2</v>
      </c>
      <c r="T620" s="179">
        <v>2017</v>
      </c>
      <c r="U620" s="175" t="s">
        <v>69</v>
      </c>
      <c r="V620" s="100" t="s">
        <v>70</v>
      </c>
      <c r="W620" s="180"/>
      <c r="X620" s="4">
        <f t="shared" si="17"/>
        <v>1.9999999999999879E-4</v>
      </c>
      <c r="Y620" s="180"/>
      <c r="Z620" s="4"/>
      <c r="AA620" s="180"/>
      <c r="AB620" s="180"/>
      <c r="AC620" s="180"/>
      <c r="AD620" s="180"/>
      <c r="AE620" s="180"/>
      <c r="AF620" s="180"/>
      <c r="AG620" s="180"/>
      <c r="AH620" s="180"/>
    </row>
    <row r="621" spans="1:34" ht="38.25" x14ac:dyDescent="0.25">
      <c r="A621" s="4" t="s">
        <v>1906</v>
      </c>
      <c r="B621" s="5" t="s">
        <v>1907</v>
      </c>
      <c r="C621" s="246">
        <f>IF(LEN($D621)=0,"",SUBTOTAL(3,$D$6:$D621))</f>
        <v>614</v>
      </c>
      <c r="D621" s="6" t="s">
        <v>62</v>
      </c>
      <c r="E621" s="176" t="s">
        <v>1908</v>
      </c>
      <c r="F621" s="177" t="s">
        <v>310</v>
      </c>
      <c r="G621" s="8" t="s">
        <v>28</v>
      </c>
      <c r="H621" s="177" t="s">
        <v>59</v>
      </c>
      <c r="I621" s="17">
        <v>0.05</v>
      </c>
      <c r="J621" s="177">
        <v>38</v>
      </c>
      <c r="K621" s="230">
        <v>2017</v>
      </c>
      <c r="L621" s="12" t="s">
        <v>67</v>
      </c>
      <c r="M621" s="12"/>
      <c r="N621" s="12"/>
      <c r="O621" s="12"/>
      <c r="P621" s="12"/>
      <c r="Q621" s="4"/>
      <c r="R621" s="101">
        <v>0.05</v>
      </c>
      <c r="S621" s="103">
        <v>0.05</v>
      </c>
      <c r="T621" s="179">
        <v>2017</v>
      </c>
      <c r="U621" s="175" t="s">
        <v>69</v>
      </c>
      <c r="V621" s="100" t="s">
        <v>70</v>
      </c>
      <c r="W621" s="180"/>
      <c r="X621" s="4">
        <f t="shared" si="17"/>
        <v>0</v>
      </c>
      <c r="Y621" s="180"/>
      <c r="Z621" s="4"/>
      <c r="AA621" s="180"/>
      <c r="AB621" s="180"/>
      <c r="AC621" s="180"/>
      <c r="AD621" s="180"/>
      <c r="AE621" s="180"/>
      <c r="AF621" s="180"/>
      <c r="AG621" s="180"/>
      <c r="AH621" s="180"/>
    </row>
    <row r="622" spans="1:34" ht="38.25" x14ac:dyDescent="0.25">
      <c r="A622" s="4" t="s">
        <v>1909</v>
      </c>
      <c r="B622" s="5" t="s">
        <v>1910</v>
      </c>
      <c r="C622" s="246">
        <f>IF(LEN($D622)=0,"",SUBTOTAL(3,$D$6:$D622))</f>
        <v>615</v>
      </c>
      <c r="D622" s="6" t="s">
        <v>62</v>
      </c>
      <c r="E622" s="13" t="s">
        <v>1911</v>
      </c>
      <c r="F622" s="8" t="s">
        <v>64</v>
      </c>
      <c r="G622" s="177" t="s">
        <v>84</v>
      </c>
      <c r="H622" s="8" t="s">
        <v>1912</v>
      </c>
      <c r="I622" s="103">
        <v>0.1</v>
      </c>
      <c r="J622" s="177">
        <v>38</v>
      </c>
      <c r="K622" s="230">
        <v>2017</v>
      </c>
      <c r="L622" s="12" t="s">
        <v>67</v>
      </c>
      <c r="M622" s="12"/>
      <c r="N622" s="12"/>
      <c r="O622" s="12" t="s">
        <v>32</v>
      </c>
      <c r="P622" s="12"/>
      <c r="Q622" s="4"/>
      <c r="R622" s="4">
        <v>0.48</v>
      </c>
      <c r="S622" s="4">
        <v>0.1</v>
      </c>
      <c r="T622" s="178">
        <v>2017</v>
      </c>
      <c r="U622" s="13" t="s">
        <v>69</v>
      </c>
      <c r="V622" s="4" t="s">
        <v>70</v>
      </c>
      <c r="W622" s="180"/>
      <c r="X622" s="4">
        <f t="shared" si="17"/>
        <v>0</v>
      </c>
      <c r="Y622" s="180"/>
      <c r="Z622" s="4"/>
      <c r="AA622" s="180"/>
      <c r="AB622" s="180"/>
      <c r="AC622" s="180"/>
      <c r="AD622" s="180"/>
      <c r="AE622" s="180"/>
      <c r="AF622" s="180"/>
      <c r="AG622" s="180"/>
      <c r="AH622" s="180"/>
    </row>
    <row r="623" spans="1:34" ht="38.25" x14ac:dyDescent="0.25">
      <c r="A623" s="4" t="s">
        <v>1913</v>
      </c>
      <c r="B623" s="5" t="s">
        <v>1914</v>
      </c>
      <c r="C623" s="246">
        <f>IF(LEN($D623)=0,"",SUBTOTAL(3,$D$6:$D623))</f>
        <v>616</v>
      </c>
      <c r="D623" s="6" t="s">
        <v>62</v>
      </c>
      <c r="E623" s="199" t="s">
        <v>1915</v>
      </c>
      <c r="F623" s="182" t="s">
        <v>310</v>
      </c>
      <c r="G623" s="177" t="s">
        <v>84</v>
      </c>
      <c r="H623" s="188" t="s">
        <v>1916</v>
      </c>
      <c r="I623" s="103">
        <v>0.14000000000000001</v>
      </c>
      <c r="J623" s="177">
        <v>38</v>
      </c>
      <c r="K623" s="230">
        <v>2017</v>
      </c>
      <c r="L623" s="12" t="s">
        <v>67</v>
      </c>
      <c r="M623" s="12"/>
      <c r="N623" s="12"/>
      <c r="O623" s="12"/>
      <c r="P623" s="12"/>
      <c r="Q623" s="4"/>
      <c r="R623" s="4">
        <v>0.14000000000000001</v>
      </c>
      <c r="S623" s="4">
        <v>0.14000000000000001</v>
      </c>
      <c r="T623" s="178">
        <v>2017</v>
      </c>
      <c r="U623" s="13" t="s">
        <v>69</v>
      </c>
      <c r="V623" s="4" t="s">
        <v>70</v>
      </c>
      <c r="W623" s="180"/>
      <c r="X623" s="4">
        <f t="shared" si="17"/>
        <v>0</v>
      </c>
      <c r="Y623" s="180"/>
      <c r="Z623" s="4"/>
      <c r="AA623" s="180"/>
      <c r="AB623" s="180"/>
      <c r="AC623" s="180"/>
      <c r="AD623" s="180"/>
      <c r="AE623" s="180"/>
      <c r="AF623" s="180"/>
      <c r="AG623" s="180"/>
      <c r="AH623" s="180"/>
    </row>
    <row r="624" spans="1:34" ht="38.25" x14ac:dyDescent="0.25">
      <c r="A624" s="4" t="s">
        <v>1917</v>
      </c>
      <c r="B624" s="5" t="s">
        <v>1918</v>
      </c>
      <c r="C624" s="246">
        <f>IF(LEN($D624)=0,"",SUBTOTAL(3,$D$6:$D624))</f>
        <v>617</v>
      </c>
      <c r="D624" s="6" t="s">
        <v>62</v>
      </c>
      <c r="E624" s="13" t="s">
        <v>1919</v>
      </c>
      <c r="F624" s="8" t="s">
        <v>310</v>
      </c>
      <c r="G624" s="8" t="s">
        <v>181</v>
      </c>
      <c r="H624" s="8" t="s">
        <v>1920</v>
      </c>
      <c r="I624" s="103">
        <v>0.1</v>
      </c>
      <c r="J624" s="177">
        <v>38</v>
      </c>
      <c r="K624" s="230">
        <v>2017</v>
      </c>
      <c r="L624" s="12" t="s">
        <v>67</v>
      </c>
      <c r="M624" s="12"/>
      <c r="N624" s="12"/>
      <c r="O624" s="12"/>
      <c r="P624" s="12"/>
      <c r="Q624" s="4"/>
      <c r="R624" s="4">
        <v>0.1</v>
      </c>
      <c r="S624" s="4">
        <v>0.1</v>
      </c>
      <c r="T624" s="178">
        <v>2017</v>
      </c>
      <c r="U624" s="13" t="s">
        <v>69</v>
      </c>
      <c r="V624" s="4" t="s">
        <v>47</v>
      </c>
      <c r="W624" s="180"/>
      <c r="X624" s="4">
        <f t="shared" si="17"/>
        <v>0</v>
      </c>
      <c r="Y624" s="180"/>
      <c r="Z624" s="4"/>
      <c r="AA624" s="180"/>
      <c r="AB624" s="180"/>
      <c r="AC624" s="180"/>
      <c r="AD624" s="180"/>
      <c r="AE624" s="180"/>
      <c r="AF624" s="180"/>
      <c r="AG624" s="180"/>
      <c r="AH624" s="180"/>
    </row>
    <row r="625" spans="1:34" ht="38.25" x14ac:dyDescent="0.25">
      <c r="A625" s="4" t="s">
        <v>1921</v>
      </c>
      <c r="B625" s="5" t="s">
        <v>1922</v>
      </c>
      <c r="C625" s="246">
        <f>IF(LEN($D625)=0,"",SUBTOTAL(3,$D$6:$D625))</f>
        <v>618</v>
      </c>
      <c r="D625" s="6" t="s">
        <v>62</v>
      </c>
      <c r="E625" s="183" t="s">
        <v>1923</v>
      </c>
      <c r="F625" s="177" t="s">
        <v>64</v>
      </c>
      <c r="G625" s="177" t="s">
        <v>89</v>
      </c>
      <c r="H625" s="8" t="s">
        <v>90</v>
      </c>
      <c r="I625" s="10">
        <v>1.3</v>
      </c>
      <c r="J625" s="177">
        <v>38</v>
      </c>
      <c r="K625" s="230">
        <v>2017</v>
      </c>
      <c r="L625" s="12" t="s">
        <v>67</v>
      </c>
      <c r="M625" s="12"/>
      <c r="N625" s="12"/>
      <c r="O625" s="12"/>
      <c r="P625" s="12"/>
      <c r="Q625" s="4"/>
      <c r="R625" s="4">
        <v>1.3</v>
      </c>
      <c r="S625" s="4">
        <v>1.3</v>
      </c>
      <c r="T625" s="178">
        <v>2017</v>
      </c>
      <c r="U625" s="13" t="s">
        <v>69</v>
      </c>
      <c r="V625" s="4" t="s">
        <v>70</v>
      </c>
      <c r="W625" s="180"/>
      <c r="X625" s="4">
        <f t="shared" si="17"/>
        <v>0</v>
      </c>
      <c r="Y625" s="180"/>
      <c r="Z625" s="4"/>
      <c r="AA625" s="180"/>
      <c r="AB625" s="180"/>
      <c r="AC625" s="180"/>
      <c r="AD625" s="180"/>
      <c r="AE625" s="180"/>
      <c r="AF625" s="180"/>
      <c r="AG625" s="180"/>
      <c r="AH625" s="180"/>
    </row>
    <row r="626" spans="1:34" ht="27.75" customHeight="1" x14ac:dyDescent="0.25">
      <c r="A626" s="4" t="s">
        <v>1924</v>
      </c>
      <c r="B626" s="5" t="s">
        <v>1925</v>
      </c>
      <c r="C626" s="246">
        <f>IF(LEN($D626)=0,"",SUBTOTAL(3,$D$6:$D626))</f>
        <v>619</v>
      </c>
      <c r="D626" s="6" t="s">
        <v>62</v>
      </c>
      <c r="E626" s="7" t="s">
        <v>1926</v>
      </c>
      <c r="F626" s="188" t="s">
        <v>64</v>
      </c>
      <c r="G626" s="177" t="s">
        <v>165</v>
      </c>
      <c r="H626" s="188" t="s">
        <v>332</v>
      </c>
      <c r="I626" s="17">
        <v>0.97</v>
      </c>
      <c r="J626" s="177">
        <v>38</v>
      </c>
      <c r="K626" s="230">
        <v>2017</v>
      </c>
      <c r="L626" s="12" t="s">
        <v>67</v>
      </c>
      <c r="M626" s="12"/>
      <c r="N626" s="12"/>
      <c r="O626" s="12"/>
      <c r="P626" s="12"/>
      <c r="Q626" s="4"/>
      <c r="R626" s="4">
        <v>0.97</v>
      </c>
      <c r="S626" s="4">
        <v>0.97</v>
      </c>
      <c r="T626" s="178">
        <v>2017</v>
      </c>
      <c r="U626" s="13" t="s">
        <v>69</v>
      </c>
      <c r="V626" s="4" t="s">
        <v>111</v>
      </c>
      <c r="W626" s="180"/>
      <c r="X626" s="4">
        <f t="shared" si="17"/>
        <v>0</v>
      </c>
      <c r="Y626" s="180"/>
      <c r="Z626" s="4"/>
      <c r="AA626" s="180"/>
      <c r="AB626" s="180"/>
      <c r="AC626" s="180"/>
      <c r="AD626" s="180"/>
      <c r="AE626" s="180"/>
      <c r="AF626" s="180"/>
      <c r="AG626" s="180"/>
      <c r="AH626" s="180"/>
    </row>
    <row r="627" spans="1:34" ht="38.25" x14ac:dyDescent="0.25">
      <c r="A627" s="4" t="s">
        <v>1927</v>
      </c>
      <c r="B627" s="5" t="s">
        <v>1928</v>
      </c>
      <c r="C627" s="246">
        <f>IF(LEN($D627)=0,"",SUBTOTAL(3,$D$6:$D627))</f>
        <v>620</v>
      </c>
      <c r="D627" s="6" t="s">
        <v>62</v>
      </c>
      <c r="E627" s="7" t="s">
        <v>1929</v>
      </c>
      <c r="F627" s="205" t="s">
        <v>310</v>
      </c>
      <c r="G627" s="177" t="s">
        <v>165</v>
      </c>
      <c r="H627" s="177" t="s">
        <v>332</v>
      </c>
      <c r="I627" s="9">
        <v>0.2</v>
      </c>
      <c r="J627" s="177">
        <v>38</v>
      </c>
      <c r="K627" s="230">
        <v>2017</v>
      </c>
      <c r="L627" s="12" t="s">
        <v>67</v>
      </c>
      <c r="M627" s="12"/>
      <c r="N627" s="12"/>
      <c r="O627" s="12"/>
      <c r="P627" s="12"/>
      <c r="Q627" s="4"/>
      <c r="R627" s="4">
        <v>0.2</v>
      </c>
      <c r="S627" s="4">
        <v>0.2</v>
      </c>
      <c r="T627" s="178">
        <v>2017</v>
      </c>
      <c r="U627" s="13" t="s">
        <v>69</v>
      </c>
      <c r="V627" s="4" t="s">
        <v>47</v>
      </c>
      <c r="W627" s="180"/>
      <c r="X627" s="4">
        <f t="shared" si="17"/>
        <v>0</v>
      </c>
      <c r="Y627" s="180"/>
      <c r="Z627" s="4"/>
      <c r="AA627" s="180"/>
      <c r="AB627" s="180"/>
      <c r="AC627" s="180"/>
      <c r="AD627" s="180"/>
      <c r="AE627" s="180"/>
      <c r="AF627" s="180"/>
      <c r="AG627" s="180"/>
      <c r="AH627" s="180"/>
    </row>
    <row r="628" spans="1:34" ht="38.25" x14ac:dyDescent="0.25">
      <c r="A628" s="4" t="s">
        <v>1930</v>
      </c>
      <c r="B628" s="5" t="s">
        <v>1931</v>
      </c>
      <c r="C628" s="246">
        <f>IF(LEN($D628)=0,"",SUBTOTAL(3,$D$6:$D628))</f>
        <v>621</v>
      </c>
      <c r="D628" s="6" t="s">
        <v>62</v>
      </c>
      <c r="E628" s="109" t="s">
        <v>1932</v>
      </c>
      <c r="F628" s="110" t="s">
        <v>64</v>
      </c>
      <c r="G628" s="177" t="s">
        <v>51</v>
      </c>
      <c r="H628" s="327" t="s">
        <v>110</v>
      </c>
      <c r="I628" s="25">
        <v>0.05</v>
      </c>
      <c r="J628" s="177">
        <v>38</v>
      </c>
      <c r="K628" s="230">
        <v>2017</v>
      </c>
      <c r="L628" s="12" t="s">
        <v>67</v>
      </c>
      <c r="M628" s="12"/>
      <c r="N628" s="12"/>
      <c r="O628" s="12"/>
      <c r="P628" s="12"/>
      <c r="Q628" s="4"/>
      <c r="R628" s="4">
        <v>0.05</v>
      </c>
      <c r="S628" s="4">
        <v>0.05</v>
      </c>
      <c r="T628" s="178">
        <v>2017</v>
      </c>
      <c r="U628" s="13" t="s">
        <v>69</v>
      </c>
      <c r="V628" s="4" t="s">
        <v>70</v>
      </c>
      <c r="W628" s="180"/>
      <c r="X628" s="4">
        <f t="shared" si="17"/>
        <v>0</v>
      </c>
      <c r="Y628" s="180"/>
      <c r="Z628" s="4"/>
      <c r="AA628" s="180"/>
      <c r="AB628" s="180"/>
      <c r="AC628" s="180"/>
      <c r="AD628" s="180"/>
      <c r="AE628" s="180"/>
      <c r="AF628" s="180"/>
      <c r="AG628" s="180"/>
      <c r="AH628" s="180"/>
    </row>
    <row r="629" spans="1:34" ht="38.25" x14ac:dyDescent="0.25">
      <c r="A629" s="4" t="s">
        <v>1933</v>
      </c>
      <c r="B629" s="5" t="s">
        <v>1934</v>
      </c>
      <c r="C629" s="246">
        <f>IF(LEN($D629)=0,"",SUBTOTAL(3,$D$6:$D629))</f>
        <v>622</v>
      </c>
      <c r="D629" s="6" t="s">
        <v>62</v>
      </c>
      <c r="E629" s="111" t="s">
        <v>1935</v>
      </c>
      <c r="F629" s="110" t="s">
        <v>64</v>
      </c>
      <c r="G629" s="177" t="s">
        <v>51</v>
      </c>
      <c r="H629" s="327" t="s">
        <v>110</v>
      </c>
      <c r="I629" s="25">
        <v>0.17</v>
      </c>
      <c r="J629" s="177">
        <v>38</v>
      </c>
      <c r="K629" s="230">
        <v>2017</v>
      </c>
      <c r="L629" s="12" t="s">
        <v>67</v>
      </c>
      <c r="M629" s="12"/>
      <c r="N629" s="12"/>
      <c r="O629" s="12"/>
      <c r="P629" s="12"/>
      <c r="Q629" s="4"/>
      <c r="R629" s="4">
        <v>0.17</v>
      </c>
      <c r="S629" s="4">
        <v>0.17</v>
      </c>
      <c r="T629" s="178">
        <v>2017</v>
      </c>
      <c r="U629" s="13" t="s">
        <v>69</v>
      </c>
      <c r="V629" s="4" t="s">
        <v>70</v>
      </c>
      <c r="W629" s="180"/>
      <c r="X629" s="4">
        <f t="shared" si="17"/>
        <v>0</v>
      </c>
      <c r="Y629" s="180"/>
      <c r="Z629" s="4"/>
      <c r="AA629" s="180"/>
      <c r="AB629" s="180"/>
      <c r="AC629" s="180"/>
      <c r="AD629" s="180"/>
      <c r="AE629" s="180"/>
      <c r="AF629" s="180"/>
      <c r="AG629" s="180"/>
      <c r="AH629" s="180"/>
    </row>
    <row r="630" spans="1:34" ht="38.25" x14ac:dyDescent="0.25">
      <c r="A630" s="4" t="s">
        <v>1936</v>
      </c>
      <c r="B630" s="5" t="s">
        <v>1937</v>
      </c>
      <c r="C630" s="246">
        <f>IF(LEN($D630)=0,"",SUBTOTAL(3,$D$6:$D630))</f>
        <v>623</v>
      </c>
      <c r="D630" s="6" t="s">
        <v>62</v>
      </c>
      <c r="E630" s="7" t="s">
        <v>1938</v>
      </c>
      <c r="F630" s="205" t="s">
        <v>790</v>
      </c>
      <c r="G630" s="177" t="s">
        <v>51</v>
      </c>
      <c r="H630" s="177" t="s">
        <v>364</v>
      </c>
      <c r="I630" s="9">
        <v>0.12</v>
      </c>
      <c r="J630" s="177">
        <v>38</v>
      </c>
      <c r="K630" s="230">
        <v>2017</v>
      </c>
      <c r="L630" s="12" t="s">
        <v>67</v>
      </c>
      <c r="M630" s="12"/>
      <c r="N630" s="12"/>
      <c r="O630" s="12"/>
      <c r="P630" s="12"/>
      <c r="Q630" s="4"/>
      <c r="R630" s="4">
        <v>0.12</v>
      </c>
      <c r="S630" s="4">
        <v>0.12</v>
      </c>
      <c r="T630" s="178">
        <v>2017</v>
      </c>
      <c r="U630" s="13" t="s">
        <v>69</v>
      </c>
      <c r="V630" s="4" t="s">
        <v>70</v>
      </c>
      <c r="W630" s="180"/>
      <c r="X630" s="4">
        <f t="shared" si="17"/>
        <v>0</v>
      </c>
      <c r="Y630" s="180"/>
      <c r="Z630" s="4"/>
      <c r="AA630" s="180"/>
      <c r="AB630" s="180"/>
      <c r="AC630" s="180"/>
      <c r="AD630" s="180"/>
      <c r="AE630" s="180"/>
      <c r="AF630" s="180"/>
      <c r="AG630" s="180"/>
      <c r="AH630" s="180"/>
    </row>
    <row r="631" spans="1:34" ht="38.25" x14ac:dyDescent="0.25">
      <c r="A631" s="4" t="s">
        <v>1939</v>
      </c>
      <c r="B631" s="5" t="s">
        <v>1940</v>
      </c>
      <c r="C631" s="246">
        <f>IF(LEN($D631)=0,"",SUBTOTAL(3,$D$6:$D631))</f>
        <v>624</v>
      </c>
      <c r="D631" s="6" t="s">
        <v>62</v>
      </c>
      <c r="E631" s="7" t="s">
        <v>1941</v>
      </c>
      <c r="F631" s="205" t="s">
        <v>790</v>
      </c>
      <c r="G631" s="177" t="s">
        <v>51</v>
      </c>
      <c r="H631" s="177" t="s">
        <v>364</v>
      </c>
      <c r="I631" s="9">
        <v>0.04</v>
      </c>
      <c r="J631" s="177">
        <v>38</v>
      </c>
      <c r="K631" s="230">
        <v>2017</v>
      </c>
      <c r="L631" s="12" t="s">
        <v>67</v>
      </c>
      <c r="M631" s="12"/>
      <c r="N631" s="12"/>
      <c r="O631" s="12"/>
      <c r="P631" s="12"/>
      <c r="Q631" s="4"/>
      <c r="R631" s="4">
        <v>0.04</v>
      </c>
      <c r="S631" s="4">
        <v>0.04</v>
      </c>
      <c r="T631" s="178">
        <v>2017</v>
      </c>
      <c r="U631" s="13" t="s">
        <v>69</v>
      </c>
      <c r="V631" s="4" t="s">
        <v>70</v>
      </c>
      <c r="W631" s="180"/>
      <c r="X631" s="4">
        <f t="shared" si="17"/>
        <v>0</v>
      </c>
      <c r="Y631" s="180"/>
      <c r="Z631" s="4"/>
      <c r="AA631" s="180"/>
      <c r="AB631" s="180"/>
      <c r="AC631" s="180"/>
      <c r="AD631" s="180"/>
      <c r="AE631" s="180"/>
      <c r="AF631" s="180"/>
      <c r="AG631" s="180"/>
      <c r="AH631" s="180"/>
    </row>
    <row r="632" spans="1:34" ht="38.25" x14ac:dyDescent="0.25">
      <c r="A632" s="4" t="s">
        <v>1942</v>
      </c>
      <c r="B632" s="5" t="s">
        <v>1943</v>
      </c>
      <c r="C632" s="246">
        <f>IF(LEN($D632)=0,"",SUBTOTAL(3,$D$6:$D632))</f>
        <v>625</v>
      </c>
      <c r="D632" s="6" t="s">
        <v>62</v>
      </c>
      <c r="E632" s="7" t="s">
        <v>1944</v>
      </c>
      <c r="F632" s="205" t="s">
        <v>94</v>
      </c>
      <c r="G632" s="177" t="s">
        <v>51</v>
      </c>
      <c r="H632" s="177" t="s">
        <v>525</v>
      </c>
      <c r="I632" s="9">
        <v>0.18</v>
      </c>
      <c r="J632" s="177">
        <v>38</v>
      </c>
      <c r="K632" s="230">
        <v>2017</v>
      </c>
      <c r="L632" s="12" t="s">
        <v>67</v>
      </c>
      <c r="M632" s="12"/>
      <c r="N632" s="12"/>
      <c r="O632" s="12"/>
      <c r="P632" s="12"/>
      <c r="Q632" s="4"/>
      <c r="R632" s="4">
        <v>0.18</v>
      </c>
      <c r="S632" s="4">
        <v>0.18</v>
      </c>
      <c r="T632" s="178">
        <v>2017</v>
      </c>
      <c r="U632" s="13" t="s">
        <v>69</v>
      </c>
      <c r="V632" s="4" t="s">
        <v>70</v>
      </c>
      <c r="W632" s="180"/>
      <c r="X632" s="4">
        <f t="shared" si="17"/>
        <v>0</v>
      </c>
      <c r="Y632" s="180"/>
      <c r="Z632" s="4"/>
      <c r="AA632" s="180"/>
      <c r="AB632" s="180"/>
      <c r="AC632" s="180"/>
      <c r="AD632" s="180"/>
      <c r="AE632" s="180"/>
      <c r="AF632" s="180"/>
      <c r="AG632" s="180"/>
      <c r="AH632" s="180"/>
    </row>
    <row r="633" spans="1:34" ht="38.25" x14ac:dyDescent="0.25">
      <c r="A633" s="4" t="s">
        <v>1945</v>
      </c>
      <c r="B633" s="5" t="s">
        <v>1946</v>
      </c>
      <c r="C633" s="246">
        <f>IF(LEN($D633)=0,"",SUBTOTAL(3,$D$6:$D633))</f>
        <v>626</v>
      </c>
      <c r="D633" s="6" t="s">
        <v>62</v>
      </c>
      <c r="E633" s="199" t="s">
        <v>1947</v>
      </c>
      <c r="F633" s="206" t="s">
        <v>64</v>
      </c>
      <c r="G633" s="18" t="s">
        <v>51</v>
      </c>
      <c r="H633" s="8" t="s">
        <v>1137</v>
      </c>
      <c r="I633" s="107">
        <v>0.33</v>
      </c>
      <c r="J633" s="177">
        <v>38</v>
      </c>
      <c r="K633" s="230">
        <v>2017</v>
      </c>
      <c r="L633" s="12" t="s">
        <v>67</v>
      </c>
      <c r="M633" s="12"/>
      <c r="N633" s="12"/>
      <c r="O633" s="12"/>
      <c r="P633" s="12"/>
      <c r="Q633" s="4"/>
      <c r="R633" s="4">
        <v>1.2</v>
      </c>
      <c r="S633" s="4">
        <v>0.33</v>
      </c>
      <c r="T633" s="178">
        <v>2017</v>
      </c>
      <c r="U633" s="13" t="s">
        <v>69</v>
      </c>
      <c r="V633" s="4" t="s">
        <v>70</v>
      </c>
      <c r="W633" s="180"/>
      <c r="X633" s="4">
        <f t="shared" si="17"/>
        <v>0</v>
      </c>
      <c r="Y633" s="180"/>
      <c r="Z633" s="4"/>
      <c r="AA633" s="180"/>
      <c r="AB633" s="180"/>
      <c r="AC633" s="180"/>
      <c r="AD633" s="180"/>
      <c r="AE633" s="180"/>
      <c r="AF633" s="180"/>
      <c r="AG633" s="180"/>
      <c r="AH633" s="180"/>
    </row>
    <row r="634" spans="1:34" ht="38.25" x14ac:dyDescent="0.25">
      <c r="A634" s="4" t="s">
        <v>1948</v>
      </c>
      <c r="B634" s="5" t="s">
        <v>1949</v>
      </c>
      <c r="C634" s="246">
        <f>IF(LEN($D634)=0,"",SUBTOTAL(3,$D$6:$D634))</f>
        <v>627</v>
      </c>
      <c r="D634" s="6" t="s">
        <v>62</v>
      </c>
      <c r="E634" s="109" t="s">
        <v>1950</v>
      </c>
      <c r="F634" s="205" t="s">
        <v>94</v>
      </c>
      <c r="G634" s="177" t="s">
        <v>51</v>
      </c>
      <c r="H634" s="327" t="s">
        <v>110</v>
      </c>
      <c r="I634" s="25">
        <v>0.33</v>
      </c>
      <c r="J634" s="177">
        <v>38</v>
      </c>
      <c r="K634" s="230">
        <v>2017</v>
      </c>
      <c r="L634" s="12" t="s">
        <v>67</v>
      </c>
      <c r="M634" s="12"/>
      <c r="N634" s="12"/>
      <c r="O634" s="12"/>
      <c r="P634" s="12"/>
      <c r="Q634" s="4"/>
      <c r="R634" s="4">
        <v>0.33</v>
      </c>
      <c r="S634" s="4">
        <v>0.33</v>
      </c>
      <c r="T634" s="178" t="s">
        <v>75</v>
      </c>
      <c r="U634" s="13" t="s">
        <v>69</v>
      </c>
      <c r="V634" s="4" t="s">
        <v>47</v>
      </c>
      <c r="W634" s="180"/>
      <c r="X634" s="4">
        <f t="shared" si="17"/>
        <v>0</v>
      </c>
      <c r="Y634" s="180"/>
      <c r="Z634" s="4"/>
      <c r="AA634" s="180"/>
      <c r="AB634" s="180"/>
      <c r="AC634" s="180"/>
      <c r="AD634" s="180"/>
      <c r="AE634" s="180"/>
      <c r="AF634" s="180"/>
      <c r="AG634" s="180"/>
      <c r="AH634" s="180"/>
    </row>
    <row r="635" spans="1:34" ht="38.25" x14ac:dyDescent="0.2">
      <c r="A635" s="4" t="s">
        <v>1951</v>
      </c>
      <c r="B635" s="180" t="s">
        <v>1952</v>
      </c>
      <c r="C635" s="246">
        <f>IF(LEN($D635)=0,"",SUBTOTAL(3,$D$6:$D635))</f>
        <v>628</v>
      </c>
      <c r="D635" s="6" t="s">
        <v>25</v>
      </c>
      <c r="E635" s="183" t="s">
        <v>1953</v>
      </c>
      <c r="F635" s="177" t="s">
        <v>27</v>
      </c>
      <c r="G635" s="18" t="s">
        <v>65</v>
      </c>
      <c r="H635" s="177" t="s">
        <v>289</v>
      </c>
      <c r="I635" s="9">
        <v>7.0000000000000007E-2</v>
      </c>
      <c r="J635" s="177">
        <v>38</v>
      </c>
      <c r="K635" s="230">
        <v>2017</v>
      </c>
      <c r="L635" s="12" t="s">
        <v>67</v>
      </c>
      <c r="M635" s="12"/>
      <c r="N635" s="12"/>
      <c r="O635" s="12"/>
      <c r="P635" s="12"/>
      <c r="Q635" s="4"/>
      <c r="R635" s="101">
        <v>1.07</v>
      </c>
      <c r="S635" s="101">
        <v>7.0000000000000007E-2</v>
      </c>
      <c r="T635" s="100" t="s">
        <v>75</v>
      </c>
      <c r="U635" s="175" t="s">
        <v>69</v>
      </c>
      <c r="V635" s="100" t="s">
        <v>47</v>
      </c>
      <c r="W635" s="300"/>
      <c r="X635" s="4">
        <f t="shared" si="17"/>
        <v>0</v>
      </c>
      <c r="Y635" s="180"/>
      <c r="Z635" s="4"/>
      <c r="AA635" s="180"/>
      <c r="AB635" s="180"/>
      <c r="AC635" s="180"/>
      <c r="AD635" s="180"/>
      <c r="AE635" s="180"/>
      <c r="AF635" s="180"/>
      <c r="AG635" s="180"/>
      <c r="AH635" s="180"/>
    </row>
    <row r="636" spans="1:34" ht="38.25" x14ac:dyDescent="0.25">
      <c r="A636" s="4" t="s">
        <v>1954</v>
      </c>
      <c r="B636" s="180" t="s">
        <v>1955</v>
      </c>
      <c r="C636" s="246">
        <f>IF(LEN($D636)=0,"",SUBTOTAL(3,$D$6:$D636))</f>
        <v>629</v>
      </c>
      <c r="D636" s="6" t="s">
        <v>25</v>
      </c>
      <c r="E636" s="183" t="s">
        <v>1956</v>
      </c>
      <c r="F636" s="177" t="s">
        <v>27</v>
      </c>
      <c r="G636" s="18" t="s">
        <v>65</v>
      </c>
      <c r="H636" s="177" t="s">
        <v>115</v>
      </c>
      <c r="I636" s="9">
        <v>0.27</v>
      </c>
      <c r="J636" s="177">
        <v>38</v>
      </c>
      <c r="K636" s="230">
        <v>2017</v>
      </c>
      <c r="L636" s="12" t="s">
        <v>67</v>
      </c>
      <c r="M636" s="12"/>
      <c r="N636" s="12"/>
      <c r="O636" s="12"/>
      <c r="P636" s="12"/>
      <c r="Q636" s="4"/>
      <c r="R636" s="101">
        <v>0.27</v>
      </c>
      <c r="S636" s="101">
        <v>0.27</v>
      </c>
      <c r="T636" s="100" t="s">
        <v>75</v>
      </c>
      <c r="U636" s="175" t="s">
        <v>69</v>
      </c>
      <c r="V636" s="100" t="s">
        <v>47</v>
      </c>
      <c r="W636" s="180"/>
      <c r="X636" s="4">
        <f t="shared" si="17"/>
        <v>0</v>
      </c>
      <c r="Y636" s="180"/>
      <c r="Z636" s="4"/>
      <c r="AA636" s="180"/>
      <c r="AB636" s="180"/>
      <c r="AC636" s="180"/>
      <c r="AD636" s="180"/>
      <c r="AE636" s="180"/>
      <c r="AF636" s="180"/>
      <c r="AG636" s="180"/>
      <c r="AH636" s="180"/>
    </row>
    <row r="637" spans="1:34" ht="38.25" x14ac:dyDescent="0.25">
      <c r="A637" s="4" t="s">
        <v>1957</v>
      </c>
      <c r="B637" s="5" t="s">
        <v>1723</v>
      </c>
      <c r="C637" s="246">
        <f>IF(LEN($D637)=0,"",SUBTOTAL(3,$D$6:$D637))</f>
        <v>630</v>
      </c>
      <c r="D637" s="6" t="s">
        <v>25</v>
      </c>
      <c r="E637" s="207" t="s">
        <v>1958</v>
      </c>
      <c r="F637" s="177" t="s">
        <v>27</v>
      </c>
      <c r="G637" s="18" t="s">
        <v>65</v>
      </c>
      <c r="H637" s="177" t="s">
        <v>268</v>
      </c>
      <c r="I637" s="9">
        <v>0.05</v>
      </c>
      <c r="J637" s="177">
        <v>38</v>
      </c>
      <c r="K637" s="230">
        <v>2017</v>
      </c>
      <c r="L637" s="12" t="s">
        <v>67</v>
      </c>
      <c r="M637" s="12"/>
      <c r="N637" s="12"/>
      <c r="O637" s="12"/>
      <c r="P637" s="12"/>
      <c r="Q637" s="4"/>
      <c r="R637" s="101">
        <v>0.51</v>
      </c>
      <c r="S637" s="29">
        <v>4.9999999999999989E-2</v>
      </c>
      <c r="T637" s="100" t="s">
        <v>75</v>
      </c>
      <c r="U637" s="175" t="s">
        <v>69</v>
      </c>
      <c r="V637" s="100" t="s">
        <v>47</v>
      </c>
      <c r="W637" s="180"/>
      <c r="X637" s="4">
        <f t="shared" si="17"/>
        <v>0</v>
      </c>
      <c r="Y637" s="180"/>
      <c r="Z637" s="4"/>
      <c r="AA637" s="180"/>
      <c r="AB637" s="180"/>
      <c r="AC637" s="180"/>
      <c r="AD637" s="180"/>
      <c r="AE637" s="180"/>
      <c r="AF637" s="180"/>
      <c r="AG637" s="180"/>
      <c r="AH637" s="180"/>
    </row>
    <row r="638" spans="1:34" ht="38.25" x14ac:dyDescent="0.25">
      <c r="A638" s="4" t="s">
        <v>1959</v>
      </c>
      <c r="B638" s="5" t="s">
        <v>1960</v>
      </c>
      <c r="C638" s="246">
        <f>IF(LEN($D638)=0,"",SUBTOTAL(3,$D$6:$D638))</f>
        <v>631</v>
      </c>
      <c r="D638" s="6" t="s">
        <v>25</v>
      </c>
      <c r="E638" s="207" t="s">
        <v>1961</v>
      </c>
      <c r="F638" s="177" t="s">
        <v>27</v>
      </c>
      <c r="G638" s="18" t="s">
        <v>65</v>
      </c>
      <c r="H638" s="177" t="s">
        <v>66</v>
      </c>
      <c r="I638" s="9">
        <v>0.33</v>
      </c>
      <c r="J638" s="177">
        <v>38</v>
      </c>
      <c r="K638" s="230">
        <v>2017</v>
      </c>
      <c r="L638" s="12" t="s">
        <v>67</v>
      </c>
      <c r="M638" s="12"/>
      <c r="N638" s="12"/>
      <c r="O638" s="12"/>
      <c r="P638" s="12"/>
      <c r="Q638" s="4"/>
      <c r="R638" s="101">
        <v>0.33</v>
      </c>
      <c r="S638" s="29">
        <v>0.33</v>
      </c>
      <c r="T638" s="100" t="s">
        <v>75</v>
      </c>
      <c r="U638" s="175" t="s">
        <v>69</v>
      </c>
      <c r="V638" s="100" t="s">
        <v>70</v>
      </c>
      <c r="W638" s="180"/>
      <c r="X638" s="4">
        <f t="shared" si="17"/>
        <v>0</v>
      </c>
      <c r="Y638" s="180"/>
      <c r="Z638" s="4"/>
      <c r="AA638" s="180"/>
      <c r="AB638" s="180"/>
      <c r="AC638" s="180"/>
      <c r="AD638" s="180"/>
      <c r="AE638" s="180"/>
      <c r="AF638" s="180"/>
      <c r="AG638" s="180"/>
      <c r="AH638" s="180"/>
    </row>
    <row r="639" spans="1:34" ht="38.25" x14ac:dyDescent="0.25">
      <c r="A639" s="4" t="s">
        <v>1962</v>
      </c>
      <c r="B639" s="5" t="s">
        <v>1723</v>
      </c>
      <c r="C639" s="246">
        <f>IF(LEN($D639)=0,"",SUBTOTAL(3,$D$6:$D639))</f>
        <v>632</v>
      </c>
      <c r="D639" s="6" t="s">
        <v>25</v>
      </c>
      <c r="E639" s="207" t="s">
        <v>1963</v>
      </c>
      <c r="F639" s="177" t="s">
        <v>27</v>
      </c>
      <c r="G639" s="18" t="s">
        <v>65</v>
      </c>
      <c r="H639" s="177" t="s">
        <v>1964</v>
      </c>
      <c r="I639" s="9">
        <v>0.02</v>
      </c>
      <c r="J639" s="177">
        <v>38</v>
      </c>
      <c r="K639" s="230">
        <v>2017</v>
      </c>
      <c r="L639" s="12" t="s">
        <v>67</v>
      </c>
      <c r="M639" s="12"/>
      <c r="N639" s="12"/>
      <c r="O639" s="12"/>
      <c r="P639" s="12"/>
      <c r="Q639" s="4"/>
      <c r="R639" s="101">
        <v>2.93</v>
      </c>
      <c r="S639" s="29">
        <v>0.02</v>
      </c>
      <c r="T639" s="100" t="s">
        <v>75</v>
      </c>
      <c r="U639" s="175" t="s">
        <v>69</v>
      </c>
      <c r="V639" s="100" t="s">
        <v>47</v>
      </c>
      <c r="W639" s="180"/>
      <c r="X639" s="4">
        <f t="shared" si="17"/>
        <v>0</v>
      </c>
      <c r="Y639" s="180"/>
      <c r="Z639" s="4"/>
      <c r="AA639" s="180"/>
      <c r="AB639" s="180"/>
      <c r="AC639" s="180"/>
      <c r="AD639" s="180"/>
      <c r="AE639" s="180"/>
      <c r="AF639" s="180"/>
      <c r="AG639" s="180"/>
      <c r="AH639" s="180"/>
    </row>
    <row r="640" spans="1:34" ht="38.25" x14ac:dyDescent="0.25">
      <c r="A640" s="4" t="s">
        <v>1965</v>
      </c>
      <c r="B640" s="5" t="s">
        <v>1723</v>
      </c>
      <c r="C640" s="246">
        <f>IF(LEN($D640)=0,"",SUBTOTAL(3,$D$6:$D640))</f>
        <v>633</v>
      </c>
      <c r="D640" s="6" t="s">
        <v>25</v>
      </c>
      <c r="E640" s="13" t="s">
        <v>1966</v>
      </c>
      <c r="F640" s="177" t="s">
        <v>27</v>
      </c>
      <c r="G640" s="18" t="s">
        <v>65</v>
      </c>
      <c r="H640" s="177" t="s">
        <v>410</v>
      </c>
      <c r="I640" s="9">
        <v>7.0000000000000007E-2</v>
      </c>
      <c r="J640" s="177">
        <v>38</v>
      </c>
      <c r="K640" s="230">
        <v>2017</v>
      </c>
      <c r="L640" s="12" t="s">
        <v>67</v>
      </c>
      <c r="M640" s="12"/>
      <c r="N640" s="12"/>
      <c r="O640" s="12"/>
      <c r="P640" s="12"/>
      <c r="Q640" s="4"/>
      <c r="R640" s="101">
        <v>1.27</v>
      </c>
      <c r="S640" s="29">
        <v>7.0000000000000007E-2</v>
      </c>
      <c r="T640" s="100" t="s">
        <v>75</v>
      </c>
      <c r="U640" s="175" t="s">
        <v>69</v>
      </c>
      <c r="V640" s="100" t="s">
        <v>47</v>
      </c>
      <c r="W640" s="180"/>
      <c r="X640" s="4">
        <f t="shared" si="17"/>
        <v>0</v>
      </c>
      <c r="Y640" s="180"/>
      <c r="Z640" s="4"/>
      <c r="AA640" s="180"/>
      <c r="AB640" s="180"/>
      <c r="AC640" s="180"/>
      <c r="AD640" s="180"/>
      <c r="AE640" s="180"/>
      <c r="AF640" s="180"/>
      <c r="AG640" s="180"/>
      <c r="AH640" s="180"/>
    </row>
    <row r="641" spans="1:34" ht="38.25" x14ac:dyDescent="0.25">
      <c r="A641" s="4" t="s">
        <v>1967</v>
      </c>
      <c r="B641" s="5" t="s">
        <v>1968</v>
      </c>
      <c r="C641" s="246">
        <f>IF(LEN($D641)=0,"",SUBTOTAL(3,$D$6:$D641))</f>
        <v>634</v>
      </c>
      <c r="D641" s="6" t="s">
        <v>25</v>
      </c>
      <c r="E641" s="13" t="s">
        <v>1969</v>
      </c>
      <c r="F641" s="177" t="s">
        <v>27</v>
      </c>
      <c r="G641" s="18" t="s">
        <v>65</v>
      </c>
      <c r="H641" s="177" t="s">
        <v>181</v>
      </c>
      <c r="I641" s="9">
        <v>1.87</v>
      </c>
      <c r="J641" s="177">
        <v>38</v>
      </c>
      <c r="K641" s="230">
        <v>2017</v>
      </c>
      <c r="L641" s="12" t="s">
        <v>67</v>
      </c>
      <c r="M641" s="12"/>
      <c r="N641" s="12"/>
      <c r="O641" s="12"/>
      <c r="P641" s="12"/>
      <c r="Q641" s="4"/>
      <c r="R641" s="101">
        <v>1.87</v>
      </c>
      <c r="S641" s="29">
        <v>1.87</v>
      </c>
      <c r="T641" s="100" t="s">
        <v>75</v>
      </c>
      <c r="U641" s="175" t="s">
        <v>69</v>
      </c>
      <c r="V641" s="100" t="s">
        <v>70</v>
      </c>
      <c r="W641" s="180"/>
      <c r="X641" s="4">
        <f t="shared" si="17"/>
        <v>0</v>
      </c>
      <c r="Y641" s="180"/>
      <c r="Z641" s="4"/>
      <c r="AA641" s="180"/>
      <c r="AB641" s="180"/>
      <c r="AC641" s="180"/>
      <c r="AD641" s="180"/>
      <c r="AE641" s="180"/>
      <c r="AF641" s="180"/>
      <c r="AG641" s="180"/>
      <c r="AH641" s="180"/>
    </row>
    <row r="642" spans="1:34" ht="38.25" x14ac:dyDescent="0.25">
      <c r="A642" s="4" t="s">
        <v>1970</v>
      </c>
      <c r="B642" s="180" t="s">
        <v>1971</v>
      </c>
      <c r="C642" s="246">
        <f>IF(LEN($D642)=0,"",SUBTOTAL(3,$D$6:$D642))</f>
        <v>635</v>
      </c>
      <c r="D642" s="6" t="s">
        <v>25</v>
      </c>
      <c r="E642" s="13" t="s">
        <v>1972</v>
      </c>
      <c r="F642" s="177" t="s">
        <v>27</v>
      </c>
      <c r="G642" s="18" t="s">
        <v>65</v>
      </c>
      <c r="H642" s="8" t="s">
        <v>299</v>
      </c>
      <c r="I642" s="9">
        <v>0.23</v>
      </c>
      <c r="J642" s="177">
        <v>38</v>
      </c>
      <c r="K642" s="230">
        <v>2017</v>
      </c>
      <c r="L642" s="12" t="s">
        <v>67</v>
      </c>
      <c r="M642" s="12"/>
      <c r="N642" s="12"/>
      <c r="O642" s="12"/>
      <c r="P642" s="12"/>
      <c r="Q642" s="4"/>
      <c r="R642" s="101">
        <v>0.23</v>
      </c>
      <c r="S642" s="29">
        <v>0.23</v>
      </c>
      <c r="T642" s="100" t="s">
        <v>75</v>
      </c>
      <c r="U642" s="175" t="s">
        <v>69</v>
      </c>
      <c r="V642" s="100" t="s">
        <v>70</v>
      </c>
      <c r="W642" s="180"/>
      <c r="X642" s="4">
        <f t="shared" si="17"/>
        <v>0</v>
      </c>
      <c r="Y642" s="180"/>
      <c r="Z642" s="4"/>
      <c r="AA642" s="180"/>
      <c r="AB642" s="180"/>
      <c r="AC642" s="180"/>
      <c r="AD642" s="180"/>
      <c r="AE642" s="180"/>
      <c r="AF642" s="180"/>
      <c r="AG642" s="180"/>
      <c r="AH642" s="180"/>
    </row>
    <row r="643" spans="1:34" ht="38.25" x14ac:dyDescent="0.25">
      <c r="A643" s="4" t="s">
        <v>1973</v>
      </c>
      <c r="B643" s="180" t="s">
        <v>1974</v>
      </c>
      <c r="C643" s="246">
        <f>IF(LEN($D643)=0,"",SUBTOTAL(3,$D$6:$D643))</f>
        <v>636</v>
      </c>
      <c r="D643" s="6" t="s">
        <v>25</v>
      </c>
      <c r="E643" s="183" t="s">
        <v>1975</v>
      </c>
      <c r="F643" s="177" t="s">
        <v>45</v>
      </c>
      <c r="G643" s="18" t="s">
        <v>65</v>
      </c>
      <c r="H643" s="177" t="s">
        <v>1976</v>
      </c>
      <c r="I643" s="9">
        <v>0.32</v>
      </c>
      <c r="J643" s="177">
        <v>38</v>
      </c>
      <c r="K643" s="230">
        <v>2017</v>
      </c>
      <c r="L643" s="12" t="s">
        <v>67</v>
      </c>
      <c r="M643" s="12"/>
      <c r="N643" s="12"/>
      <c r="O643" s="12"/>
      <c r="P643" s="12"/>
      <c r="Q643" s="4"/>
      <c r="R643" s="101">
        <v>0.32</v>
      </c>
      <c r="S643" s="29">
        <v>0.32</v>
      </c>
      <c r="T643" s="100" t="s">
        <v>75</v>
      </c>
      <c r="U643" s="175" t="s">
        <v>69</v>
      </c>
      <c r="V643" s="100" t="s">
        <v>47</v>
      </c>
      <c r="W643" s="180"/>
      <c r="X643" s="4">
        <f t="shared" si="17"/>
        <v>0</v>
      </c>
      <c r="Y643" s="180"/>
      <c r="Z643" s="4"/>
      <c r="AA643" s="180"/>
      <c r="AB643" s="180"/>
      <c r="AC643" s="180"/>
      <c r="AD643" s="180"/>
      <c r="AE643" s="180"/>
      <c r="AF643" s="180"/>
      <c r="AG643" s="180"/>
      <c r="AH643" s="180"/>
    </row>
    <row r="644" spans="1:34" ht="38.25" x14ac:dyDescent="0.25">
      <c r="A644" s="4" t="s">
        <v>1977</v>
      </c>
      <c r="B644" s="180" t="s">
        <v>1978</v>
      </c>
      <c r="C644" s="246">
        <f>IF(LEN($D644)=0,"",SUBTOTAL(3,$D$6:$D644))</f>
        <v>637</v>
      </c>
      <c r="D644" s="6" t="s">
        <v>25</v>
      </c>
      <c r="E644" s="13" t="s">
        <v>1979</v>
      </c>
      <c r="F644" s="177" t="s">
        <v>127</v>
      </c>
      <c r="G644" s="18" t="s">
        <v>65</v>
      </c>
      <c r="H644" s="8" t="s">
        <v>469</v>
      </c>
      <c r="I644" s="9">
        <v>0.27</v>
      </c>
      <c r="J644" s="177">
        <v>38</v>
      </c>
      <c r="K644" s="230">
        <v>2017</v>
      </c>
      <c r="L644" s="12" t="s">
        <v>67</v>
      </c>
      <c r="M644" s="12"/>
      <c r="N644" s="12"/>
      <c r="O644" s="12"/>
      <c r="P644" s="12"/>
      <c r="Q644" s="4"/>
      <c r="R644" s="101">
        <v>0.27</v>
      </c>
      <c r="S644" s="29">
        <v>0.27</v>
      </c>
      <c r="T644" s="100" t="s">
        <v>75</v>
      </c>
      <c r="U644" s="175" t="s">
        <v>69</v>
      </c>
      <c r="V644" s="100" t="s">
        <v>70</v>
      </c>
      <c r="W644" s="180"/>
      <c r="X644" s="4">
        <f t="shared" si="17"/>
        <v>0</v>
      </c>
      <c r="Y644" s="180"/>
      <c r="Z644" s="4"/>
      <c r="AA644" s="180"/>
      <c r="AB644" s="180"/>
      <c r="AC644" s="180"/>
      <c r="AD644" s="180"/>
      <c r="AE644" s="180"/>
      <c r="AF644" s="180"/>
      <c r="AG644" s="180"/>
      <c r="AH644" s="180"/>
    </row>
    <row r="645" spans="1:34" ht="38.25" x14ac:dyDescent="0.25">
      <c r="A645" s="4" t="s">
        <v>1980</v>
      </c>
      <c r="B645" s="5" t="s">
        <v>1981</v>
      </c>
      <c r="C645" s="246">
        <f>IF(LEN($D645)=0,"",SUBTOTAL(3,$D$6:$D645))</f>
        <v>638</v>
      </c>
      <c r="D645" s="6" t="s">
        <v>25</v>
      </c>
      <c r="E645" s="108" t="s">
        <v>1982</v>
      </c>
      <c r="F645" s="21" t="s">
        <v>27</v>
      </c>
      <c r="G645" s="22" t="s">
        <v>79</v>
      </c>
      <c r="H645" s="8" t="s">
        <v>123</v>
      </c>
      <c r="I645" s="9">
        <v>6.46</v>
      </c>
      <c r="J645" s="177">
        <v>38</v>
      </c>
      <c r="K645" s="230">
        <v>2017</v>
      </c>
      <c r="L645" s="12" t="s">
        <v>67</v>
      </c>
      <c r="M645" s="12"/>
      <c r="N645" s="12"/>
      <c r="O645" s="12"/>
      <c r="P645" s="12"/>
      <c r="Q645" s="4"/>
      <c r="R645" s="101">
        <v>23.39</v>
      </c>
      <c r="S645" s="103">
        <v>6.4600000000000009</v>
      </c>
      <c r="T645" s="100" t="s">
        <v>75</v>
      </c>
      <c r="U645" s="175" t="s">
        <v>69</v>
      </c>
      <c r="V645" s="100" t="s">
        <v>47</v>
      </c>
      <c r="W645" s="180"/>
      <c r="X645" s="4">
        <f t="shared" si="17"/>
        <v>0</v>
      </c>
      <c r="Y645" s="180"/>
      <c r="Z645" s="4"/>
      <c r="AA645" s="180"/>
      <c r="AB645" s="180"/>
      <c r="AC645" s="180"/>
      <c r="AD645" s="180"/>
      <c r="AE645" s="180"/>
      <c r="AF645" s="180"/>
      <c r="AG645" s="180"/>
      <c r="AH645" s="180"/>
    </row>
    <row r="646" spans="1:34" ht="38.25" x14ac:dyDescent="0.25">
      <c r="A646" s="4" t="s">
        <v>1983</v>
      </c>
      <c r="B646" s="5" t="s">
        <v>1984</v>
      </c>
      <c r="C646" s="246">
        <f>IF(LEN($D646)=0,"",SUBTOTAL(3,$D$6:$D646))</f>
        <v>639</v>
      </c>
      <c r="D646" s="6" t="s">
        <v>25</v>
      </c>
      <c r="E646" s="26" t="s">
        <v>1985</v>
      </c>
      <c r="F646" s="21" t="s">
        <v>45</v>
      </c>
      <c r="G646" s="22" t="s">
        <v>79</v>
      </c>
      <c r="H646" s="188" t="s">
        <v>241</v>
      </c>
      <c r="I646" s="9">
        <v>2.02</v>
      </c>
      <c r="J646" s="177">
        <v>38</v>
      </c>
      <c r="K646" s="230">
        <v>2017</v>
      </c>
      <c r="L646" s="12" t="s">
        <v>67</v>
      </c>
      <c r="M646" s="12"/>
      <c r="N646" s="12"/>
      <c r="O646" s="12"/>
      <c r="P646" s="12"/>
      <c r="Q646" s="4"/>
      <c r="R646" s="101">
        <v>2.02</v>
      </c>
      <c r="S646" s="103">
        <v>2.02</v>
      </c>
      <c r="T646" s="100" t="s">
        <v>75</v>
      </c>
      <c r="U646" s="175" t="s">
        <v>69</v>
      </c>
      <c r="V646" s="100" t="s">
        <v>70</v>
      </c>
      <c r="W646" s="180"/>
      <c r="X646" s="4">
        <f t="shared" si="17"/>
        <v>0</v>
      </c>
      <c r="Y646" s="180"/>
      <c r="Z646" s="4"/>
      <c r="AA646" s="180"/>
      <c r="AB646" s="180"/>
      <c r="AC646" s="180"/>
      <c r="AD646" s="180"/>
      <c r="AE646" s="180"/>
      <c r="AF646" s="180"/>
      <c r="AG646" s="180"/>
      <c r="AH646" s="180"/>
    </row>
    <row r="647" spans="1:34" ht="38.25" x14ac:dyDescent="0.25">
      <c r="A647" s="4" t="s">
        <v>1986</v>
      </c>
      <c r="B647" s="5" t="s">
        <v>1987</v>
      </c>
      <c r="C647" s="246">
        <f>IF(LEN($D647)=0,"",SUBTOTAL(3,$D$6:$D647))</f>
        <v>640</v>
      </c>
      <c r="D647" s="6" t="s">
        <v>25</v>
      </c>
      <c r="E647" s="13" t="s">
        <v>1988</v>
      </c>
      <c r="F647" s="18" t="s">
        <v>27</v>
      </c>
      <c r="G647" s="182" t="s">
        <v>256</v>
      </c>
      <c r="H647" s="8" t="s">
        <v>360</v>
      </c>
      <c r="I647" s="9">
        <v>1.38</v>
      </c>
      <c r="J647" s="177">
        <v>38</v>
      </c>
      <c r="K647" s="230">
        <v>2017</v>
      </c>
      <c r="L647" s="12" t="s">
        <v>67</v>
      </c>
      <c r="M647" s="12"/>
      <c r="N647" s="12" t="s">
        <v>68</v>
      </c>
      <c r="O647" s="12"/>
      <c r="P647" s="12"/>
      <c r="Q647" s="4" t="s">
        <v>1989</v>
      </c>
      <c r="R647" s="4">
        <v>15</v>
      </c>
      <c r="S647" s="4">
        <v>1.38</v>
      </c>
      <c r="T647" s="178" t="s">
        <v>75</v>
      </c>
      <c r="U647" s="13" t="s">
        <v>69</v>
      </c>
      <c r="V647" s="4" t="s">
        <v>70</v>
      </c>
      <c r="W647" s="180"/>
      <c r="X647" s="4">
        <f t="shared" si="17"/>
        <v>0</v>
      </c>
      <c r="Y647" s="180"/>
      <c r="Z647" s="4" t="s">
        <v>1990</v>
      </c>
      <c r="AA647" s="180"/>
      <c r="AB647" s="180"/>
      <c r="AC647" s="180"/>
      <c r="AD647" s="180"/>
      <c r="AE647" s="180"/>
      <c r="AF647" s="180"/>
      <c r="AG647" s="180"/>
      <c r="AH647" s="180"/>
    </row>
    <row r="648" spans="1:34" ht="38.25" x14ac:dyDescent="0.25">
      <c r="A648" s="4" t="s">
        <v>1991</v>
      </c>
      <c r="B648" s="5" t="s">
        <v>1992</v>
      </c>
      <c r="C648" s="246">
        <f>IF(LEN($D648)=0,"",SUBTOTAL(3,$D$6:$D648))</f>
        <v>641</v>
      </c>
      <c r="D648" s="6" t="s">
        <v>25</v>
      </c>
      <c r="E648" s="208" t="s">
        <v>1993</v>
      </c>
      <c r="F648" s="209" t="s">
        <v>27</v>
      </c>
      <c r="G648" s="182" t="s">
        <v>256</v>
      </c>
      <c r="H648" s="188" t="s">
        <v>132</v>
      </c>
      <c r="I648" s="9">
        <v>3.27</v>
      </c>
      <c r="J648" s="177">
        <v>38</v>
      </c>
      <c r="K648" s="230">
        <v>2017</v>
      </c>
      <c r="L648" s="12" t="s">
        <v>67</v>
      </c>
      <c r="M648" s="12"/>
      <c r="N648" s="12" t="s">
        <v>68</v>
      </c>
      <c r="O648" s="12"/>
      <c r="P648" s="12"/>
      <c r="Q648" s="4" t="s">
        <v>1989</v>
      </c>
      <c r="R648" s="4">
        <v>17.100000000000001</v>
      </c>
      <c r="S648" s="4">
        <v>3.2700000000000014</v>
      </c>
      <c r="T648" s="178" t="s">
        <v>75</v>
      </c>
      <c r="U648" s="13" t="s">
        <v>69</v>
      </c>
      <c r="V648" s="4" t="s">
        <v>70</v>
      </c>
      <c r="W648" s="180"/>
      <c r="X648" s="4">
        <f t="shared" si="17"/>
        <v>0</v>
      </c>
      <c r="Y648" s="180"/>
      <c r="Z648" s="4"/>
      <c r="AA648" s="180"/>
      <c r="AB648" s="180"/>
      <c r="AC648" s="180"/>
      <c r="AD648" s="180"/>
      <c r="AE648" s="180"/>
      <c r="AF648" s="180"/>
      <c r="AG648" s="180"/>
      <c r="AH648" s="180"/>
    </row>
    <row r="649" spans="1:34" ht="38.25" x14ac:dyDescent="0.25">
      <c r="A649" s="4" t="s">
        <v>1994</v>
      </c>
      <c r="B649" s="5" t="s">
        <v>47</v>
      </c>
      <c r="C649" s="246">
        <f>IF(LEN($D649)=0,"",SUBTOTAL(3,$D$6:$D649))</f>
        <v>642</v>
      </c>
      <c r="D649" s="6" t="s">
        <v>25</v>
      </c>
      <c r="E649" s="199" t="s">
        <v>1995</v>
      </c>
      <c r="F649" s="188" t="s">
        <v>27</v>
      </c>
      <c r="G649" s="177" t="s">
        <v>84</v>
      </c>
      <c r="H649" s="188" t="s">
        <v>1577</v>
      </c>
      <c r="I649" s="9">
        <v>1.52</v>
      </c>
      <c r="J649" s="177">
        <v>38</v>
      </c>
      <c r="K649" s="230">
        <v>2017</v>
      </c>
      <c r="L649" s="12" t="s">
        <v>67</v>
      </c>
      <c r="M649" s="12"/>
      <c r="N649" s="12"/>
      <c r="O649" s="12"/>
      <c r="P649" s="12"/>
      <c r="Q649" s="4"/>
      <c r="R649" s="4">
        <v>3.37</v>
      </c>
      <c r="S649" s="4">
        <v>1.52</v>
      </c>
      <c r="T649" s="178" t="s">
        <v>75</v>
      </c>
      <c r="U649" s="13" t="s">
        <v>69</v>
      </c>
      <c r="V649" s="4" t="s">
        <v>47</v>
      </c>
      <c r="W649" s="180"/>
      <c r="X649" s="4">
        <f t="shared" si="17"/>
        <v>0</v>
      </c>
      <c r="Y649" s="180"/>
      <c r="Z649" s="4"/>
      <c r="AA649" s="180"/>
      <c r="AB649" s="180"/>
      <c r="AC649" s="180"/>
      <c r="AD649" s="180"/>
      <c r="AE649" s="180"/>
      <c r="AF649" s="180"/>
      <c r="AG649" s="180"/>
      <c r="AH649" s="180"/>
    </row>
    <row r="650" spans="1:34" ht="63.75" x14ac:dyDescent="0.25">
      <c r="A650" s="4" t="s">
        <v>1996</v>
      </c>
      <c r="B650" s="5" t="s">
        <v>1997</v>
      </c>
      <c r="C650" s="246">
        <f>IF(LEN($D650)=0,"",SUBTOTAL(3,$D$6:$D650))</f>
        <v>643</v>
      </c>
      <c r="D650" s="6" t="s">
        <v>25</v>
      </c>
      <c r="E650" s="199" t="s">
        <v>1998</v>
      </c>
      <c r="F650" s="182" t="s">
        <v>27</v>
      </c>
      <c r="G650" s="177" t="s">
        <v>84</v>
      </c>
      <c r="H650" s="188" t="s">
        <v>1999</v>
      </c>
      <c r="I650" s="9">
        <v>1.3</v>
      </c>
      <c r="J650" s="177">
        <v>38</v>
      </c>
      <c r="K650" s="230">
        <v>2017</v>
      </c>
      <c r="L650" s="12" t="s">
        <v>67</v>
      </c>
      <c r="M650" s="12"/>
      <c r="N650" s="12"/>
      <c r="O650" s="12"/>
      <c r="P650" s="12"/>
      <c r="Q650" s="4"/>
      <c r="R650" s="4">
        <v>2.67</v>
      </c>
      <c r="S650" s="4">
        <v>1.3</v>
      </c>
      <c r="T650" s="178" t="s">
        <v>75</v>
      </c>
      <c r="U650" s="13" t="s">
        <v>69</v>
      </c>
      <c r="V650" s="4" t="s">
        <v>70</v>
      </c>
      <c r="W650" s="180"/>
      <c r="X650" s="4">
        <f t="shared" si="17"/>
        <v>0</v>
      </c>
      <c r="Y650" s="180"/>
      <c r="Z650" s="4"/>
      <c r="AA650" s="180"/>
      <c r="AB650" s="180"/>
      <c r="AC650" s="180"/>
      <c r="AD650" s="180"/>
      <c r="AE650" s="180"/>
      <c r="AF650" s="180"/>
      <c r="AG650" s="180"/>
      <c r="AH650" s="180"/>
    </row>
    <row r="651" spans="1:34" ht="38.25" x14ac:dyDescent="0.25">
      <c r="A651" s="4" t="s">
        <v>2000</v>
      </c>
      <c r="B651" s="5" t="s">
        <v>2001</v>
      </c>
      <c r="C651" s="246">
        <f>IF(LEN($D651)=0,"",SUBTOTAL(3,$D$6:$D651))</f>
        <v>644</v>
      </c>
      <c r="D651" s="6" t="s">
        <v>25</v>
      </c>
      <c r="E651" s="199" t="s">
        <v>2002</v>
      </c>
      <c r="F651" s="182" t="s">
        <v>27</v>
      </c>
      <c r="G651" s="177" t="s">
        <v>84</v>
      </c>
      <c r="H651" s="188" t="s">
        <v>1999</v>
      </c>
      <c r="I651" s="9">
        <v>0.43</v>
      </c>
      <c r="J651" s="177">
        <v>38</v>
      </c>
      <c r="K651" s="230">
        <v>2017</v>
      </c>
      <c r="L651" s="12" t="s">
        <v>67</v>
      </c>
      <c r="M651" s="12"/>
      <c r="N651" s="12"/>
      <c r="O651" s="12"/>
      <c r="P651" s="12"/>
      <c r="Q651" s="4"/>
      <c r="R651" s="4">
        <v>0.43</v>
      </c>
      <c r="S651" s="4">
        <v>0.43</v>
      </c>
      <c r="T651" s="178" t="s">
        <v>75</v>
      </c>
      <c r="U651" s="13" t="s">
        <v>69</v>
      </c>
      <c r="V651" s="4" t="s">
        <v>70</v>
      </c>
      <c r="W651" s="180"/>
      <c r="X651" s="4">
        <f t="shared" si="17"/>
        <v>0</v>
      </c>
      <c r="Y651" s="180"/>
      <c r="Z651" s="4"/>
      <c r="AA651" s="180"/>
      <c r="AB651" s="180"/>
      <c r="AC651" s="180"/>
      <c r="AD651" s="180"/>
      <c r="AE651" s="180"/>
      <c r="AF651" s="180"/>
      <c r="AG651" s="180"/>
      <c r="AH651" s="180"/>
    </row>
    <row r="652" spans="1:34" ht="38.25" x14ac:dyDescent="0.25">
      <c r="A652" s="4" t="s">
        <v>2003</v>
      </c>
      <c r="B652" s="5" t="s">
        <v>2004</v>
      </c>
      <c r="C652" s="246">
        <f>IF(LEN($D652)=0,"",SUBTOTAL(3,$D$6:$D652))</f>
        <v>645</v>
      </c>
      <c r="D652" s="6" t="s">
        <v>25</v>
      </c>
      <c r="E652" s="199" t="s">
        <v>2005</v>
      </c>
      <c r="F652" s="206" t="s">
        <v>45</v>
      </c>
      <c r="G652" s="177" t="s">
        <v>84</v>
      </c>
      <c r="H652" s="188" t="s">
        <v>1375</v>
      </c>
      <c r="I652" s="9">
        <v>0.1</v>
      </c>
      <c r="J652" s="177">
        <v>38</v>
      </c>
      <c r="K652" s="230">
        <v>2017</v>
      </c>
      <c r="L652" s="12" t="s">
        <v>67</v>
      </c>
      <c r="M652" s="12"/>
      <c r="N652" s="12"/>
      <c r="O652" s="12"/>
      <c r="P652" s="12"/>
      <c r="Q652" s="4"/>
      <c r="R652" s="4">
        <v>0.1</v>
      </c>
      <c r="S652" s="4">
        <v>0.1</v>
      </c>
      <c r="T652" s="178" t="s">
        <v>75</v>
      </c>
      <c r="U652" s="13" t="s">
        <v>69</v>
      </c>
      <c r="V652" s="4" t="s">
        <v>70</v>
      </c>
      <c r="W652" s="180"/>
      <c r="X652" s="4">
        <f t="shared" si="17"/>
        <v>0</v>
      </c>
      <c r="Y652" s="180"/>
      <c r="Z652" s="4"/>
      <c r="AA652" s="180"/>
      <c r="AB652" s="180"/>
      <c r="AC652" s="180"/>
      <c r="AD652" s="180"/>
      <c r="AE652" s="180"/>
      <c r="AF652" s="180"/>
      <c r="AG652" s="180"/>
      <c r="AH652" s="180"/>
    </row>
    <row r="653" spans="1:34" ht="38.25" x14ac:dyDescent="0.25">
      <c r="A653" s="4" t="s">
        <v>2006</v>
      </c>
      <c r="B653" s="5" t="s">
        <v>2007</v>
      </c>
      <c r="C653" s="246">
        <f>IF(LEN($D653)=0,"",SUBTOTAL(3,$D$6:$D653))</f>
        <v>646</v>
      </c>
      <c r="D653" s="6" t="s">
        <v>25</v>
      </c>
      <c r="E653" s="13" t="s">
        <v>2008</v>
      </c>
      <c r="F653" s="209" t="s">
        <v>27</v>
      </c>
      <c r="G653" s="182" t="s">
        <v>181</v>
      </c>
      <c r="H653" s="8" t="s">
        <v>218</v>
      </c>
      <c r="I653" s="9">
        <v>26</v>
      </c>
      <c r="J653" s="177">
        <v>38</v>
      </c>
      <c r="K653" s="230">
        <v>2017</v>
      </c>
      <c r="L653" s="12" t="s">
        <v>67</v>
      </c>
      <c r="M653" s="12"/>
      <c r="N653" s="12"/>
      <c r="O653" s="12" t="s">
        <v>32</v>
      </c>
      <c r="P653" s="12"/>
      <c r="Q653" s="4"/>
      <c r="R653" s="4">
        <v>26</v>
      </c>
      <c r="S653" s="4">
        <v>26</v>
      </c>
      <c r="T653" s="178" t="s">
        <v>75</v>
      </c>
      <c r="U653" s="13" t="s">
        <v>69</v>
      </c>
      <c r="V653" s="4" t="s">
        <v>36</v>
      </c>
      <c r="W653" s="180"/>
      <c r="X653" s="4">
        <f t="shared" si="17"/>
        <v>0</v>
      </c>
      <c r="Y653" s="180"/>
      <c r="Z653" s="4"/>
      <c r="AA653" s="180"/>
      <c r="AB653" s="180"/>
      <c r="AC653" s="180"/>
      <c r="AD653" s="180"/>
      <c r="AE653" s="180"/>
      <c r="AF653" s="180"/>
      <c r="AG653" s="180"/>
      <c r="AH653" s="180"/>
    </row>
    <row r="654" spans="1:34" ht="38.25" x14ac:dyDescent="0.25">
      <c r="A654" s="4" t="s">
        <v>2009</v>
      </c>
      <c r="B654" s="5" t="s">
        <v>2010</v>
      </c>
      <c r="C654" s="246">
        <f>IF(LEN($D654)=0,"",SUBTOTAL(3,$D$6:$D654))</f>
        <v>647</v>
      </c>
      <c r="D654" s="6" t="s">
        <v>25</v>
      </c>
      <c r="E654" s="183" t="s">
        <v>2011</v>
      </c>
      <c r="F654" s="177" t="s">
        <v>27</v>
      </c>
      <c r="G654" s="177" t="s">
        <v>89</v>
      </c>
      <c r="H654" s="177" t="s">
        <v>90</v>
      </c>
      <c r="I654" s="9">
        <v>0.6</v>
      </c>
      <c r="J654" s="177">
        <v>38</v>
      </c>
      <c r="K654" s="230">
        <v>2017</v>
      </c>
      <c r="L654" s="12" t="s">
        <v>67</v>
      </c>
      <c r="M654" s="12"/>
      <c r="N654" s="12"/>
      <c r="O654" s="12"/>
      <c r="P654" s="12"/>
      <c r="Q654" s="4"/>
      <c r="R654" s="4">
        <v>0.6</v>
      </c>
      <c r="S654" s="4">
        <v>0.6</v>
      </c>
      <c r="T654" s="178" t="s">
        <v>75</v>
      </c>
      <c r="U654" s="13" t="s">
        <v>69</v>
      </c>
      <c r="V654" s="4" t="s">
        <v>70</v>
      </c>
      <c r="W654" s="180"/>
      <c r="X654" s="4">
        <f t="shared" si="17"/>
        <v>0</v>
      </c>
      <c r="Y654" s="180"/>
      <c r="Z654" s="4"/>
      <c r="AA654" s="180"/>
      <c r="AB654" s="180"/>
      <c r="AC654" s="180"/>
      <c r="AD654" s="180"/>
      <c r="AE654" s="180"/>
      <c r="AF654" s="180"/>
      <c r="AG654" s="180"/>
      <c r="AH654" s="180"/>
    </row>
    <row r="655" spans="1:34" ht="38.25" x14ac:dyDescent="0.25">
      <c r="A655" s="4" t="s">
        <v>2012</v>
      </c>
      <c r="B655" s="5" t="s">
        <v>2013</v>
      </c>
      <c r="C655" s="246">
        <f>IF(LEN($D655)=0,"",SUBTOTAL(3,$D$6:$D655))</f>
        <v>648</v>
      </c>
      <c r="D655" s="6" t="s">
        <v>25</v>
      </c>
      <c r="E655" s="183" t="s">
        <v>2014</v>
      </c>
      <c r="F655" s="177" t="s">
        <v>27</v>
      </c>
      <c r="G655" s="177" t="s">
        <v>89</v>
      </c>
      <c r="H655" s="177" t="s">
        <v>218</v>
      </c>
      <c r="I655" s="9">
        <v>7.57</v>
      </c>
      <c r="J655" s="177">
        <v>38</v>
      </c>
      <c r="K655" s="230">
        <v>2017</v>
      </c>
      <c r="L655" s="12" t="s">
        <v>67</v>
      </c>
      <c r="M655" s="12"/>
      <c r="N655" s="12"/>
      <c r="O655" s="12"/>
      <c r="P655" s="12"/>
      <c r="Q655" s="4"/>
      <c r="R655" s="4">
        <v>10.83</v>
      </c>
      <c r="S655" s="4">
        <v>7.57</v>
      </c>
      <c r="T655" s="178" t="s">
        <v>75</v>
      </c>
      <c r="U655" s="13" t="s">
        <v>69</v>
      </c>
      <c r="V655" s="4" t="s">
        <v>47</v>
      </c>
      <c r="W655" s="180"/>
      <c r="X655" s="4">
        <f t="shared" si="17"/>
        <v>0</v>
      </c>
      <c r="Y655" s="180"/>
      <c r="Z655" s="4"/>
      <c r="AA655" s="180"/>
      <c r="AB655" s="180"/>
      <c r="AC655" s="180"/>
      <c r="AD655" s="180"/>
      <c r="AE655" s="180"/>
      <c r="AF655" s="180"/>
      <c r="AG655" s="180"/>
      <c r="AH655" s="180"/>
    </row>
    <row r="656" spans="1:34" ht="38.25" x14ac:dyDescent="0.25">
      <c r="A656" s="4" t="s">
        <v>2015</v>
      </c>
      <c r="B656" s="5" t="s">
        <v>2016</v>
      </c>
      <c r="C656" s="246">
        <f>IF(LEN($D656)=0,"",SUBTOTAL(3,$D$6:$D656))</f>
        <v>649</v>
      </c>
      <c r="D656" s="6" t="s">
        <v>25</v>
      </c>
      <c r="E656" s="183" t="s">
        <v>2017</v>
      </c>
      <c r="F656" s="177" t="s">
        <v>27</v>
      </c>
      <c r="G656" s="177" t="s">
        <v>89</v>
      </c>
      <c r="H656" s="177" t="s">
        <v>90</v>
      </c>
      <c r="I656" s="9">
        <v>9.0500000000000007</v>
      </c>
      <c r="J656" s="177">
        <v>38</v>
      </c>
      <c r="K656" s="230">
        <v>2017</v>
      </c>
      <c r="L656" s="12" t="s">
        <v>67</v>
      </c>
      <c r="M656" s="12"/>
      <c r="N656" s="12"/>
      <c r="O656" s="12"/>
      <c r="P656" s="12"/>
      <c r="Q656" s="4"/>
      <c r="R656" s="4">
        <v>9.0500000000000007</v>
      </c>
      <c r="S656" s="4">
        <v>9.0500000000000007</v>
      </c>
      <c r="T656" s="178" t="s">
        <v>75</v>
      </c>
      <c r="U656" s="13" t="s">
        <v>69</v>
      </c>
      <c r="V656" s="4" t="s">
        <v>70</v>
      </c>
      <c r="W656" s="180"/>
      <c r="X656" s="4">
        <f t="shared" si="17"/>
        <v>0</v>
      </c>
      <c r="Y656" s="180"/>
      <c r="Z656" s="4"/>
      <c r="AA656" s="180"/>
      <c r="AB656" s="180"/>
      <c r="AC656" s="180"/>
      <c r="AD656" s="180"/>
      <c r="AE656" s="180"/>
      <c r="AF656" s="180"/>
      <c r="AG656" s="180"/>
      <c r="AH656" s="180"/>
    </row>
    <row r="657" spans="1:34" ht="38.25" x14ac:dyDescent="0.25">
      <c r="A657" s="4" t="s">
        <v>2018</v>
      </c>
      <c r="B657" s="5" t="s">
        <v>2019</v>
      </c>
      <c r="C657" s="246">
        <f>IF(LEN($D657)=0,"",SUBTOTAL(3,$D$6:$D657))</f>
        <v>650</v>
      </c>
      <c r="D657" s="6" t="s">
        <v>25</v>
      </c>
      <c r="E657" s="183" t="s">
        <v>2020</v>
      </c>
      <c r="F657" s="177" t="s">
        <v>27</v>
      </c>
      <c r="G657" s="177" t="s">
        <v>89</v>
      </c>
      <c r="H657" s="177" t="s">
        <v>376</v>
      </c>
      <c r="I657" s="9">
        <v>0.21</v>
      </c>
      <c r="J657" s="177">
        <v>38</v>
      </c>
      <c r="K657" s="230">
        <v>2017</v>
      </c>
      <c r="L657" s="12" t="s">
        <v>67</v>
      </c>
      <c r="M657" s="12"/>
      <c r="N657" s="12"/>
      <c r="O657" s="12"/>
      <c r="P657" s="12"/>
      <c r="Q657" s="4"/>
      <c r="R657" s="4">
        <v>2.8</v>
      </c>
      <c r="S657" s="4">
        <v>0.21</v>
      </c>
      <c r="T657" s="178" t="s">
        <v>75</v>
      </c>
      <c r="U657" s="13" t="s">
        <v>69</v>
      </c>
      <c r="V657" s="4" t="s">
        <v>47</v>
      </c>
      <c r="W657" s="180"/>
      <c r="X657" s="4">
        <f t="shared" si="17"/>
        <v>0</v>
      </c>
      <c r="Y657" s="180"/>
      <c r="Z657" s="4"/>
      <c r="AA657" s="180"/>
      <c r="AB657" s="180"/>
      <c r="AC657" s="180"/>
      <c r="AD657" s="180"/>
      <c r="AE657" s="180"/>
      <c r="AF657" s="180"/>
      <c r="AG657" s="180"/>
      <c r="AH657" s="180"/>
    </row>
    <row r="658" spans="1:34" ht="38.25" x14ac:dyDescent="0.25">
      <c r="A658" s="4" t="s">
        <v>2021</v>
      </c>
      <c r="B658" s="5" t="s">
        <v>2022</v>
      </c>
      <c r="C658" s="246">
        <f>IF(LEN($D658)=0,"",SUBTOTAL(3,$D$6:$D658))</f>
        <v>651</v>
      </c>
      <c r="D658" s="6" t="s">
        <v>25</v>
      </c>
      <c r="E658" s="183" t="s">
        <v>2023</v>
      </c>
      <c r="F658" s="177" t="s">
        <v>127</v>
      </c>
      <c r="G658" s="177" t="s">
        <v>165</v>
      </c>
      <c r="H658" s="177" t="s">
        <v>722</v>
      </c>
      <c r="I658" s="9">
        <v>0.02</v>
      </c>
      <c r="J658" s="177">
        <v>38</v>
      </c>
      <c r="K658" s="230">
        <v>2017</v>
      </c>
      <c r="L658" s="12" t="s">
        <v>67</v>
      </c>
      <c r="M658" s="12"/>
      <c r="N658" s="12"/>
      <c r="O658" s="12"/>
      <c r="P658" s="12"/>
      <c r="Q658" s="4"/>
      <c r="R658" s="4">
        <v>0.75</v>
      </c>
      <c r="S658" s="4">
        <v>0.02</v>
      </c>
      <c r="T658" s="178" t="s">
        <v>75</v>
      </c>
      <c r="U658" s="13" t="s">
        <v>69</v>
      </c>
      <c r="V658" s="4" t="s">
        <v>111</v>
      </c>
      <c r="W658" s="180"/>
      <c r="X658" s="4">
        <f t="shared" si="17"/>
        <v>0</v>
      </c>
      <c r="Y658" s="180"/>
      <c r="Z658" s="4"/>
      <c r="AA658" s="180"/>
      <c r="AB658" s="180"/>
      <c r="AC658" s="180"/>
      <c r="AD658" s="180"/>
      <c r="AE658" s="180"/>
      <c r="AF658" s="180"/>
      <c r="AG658" s="180"/>
      <c r="AH658" s="180"/>
    </row>
    <row r="659" spans="1:34" ht="38.25" x14ac:dyDescent="0.25">
      <c r="A659" s="4" t="s">
        <v>2024</v>
      </c>
      <c r="B659" s="5" t="s">
        <v>2025</v>
      </c>
      <c r="C659" s="246">
        <f>IF(LEN($D659)=0,"",SUBTOTAL(3,$D$6:$D659))</f>
        <v>652</v>
      </c>
      <c r="D659" s="6" t="s">
        <v>25</v>
      </c>
      <c r="E659" s="7" t="s">
        <v>2026</v>
      </c>
      <c r="F659" s="18" t="s">
        <v>27</v>
      </c>
      <c r="G659" s="177" t="s">
        <v>165</v>
      </c>
      <c r="H659" s="177" t="s">
        <v>441</v>
      </c>
      <c r="I659" s="9">
        <v>3.26</v>
      </c>
      <c r="J659" s="177">
        <v>38</v>
      </c>
      <c r="K659" s="230">
        <v>2017</v>
      </c>
      <c r="L659" s="12" t="s">
        <v>67</v>
      </c>
      <c r="M659" s="12"/>
      <c r="N659" s="12"/>
      <c r="O659" s="12"/>
      <c r="P659" s="12"/>
      <c r="Q659" s="4"/>
      <c r="R659" s="4">
        <v>5.0999999999999996</v>
      </c>
      <c r="S659" s="4">
        <v>3.26</v>
      </c>
      <c r="T659" s="178" t="s">
        <v>75</v>
      </c>
      <c r="U659" s="13" t="s">
        <v>69</v>
      </c>
      <c r="V659" s="4" t="s">
        <v>111</v>
      </c>
      <c r="W659" s="180"/>
      <c r="X659" s="4">
        <f t="shared" si="17"/>
        <v>0</v>
      </c>
      <c r="Y659" s="180"/>
      <c r="Z659" s="4"/>
      <c r="AA659" s="180"/>
      <c r="AB659" s="180"/>
      <c r="AC659" s="180"/>
      <c r="AD659" s="180"/>
      <c r="AE659" s="180"/>
      <c r="AF659" s="180"/>
      <c r="AG659" s="180"/>
      <c r="AH659" s="180"/>
    </row>
    <row r="660" spans="1:34" ht="38.25" x14ac:dyDescent="0.25">
      <c r="A660" s="4" t="s">
        <v>2027</v>
      </c>
      <c r="B660" s="5" t="s">
        <v>2028</v>
      </c>
      <c r="C660" s="246">
        <f>IF(LEN($D660)=0,"",SUBTOTAL(3,$D$6:$D660))</f>
        <v>653</v>
      </c>
      <c r="D660" s="6" t="s">
        <v>25</v>
      </c>
      <c r="E660" s="7" t="s">
        <v>2029</v>
      </c>
      <c r="F660" s="18" t="s">
        <v>27</v>
      </c>
      <c r="G660" s="177" t="s">
        <v>165</v>
      </c>
      <c r="H660" s="177" t="s">
        <v>166</v>
      </c>
      <c r="I660" s="9">
        <v>0.6</v>
      </c>
      <c r="J660" s="177">
        <v>38</v>
      </c>
      <c r="K660" s="230">
        <v>2017</v>
      </c>
      <c r="L660" s="12" t="s">
        <v>67</v>
      </c>
      <c r="M660" s="12"/>
      <c r="N660" s="12"/>
      <c r="O660" s="12"/>
      <c r="P660" s="12"/>
      <c r="Q660" s="4"/>
      <c r="R660" s="4">
        <v>0.6</v>
      </c>
      <c r="S660" s="4">
        <v>0.6</v>
      </c>
      <c r="T660" s="178" t="s">
        <v>75</v>
      </c>
      <c r="U660" s="13" t="s">
        <v>69</v>
      </c>
      <c r="V660" s="4" t="s">
        <v>111</v>
      </c>
      <c r="W660" s="180"/>
      <c r="X660" s="4">
        <f t="shared" si="17"/>
        <v>0</v>
      </c>
      <c r="Y660" s="180"/>
      <c r="Z660" s="4"/>
      <c r="AA660" s="180"/>
      <c r="AB660" s="180"/>
      <c r="AC660" s="180"/>
      <c r="AD660" s="180"/>
      <c r="AE660" s="180"/>
      <c r="AF660" s="180"/>
      <c r="AG660" s="180"/>
      <c r="AH660" s="180"/>
    </row>
    <row r="661" spans="1:34" ht="38.25" x14ac:dyDescent="0.25">
      <c r="A661" s="4" t="s">
        <v>2030</v>
      </c>
      <c r="B661" s="5" t="s">
        <v>2031</v>
      </c>
      <c r="C661" s="246">
        <f>IF(LEN($D661)=0,"",SUBTOTAL(3,$D$6:$D661))</f>
        <v>654</v>
      </c>
      <c r="D661" s="6" t="s">
        <v>25</v>
      </c>
      <c r="E661" s="185" t="s">
        <v>2032</v>
      </c>
      <c r="F661" s="188" t="s">
        <v>45</v>
      </c>
      <c r="G661" s="18" t="s">
        <v>51</v>
      </c>
      <c r="H661" s="328" t="s">
        <v>2033</v>
      </c>
      <c r="I661" s="9">
        <v>0.11</v>
      </c>
      <c r="J661" s="177">
        <v>38</v>
      </c>
      <c r="K661" s="230">
        <v>2017</v>
      </c>
      <c r="L661" s="12" t="s">
        <v>67</v>
      </c>
      <c r="M661" s="12"/>
      <c r="N661" s="12"/>
      <c r="O661" s="12"/>
      <c r="P661" s="12"/>
      <c r="Q661" s="4"/>
      <c r="R661" s="4">
        <v>0.22</v>
      </c>
      <c r="S661" s="4">
        <v>0.11</v>
      </c>
      <c r="T661" s="178" t="s">
        <v>75</v>
      </c>
      <c r="U661" s="13" t="s">
        <v>69</v>
      </c>
      <c r="V661" s="4" t="s">
        <v>47</v>
      </c>
      <c r="W661" s="180"/>
      <c r="X661" s="4">
        <f t="shared" si="17"/>
        <v>0</v>
      </c>
      <c r="Y661" s="180"/>
      <c r="Z661" s="4"/>
      <c r="AA661" s="180"/>
      <c r="AB661" s="180"/>
      <c r="AC661" s="180"/>
      <c r="AD661" s="180"/>
      <c r="AE661" s="180"/>
      <c r="AF661" s="180"/>
      <c r="AG661" s="180"/>
      <c r="AH661" s="180"/>
    </row>
    <row r="662" spans="1:34" ht="38.25" x14ac:dyDescent="0.25">
      <c r="A662" s="4" t="s">
        <v>2034</v>
      </c>
      <c r="B662" s="5" t="s">
        <v>2035</v>
      </c>
      <c r="C662" s="246">
        <f>IF(LEN($D662)=0,"",SUBTOTAL(3,$D$6:$D662))</f>
        <v>655</v>
      </c>
      <c r="D662" s="6" t="s">
        <v>25</v>
      </c>
      <c r="E662" s="176" t="s">
        <v>2036</v>
      </c>
      <c r="F662" s="188" t="s">
        <v>27</v>
      </c>
      <c r="G662" s="177" t="s">
        <v>51</v>
      </c>
      <c r="H662" s="188" t="s">
        <v>132</v>
      </c>
      <c r="I662" s="9">
        <v>14.78</v>
      </c>
      <c r="J662" s="177">
        <v>38</v>
      </c>
      <c r="K662" s="230">
        <v>2017</v>
      </c>
      <c r="L662" s="12" t="s">
        <v>67</v>
      </c>
      <c r="M662" s="12"/>
      <c r="N662" s="12"/>
      <c r="O662" s="12"/>
      <c r="P662" s="12"/>
      <c r="Q662" s="4"/>
      <c r="R662" s="4">
        <v>14.78</v>
      </c>
      <c r="S662" s="4">
        <v>14.78</v>
      </c>
      <c r="T662" s="178" t="s">
        <v>75</v>
      </c>
      <c r="U662" s="13" t="s">
        <v>69</v>
      </c>
      <c r="V662" s="4" t="s">
        <v>70</v>
      </c>
      <c r="W662" s="180"/>
      <c r="X662" s="4">
        <f t="shared" si="17"/>
        <v>0</v>
      </c>
      <c r="Y662" s="180"/>
      <c r="Z662" s="4"/>
      <c r="AA662" s="180"/>
      <c r="AB662" s="180"/>
      <c r="AC662" s="180"/>
      <c r="AD662" s="180"/>
      <c r="AE662" s="180"/>
      <c r="AF662" s="180"/>
      <c r="AG662" s="180"/>
      <c r="AH662" s="180"/>
    </row>
    <row r="663" spans="1:34" ht="38.25" x14ac:dyDescent="0.25">
      <c r="A663" s="4" t="s">
        <v>2037</v>
      </c>
      <c r="B663" s="5" t="s">
        <v>2038</v>
      </c>
      <c r="C663" s="246">
        <f>IF(LEN($D663)=0,"",SUBTOTAL(3,$D$6:$D663))</f>
        <v>656</v>
      </c>
      <c r="D663" s="6" t="s">
        <v>25</v>
      </c>
      <c r="E663" s="7" t="s">
        <v>2039</v>
      </c>
      <c r="F663" s="188" t="s">
        <v>27</v>
      </c>
      <c r="G663" s="177" t="s">
        <v>51</v>
      </c>
      <c r="H663" s="188" t="s">
        <v>2040</v>
      </c>
      <c r="I663" s="9">
        <v>29.44</v>
      </c>
      <c r="J663" s="177">
        <v>38</v>
      </c>
      <c r="K663" s="230">
        <v>2017</v>
      </c>
      <c r="L663" s="12" t="s">
        <v>67</v>
      </c>
      <c r="M663" s="12"/>
      <c r="N663" s="12"/>
      <c r="O663" s="12"/>
      <c r="P663" s="12"/>
      <c r="Q663" s="4"/>
      <c r="R663" s="4">
        <v>29.439999999999998</v>
      </c>
      <c r="S663" s="4">
        <v>29.439999999999998</v>
      </c>
      <c r="T663" s="178" t="s">
        <v>75</v>
      </c>
      <c r="U663" s="13" t="s">
        <v>69</v>
      </c>
      <c r="V663" s="4" t="s">
        <v>70</v>
      </c>
      <c r="W663" s="180"/>
      <c r="X663" s="4">
        <f t="shared" si="17"/>
        <v>0</v>
      </c>
      <c r="Y663" s="180"/>
      <c r="Z663" s="4"/>
      <c r="AA663" s="180"/>
      <c r="AB663" s="180"/>
      <c r="AC663" s="180"/>
      <c r="AD663" s="180"/>
      <c r="AE663" s="180"/>
      <c r="AF663" s="180"/>
      <c r="AG663" s="180"/>
      <c r="AH663" s="180"/>
    </row>
    <row r="664" spans="1:34" ht="38.25" x14ac:dyDescent="0.25">
      <c r="A664" s="4" t="s">
        <v>2041</v>
      </c>
      <c r="B664" s="5" t="s">
        <v>2042</v>
      </c>
      <c r="C664" s="246">
        <f>IF(LEN($D664)=0,"",SUBTOTAL(3,$D$6:$D664))</f>
        <v>657</v>
      </c>
      <c r="D664" s="6" t="s">
        <v>25</v>
      </c>
      <c r="E664" s="7" t="s">
        <v>2043</v>
      </c>
      <c r="F664" s="188" t="s">
        <v>27</v>
      </c>
      <c r="G664" s="177" t="s">
        <v>51</v>
      </c>
      <c r="H664" s="188" t="s">
        <v>2040</v>
      </c>
      <c r="I664" s="9">
        <v>25.6</v>
      </c>
      <c r="J664" s="177">
        <v>38</v>
      </c>
      <c r="K664" s="230">
        <v>2017</v>
      </c>
      <c r="L664" s="12" t="s">
        <v>67</v>
      </c>
      <c r="M664" s="12"/>
      <c r="N664" s="12"/>
      <c r="O664" s="12"/>
      <c r="P664" s="12"/>
      <c r="Q664" s="4"/>
      <c r="R664" s="4">
        <v>25.6</v>
      </c>
      <c r="S664" s="4">
        <v>25.6</v>
      </c>
      <c r="T664" s="178" t="s">
        <v>75</v>
      </c>
      <c r="U664" s="13" t="s">
        <v>69</v>
      </c>
      <c r="V664" s="4" t="s">
        <v>36</v>
      </c>
      <c r="W664" s="180"/>
      <c r="X664" s="4">
        <f t="shared" si="17"/>
        <v>0</v>
      </c>
      <c r="Y664" s="180"/>
      <c r="Z664" s="4"/>
      <c r="AA664" s="180"/>
      <c r="AB664" s="180"/>
      <c r="AC664" s="180"/>
      <c r="AD664" s="180"/>
      <c r="AE664" s="180"/>
      <c r="AF664" s="180"/>
      <c r="AG664" s="180"/>
      <c r="AH664" s="180"/>
    </row>
    <row r="665" spans="1:34" ht="38.25" x14ac:dyDescent="0.25">
      <c r="A665" s="4" t="s">
        <v>2044</v>
      </c>
      <c r="B665" s="5" t="s">
        <v>2045</v>
      </c>
      <c r="C665" s="246">
        <f>IF(LEN($D665)=0,"",SUBTOTAL(3,$D$6:$D665))</f>
        <v>658</v>
      </c>
      <c r="D665" s="6" t="s">
        <v>25</v>
      </c>
      <c r="E665" s="7" t="s">
        <v>2046</v>
      </c>
      <c r="F665" s="188" t="s">
        <v>27</v>
      </c>
      <c r="G665" s="177" t="s">
        <v>51</v>
      </c>
      <c r="H665" s="188" t="s">
        <v>2047</v>
      </c>
      <c r="I665" s="9">
        <v>0.3</v>
      </c>
      <c r="J665" s="177">
        <v>38</v>
      </c>
      <c r="K665" s="230">
        <v>2017</v>
      </c>
      <c r="L665" s="12" t="s">
        <v>67</v>
      </c>
      <c r="M665" s="12"/>
      <c r="N665" s="12"/>
      <c r="O665" s="12"/>
      <c r="P665" s="12"/>
      <c r="Q665" s="4"/>
      <c r="R665" s="4">
        <v>0.3</v>
      </c>
      <c r="S665" s="4">
        <v>0.3</v>
      </c>
      <c r="T665" s="178" t="s">
        <v>75</v>
      </c>
      <c r="U665" s="13" t="s">
        <v>69</v>
      </c>
      <c r="V665" s="4" t="s">
        <v>70</v>
      </c>
      <c r="W665" s="180"/>
      <c r="X665" s="4">
        <f t="shared" si="17"/>
        <v>0</v>
      </c>
      <c r="Y665" s="180"/>
      <c r="Z665" s="4"/>
      <c r="AA665" s="180"/>
      <c r="AB665" s="180"/>
      <c r="AC665" s="180"/>
      <c r="AD665" s="180"/>
      <c r="AE665" s="180"/>
      <c r="AF665" s="180"/>
      <c r="AG665" s="180"/>
      <c r="AH665" s="180"/>
    </row>
    <row r="666" spans="1:34" ht="38.25" x14ac:dyDescent="0.25">
      <c r="A666" s="4" t="s">
        <v>2048</v>
      </c>
      <c r="B666" s="5" t="s">
        <v>2049</v>
      </c>
      <c r="C666" s="246">
        <f>IF(LEN($D666)=0,"",SUBTOTAL(3,$D$6:$D666))</f>
        <v>659</v>
      </c>
      <c r="D666" s="6" t="s">
        <v>25</v>
      </c>
      <c r="E666" s="210" t="s">
        <v>2050</v>
      </c>
      <c r="F666" s="211" t="s">
        <v>27</v>
      </c>
      <c r="G666" s="177" t="s">
        <v>51</v>
      </c>
      <c r="H666" s="211" t="s">
        <v>364</v>
      </c>
      <c r="I666" s="9">
        <v>7</v>
      </c>
      <c r="J666" s="177">
        <v>38</v>
      </c>
      <c r="K666" s="230">
        <v>2017</v>
      </c>
      <c r="L666" s="12" t="s">
        <v>67</v>
      </c>
      <c r="M666" s="12"/>
      <c r="N666" s="12"/>
      <c r="O666" s="12"/>
      <c r="P666" s="12"/>
      <c r="Q666" s="4"/>
      <c r="R666" s="4">
        <v>7</v>
      </c>
      <c r="S666" s="4">
        <v>7</v>
      </c>
      <c r="T666" s="178" t="s">
        <v>75</v>
      </c>
      <c r="U666" s="13" t="s">
        <v>69</v>
      </c>
      <c r="V666" s="4" t="s">
        <v>70</v>
      </c>
      <c r="W666" s="180"/>
      <c r="X666" s="4">
        <f t="shared" si="17"/>
        <v>0</v>
      </c>
      <c r="Y666" s="180"/>
      <c r="Z666" s="4"/>
      <c r="AA666" s="180"/>
      <c r="AB666" s="180"/>
      <c r="AC666" s="180"/>
      <c r="AD666" s="180"/>
      <c r="AE666" s="180"/>
      <c r="AF666" s="180"/>
      <c r="AG666" s="180"/>
      <c r="AH666" s="180"/>
    </row>
    <row r="667" spans="1:34" ht="38.25" x14ac:dyDescent="0.25">
      <c r="A667" s="4" t="s">
        <v>2051</v>
      </c>
      <c r="B667" s="5" t="s">
        <v>1723</v>
      </c>
      <c r="C667" s="246">
        <f>IF(LEN($D667)=0,"",SUBTOTAL(3,$D$6:$D667))</f>
        <v>660</v>
      </c>
      <c r="D667" s="6" t="s">
        <v>56</v>
      </c>
      <c r="E667" s="183" t="s">
        <v>2052</v>
      </c>
      <c r="F667" s="177" t="s">
        <v>100</v>
      </c>
      <c r="G667" s="18" t="s">
        <v>65</v>
      </c>
      <c r="H667" s="177" t="s">
        <v>2053</v>
      </c>
      <c r="I667" s="10">
        <v>0.75</v>
      </c>
      <c r="J667" s="177">
        <v>38</v>
      </c>
      <c r="K667" s="230">
        <v>2017</v>
      </c>
      <c r="L667" s="12" t="s">
        <v>67</v>
      </c>
      <c r="M667" s="12"/>
      <c r="N667" s="12"/>
      <c r="O667" s="12"/>
      <c r="P667" s="12"/>
      <c r="Q667" s="4"/>
      <c r="R667" s="101">
        <v>0.75</v>
      </c>
      <c r="S667" s="29">
        <v>0.75</v>
      </c>
      <c r="T667" s="100" t="s">
        <v>75</v>
      </c>
      <c r="U667" s="175" t="s">
        <v>69</v>
      </c>
      <c r="V667" s="100" t="s">
        <v>47</v>
      </c>
      <c r="W667" s="180"/>
      <c r="X667" s="4">
        <f t="shared" si="17"/>
        <v>0</v>
      </c>
      <c r="Y667" s="180"/>
      <c r="Z667" s="4"/>
      <c r="AA667" s="180"/>
      <c r="AB667" s="180"/>
      <c r="AC667" s="180"/>
      <c r="AD667" s="180"/>
      <c r="AE667" s="180"/>
      <c r="AF667" s="180"/>
      <c r="AG667" s="180"/>
      <c r="AH667" s="180"/>
    </row>
    <row r="668" spans="1:34" ht="38.25" x14ac:dyDescent="0.25">
      <c r="A668" s="4" t="s">
        <v>2054</v>
      </c>
      <c r="B668" s="5" t="s">
        <v>2055</v>
      </c>
      <c r="C668" s="246">
        <f>IF(LEN($D668)=0,"",SUBTOTAL(3,$D$6:$D668))</f>
        <v>661</v>
      </c>
      <c r="D668" s="6" t="s">
        <v>56</v>
      </c>
      <c r="E668" s="183" t="s">
        <v>2056</v>
      </c>
      <c r="F668" s="177" t="s">
        <v>164</v>
      </c>
      <c r="G668" s="18" t="s">
        <v>65</v>
      </c>
      <c r="H668" s="177" t="s">
        <v>115</v>
      </c>
      <c r="I668" s="10">
        <v>0.32</v>
      </c>
      <c r="J668" s="177">
        <v>38</v>
      </c>
      <c r="K668" s="230">
        <v>2017</v>
      </c>
      <c r="L668" s="12" t="s">
        <v>67</v>
      </c>
      <c r="M668" s="12"/>
      <c r="N668" s="12"/>
      <c r="O668" s="12"/>
      <c r="P668" s="12"/>
      <c r="Q668" s="4"/>
      <c r="R668" s="101">
        <v>0.32</v>
      </c>
      <c r="S668" s="29">
        <v>0.32</v>
      </c>
      <c r="T668" s="100" t="s">
        <v>75</v>
      </c>
      <c r="U668" s="175" t="s">
        <v>69</v>
      </c>
      <c r="V668" s="100" t="s">
        <v>70</v>
      </c>
      <c r="W668" s="180"/>
      <c r="X668" s="4">
        <f t="shared" si="17"/>
        <v>0</v>
      </c>
      <c r="Y668" s="180"/>
      <c r="Z668" s="4"/>
      <c r="AA668" s="180"/>
      <c r="AB668" s="180"/>
      <c r="AC668" s="180"/>
      <c r="AD668" s="180"/>
      <c r="AE668" s="180"/>
      <c r="AF668" s="180"/>
      <c r="AG668" s="180"/>
      <c r="AH668" s="180"/>
    </row>
    <row r="669" spans="1:34" ht="38.25" x14ac:dyDescent="0.25">
      <c r="A669" s="4" t="s">
        <v>2057</v>
      </c>
      <c r="B669" s="5" t="s">
        <v>2058</v>
      </c>
      <c r="C669" s="246">
        <f>IF(LEN($D669)=0,"",SUBTOTAL(3,$D$6:$D669))</f>
        <v>662</v>
      </c>
      <c r="D669" s="6" t="s">
        <v>56</v>
      </c>
      <c r="E669" s="20" t="s">
        <v>2059</v>
      </c>
      <c r="F669" s="21" t="s">
        <v>94</v>
      </c>
      <c r="G669" s="22" t="s">
        <v>79</v>
      </c>
      <c r="H669" s="184" t="s">
        <v>234</v>
      </c>
      <c r="I669" s="17">
        <v>0.1</v>
      </c>
      <c r="J669" s="177">
        <v>38</v>
      </c>
      <c r="K669" s="230">
        <v>2017</v>
      </c>
      <c r="L669" s="12" t="s">
        <v>67</v>
      </c>
      <c r="M669" s="12"/>
      <c r="N669" s="12"/>
      <c r="O669" s="12"/>
      <c r="P669" s="12"/>
      <c r="Q669" s="4"/>
      <c r="R669" s="101">
        <v>0.1</v>
      </c>
      <c r="S669" s="103">
        <v>9.9999999999999992E-2</v>
      </c>
      <c r="T669" s="100" t="s">
        <v>75</v>
      </c>
      <c r="U669" s="175" t="s">
        <v>69</v>
      </c>
      <c r="V669" s="100" t="s">
        <v>47</v>
      </c>
      <c r="W669" s="180"/>
      <c r="X669" s="4">
        <f t="shared" si="17"/>
        <v>0</v>
      </c>
      <c r="Y669" s="180"/>
      <c r="Z669" s="4"/>
      <c r="AA669" s="180"/>
      <c r="AB669" s="180"/>
      <c r="AC669" s="180"/>
      <c r="AD669" s="180"/>
      <c r="AE669" s="180"/>
      <c r="AF669" s="180"/>
      <c r="AG669" s="180"/>
      <c r="AH669" s="180"/>
    </row>
    <row r="670" spans="1:34" ht="38.25" x14ac:dyDescent="0.25">
      <c r="A670" s="4" t="s">
        <v>2060</v>
      </c>
      <c r="B670" s="5" t="s">
        <v>2061</v>
      </c>
      <c r="C670" s="246">
        <f>IF(LEN($D670)=0,"",SUBTOTAL(3,$D$6:$D670))</f>
        <v>663</v>
      </c>
      <c r="D670" s="6" t="s">
        <v>56</v>
      </c>
      <c r="E670" s="112" t="s">
        <v>2062</v>
      </c>
      <c r="F670" s="21" t="s">
        <v>164</v>
      </c>
      <c r="G670" s="22" t="s">
        <v>79</v>
      </c>
      <c r="H670" s="8" t="s">
        <v>2063</v>
      </c>
      <c r="I670" s="17">
        <v>10.7</v>
      </c>
      <c r="J670" s="177">
        <v>38</v>
      </c>
      <c r="K670" s="230">
        <v>2017</v>
      </c>
      <c r="L670" s="12" t="s">
        <v>67</v>
      </c>
      <c r="M670" s="12"/>
      <c r="N670" s="12"/>
      <c r="O670" s="12"/>
      <c r="P670" s="12"/>
      <c r="Q670" s="4"/>
      <c r="R670" s="101">
        <v>10.7</v>
      </c>
      <c r="S670" s="103">
        <v>10.7</v>
      </c>
      <c r="T670" s="100" t="s">
        <v>75</v>
      </c>
      <c r="U670" s="175" t="s">
        <v>69</v>
      </c>
      <c r="V670" s="100" t="s">
        <v>70</v>
      </c>
      <c r="W670" s="180"/>
      <c r="X670" s="4">
        <f t="shared" si="17"/>
        <v>0</v>
      </c>
      <c r="Y670" s="180"/>
      <c r="Z670" s="4"/>
      <c r="AA670" s="180"/>
      <c r="AB670" s="180"/>
      <c r="AC670" s="180"/>
      <c r="AD670" s="180"/>
      <c r="AE670" s="180"/>
      <c r="AF670" s="180"/>
      <c r="AG670" s="180"/>
      <c r="AH670" s="180"/>
    </row>
    <row r="671" spans="1:34" ht="38.25" x14ac:dyDescent="0.25">
      <c r="A671" s="4" t="s">
        <v>2064</v>
      </c>
      <c r="B671" s="5" t="s">
        <v>2065</v>
      </c>
      <c r="C671" s="246">
        <f>IF(LEN($D671)=0,"",SUBTOTAL(3,$D$6:$D671))</f>
        <v>664</v>
      </c>
      <c r="D671" s="6" t="s">
        <v>56</v>
      </c>
      <c r="E671" s="7" t="s">
        <v>2066</v>
      </c>
      <c r="F671" s="8" t="s">
        <v>164</v>
      </c>
      <c r="G671" s="8" t="s">
        <v>28</v>
      </c>
      <c r="H671" s="8" t="s">
        <v>2067</v>
      </c>
      <c r="I671" s="10">
        <v>1.1299999999999999</v>
      </c>
      <c r="J671" s="177">
        <v>38</v>
      </c>
      <c r="K671" s="230">
        <v>2017</v>
      </c>
      <c r="L671" s="12" t="s">
        <v>67</v>
      </c>
      <c r="M671" s="12"/>
      <c r="N671" s="12"/>
      <c r="O671" s="12"/>
      <c r="P671" s="12"/>
      <c r="Q671" s="4"/>
      <c r="R671" s="101">
        <v>1.1299999999999999</v>
      </c>
      <c r="S671" s="29">
        <v>1.1299999999999999</v>
      </c>
      <c r="T671" s="100" t="s">
        <v>75</v>
      </c>
      <c r="U671" s="175" t="s">
        <v>69</v>
      </c>
      <c r="V671" s="100" t="s">
        <v>70</v>
      </c>
      <c r="W671" s="180"/>
      <c r="X671" s="4">
        <f t="shared" si="17"/>
        <v>0</v>
      </c>
      <c r="Y671" s="180"/>
      <c r="Z671" s="4"/>
      <c r="AA671" s="180"/>
      <c r="AB671" s="180"/>
      <c r="AC671" s="180"/>
      <c r="AD671" s="180"/>
      <c r="AE671" s="180"/>
      <c r="AF671" s="180"/>
      <c r="AG671" s="180"/>
      <c r="AH671" s="180"/>
    </row>
    <row r="672" spans="1:34" ht="38.25" x14ac:dyDescent="0.25">
      <c r="A672" s="4" t="s">
        <v>2068</v>
      </c>
      <c r="B672" s="5" t="s">
        <v>2069</v>
      </c>
      <c r="C672" s="246">
        <f>IF(LEN($D672)=0,"",SUBTOTAL(3,$D$6:$D672))</f>
        <v>665</v>
      </c>
      <c r="D672" s="6" t="s">
        <v>56</v>
      </c>
      <c r="E672" s="199" t="s">
        <v>2070</v>
      </c>
      <c r="F672" s="188" t="s">
        <v>94</v>
      </c>
      <c r="G672" s="177" t="s">
        <v>84</v>
      </c>
      <c r="H672" s="188" t="s">
        <v>1107</v>
      </c>
      <c r="I672" s="103">
        <v>0.05</v>
      </c>
      <c r="J672" s="177">
        <v>38</v>
      </c>
      <c r="K672" s="230">
        <v>2017</v>
      </c>
      <c r="L672" s="12" t="s">
        <v>67</v>
      </c>
      <c r="M672" s="12"/>
      <c r="N672" s="12"/>
      <c r="O672" s="12"/>
      <c r="P672" s="12"/>
      <c r="Q672" s="4"/>
      <c r="R672" s="4">
        <v>0.05</v>
      </c>
      <c r="S672" s="4">
        <v>0.05</v>
      </c>
      <c r="T672" s="178" t="s">
        <v>75</v>
      </c>
      <c r="U672" s="13" t="s">
        <v>69</v>
      </c>
      <c r="V672" s="4" t="s">
        <v>47</v>
      </c>
      <c r="W672" s="180"/>
      <c r="X672" s="4">
        <f t="shared" si="17"/>
        <v>0</v>
      </c>
      <c r="Y672" s="180"/>
      <c r="Z672" s="4"/>
      <c r="AA672" s="180"/>
      <c r="AB672" s="180"/>
      <c r="AC672" s="180"/>
      <c r="AD672" s="180"/>
      <c r="AE672" s="180"/>
      <c r="AF672" s="180"/>
      <c r="AG672" s="180"/>
      <c r="AH672" s="180"/>
    </row>
    <row r="673" spans="1:34" ht="38.25" x14ac:dyDescent="0.25">
      <c r="A673" s="4" t="s">
        <v>2071</v>
      </c>
      <c r="B673" s="5" t="s">
        <v>2072</v>
      </c>
      <c r="C673" s="246">
        <f>IF(LEN($D673)=0,"",SUBTOTAL(3,$D$6:$D673))</f>
        <v>666</v>
      </c>
      <c r="D673" s="6" t="s">
        <v>56</v>
      </c>
      <c r="E673" s="199" t="s">
        <v>2073</v>
      </c>
      <c r="F673" s="188" t="s">
        <v>94</v>
      </c>
      <c r="G673" s="177" t="s">
        <v>84</v>
      </c>
      <c r="H673" s="188" t="s">
        <v>1912</v>
      </c>
      <c r="I673" s="103">
        <v>0.04</v>
      </c>
      <c r="J673" s="177">
        <v>38</v>
      </c>
      <c r="K673" s="230">
        <v>2017</v>
      </c>
      <c r="L673" s="12" t="s">
        <v>67</v>
      </c>
      <c r="M673" s="12"/>
      <c r="N673" s="12"/>
      <c r="O673" s="12"/>
      <c r="P673" s="12"/>
      <c r="Q673" s="4"/>
      <c r="R673" s="4">
        <v>0.04</v>
      </c>
      <c r="S673" s="4">
        <v>0.04</v>
      </c>
      <c r="T673" s="178" t="s">
        <v>75</v>
      </c>
      <c r="U673" s="13" t="s">
        <v>69</v>
      </c>
      <c r="V673" s="4" t="s">
        <v>47</v>
      </c>
      <c r="W673" s="180"/>
      <c r="X673" s="4">
        <f t="shared" si="17"/>
        <v>0</v>
      </c>
      <c r="Y673" s="180"/>
      <c r="Z673" s="4"/>
      <c r="AA673" s="180"/>
      <c r="AB673" s="180"/>
      <c r="AC673" s="180"/>
      <c r="AD673" s="180"/>
      <c r="AE673" s="180"/>
      <c r="AF673" s="180"/>
      <c r="AG673" s="180"/>
      <c r="AH673" s="180"/>
    </row>
    <row r="674" spans="1:34" ht="38.25" x14ac:dyDescent="0.25">
      <c r="A674" s="4" t="s">
        <v>2074</v>
      </c>
      <c r="B674" s="5" t="s">
        <v>2075</v>
      </c>
      <c r="C674" s="246">
        <f>IF(LEN($D674)=0,"",SUBTOTAL(3,$D$6:$D674))</f>
        <v>667</v>
      </c>
      <c r="D674" s="6" t="s">
        <v>56</v>
      </c>
      <c r="E674" s="183" t="s">
        <v>2076</v>
      </c>
      <c r="F674" s="8" t="s">
        <v>1822</v>
      </c>
      <c r="G674" s="8" t="s">
        <v>181</v>
      </c>
      <c r="H674" s="8" t="s">
        <v>2077</v>
      </c>
      <c r="I674" s="103">
        <v>0.2</v>
      </c>
      <c r="J674" s="177">
        <v>38</v>
      </c>
      <c r="K674" s="230">
        <v>2017</v>
      </c>
      <c r="L674" s="12" t="s">
        <v>67</v>
      </c>
      <c r="M674" s="12"/>
      <c r="N674" s="12"/>
      <c r="O674" s="12"/>
      <c r="P674" s="12"/>
      <c r="Q674" s="4"/>
      <c r="R674" s="4">
        <v>0.89</v>
      </c>
      <c r="S674" s="4">
        <v>0.2</v>
      </c>
      <c r="T674" s="178" t="s">
        <v>75</v>
      </c>
      <c r="U674" s="13" t="s">
        <v>69</v>
      </c>
      <c r="V674" s="4" t="s">
        <v>70</v>
      </c>
      <c r="W674" s="180"/>
      <c r="X674" s="4">
        <f t="shared" si="17"/>
        <v>0</v>
      </c>
      <c r="Y674" s="180"/>
      <c r="Z674" s="4"/>
      <c r="AA674" s="180"/>
      <c r="AB674" s="180"/>
      <c r="AC674" s="180"/>
      <c r="AD674" s="180"/>
      <c r="AE674" s="180"/>
      <c r="AF674" s="180"/>
      <c r="AG674" s="180"/>
      <c r="AH674" s="180"/>
    </row>
    <row r="675" spans="1:34" ht="38.25" x14ac:dyDescent="0.25">
      <c r="A675" s="4" t="s">
        <v>2078</v>
      </c>
      <c r="B675" s="5" t="s">
        <v>2079</v>
      </c>
      <c r="C675" s="246">
        <f>IF(LEN($D675)=0,"",SUBTOTAL(3,$D$6:$D675))</f>
        <v>668</v>
      </c>
      <c r="D675" s="6" t="s">
        <v>56</v>
      </c>
      <c r="E675" s="7" t="s">
        <v>2080</v>
      </c>
      <c r="F675" s="212" t="s">
        <v>222</v>
      </c>
      <c r="G675" s="177" t="s">
        <v>165</v>
      </c>
      <c r="H675" s="177" t="s">
        <v>332</v>
      </c>
      <c r="I675" s="9">
        <v>0.84</v>
      </c>
      <c r="J675" s="177">
        <v>38</v>
      </c>
      <c r="K675" s="230">
        <v>2017</v>
      </c>
      <c r="L675" s="12" t="s">
        <v>67</v>
      </c>
      <c r="M675" s="12"/>
      <c r="N675" s="12"/>
      <c r="O675" s="12"/>
      <c r="P675" s="12"/>
      <c r="Q675" s="4"/>
      <c r="R675" s="4">
        <v>0.84</v>
      </c>
      <c r="S675" s="4">
        <v>0.84</v>
      </c>
      <c r="T675" s="178" t="s">
        <v>75</v>
      </c>
      <c r="U675" s="13" t="s">
        <v>69</v>
      </c>
      <c r="V675" s="4" t="s">
        <v>111</v>
      </c>
      <c r="W675" s="180"/>
      <c r="X675" s="4">
        <f t="shared" si="17"/>
        <v>0</v>
      </c>
      <c r="Y675" s="180"/>
      <c r="Z675" s="4"/>
      <c r="AA675" s="180"/>
      <c r="AB675" s="180"/>
      <c r="AC675" s="180"/>
      <c r="AD675" s="180"/>
      <c r="AE675" s="180"/>
      <c r="AF675" s="180"/>
      <c r="AG675" s="180"/>
      <c r="AH675" s="180"/>
    </row>
    <row r="676" spans="1:34" ht="51" x14ac:dyDescent="0.25">
      <c r="A676" s="4" t="s">
        <v>2081</v>
      </c>
      <c r="B676" s="5" t="s">
        <v>2082</v>
      </c>
      <c r="C676" s="246">
        <f>IF(LEN($D676)=0,"",SUBTOTAL(3,$D$6:$D676))</f>
        <v>669</v>
      </c>
      <c r="D676" s="6" t="s">
        <v>98</v>
      </c>
      <c r="E676" s="13" t="s">
        <v>2083</v>
      </c>
      <c r="F676" s="8" t="s">
        <v>100</v>
      </c>
      <c r="G676" s="182" t="s">
        <v>256</v>
      </c>
      <c r="H676" s="182" t="s">
        <v>360</v>
      </c>
      <c r="I676" s="29">
        <v>4.5999999999999996</v>
      </c>
      <c r="J676" s="177">
        <v>38</v>
      </c>
      <c r="K676" s="230">
        <v>2017</v>
      </c>
      <c r="L676" s="12" t="s">
        <v>67</v>
      </c>
      <c r="M676" s="12"/>
      <c r="N676" s="12" t="s">
        <v>68</v>
      </c>
      <c r="O676" s="12"/>
      <c r="P676" s="12"/>
      <c r="Q676" s="4" t="s">
        <v>1989</v>
      </c>
      <c r="R676" s="4">
        <v>4.5999999999999996</v>
      </c>
      <c r="S676" s="4">
        <v>4.5999999999999996</v>
      </c>
      <c r="T676" s="178" t="s">
        <v>75</v>
      </c>
      <c r="U676" s="13" t="s">
        <v>69</v>
      </c>
      <c r="V676" s="4" t="s">
        <v>70</v>
      </c>
      <c r="W676" s="180"/>
      <c r="X676" s="4">
        <f t="shared" si="17"/>
        <v>0</v>
      </c>
      <c r="Y676" s="180"/>
      <c r="Z676" s="4" t="s">
        <v>1990</v>
      </c>
      <c r="AA676" s="180"/>
      <c r="AB676" s="180"/>
      <c r="AC676" s="180"/>
      <c r="AD676" s="180"/>
      <c r="AE676" s="180"/>
      <c r="AF676" s="180"/>
      <c r="AG676" s="180"/>
      <c r="AH676" s="180"/>
    </row>
    <row r="677" spans="1:34" ht="38.25" x14ac:dyDescent="0.25">
      <c r="A677" s="4" t="s">
        <v>2084</v>
      </c>
      <c r="B677" s="5" t="s">
        <v>2085</v>
      </c>
      <c r="C677" s="246">
        <f>IF(LEN($D677)=0,"",SUBTOTAL(3,$D$6:$D677))</f>
        <v>670</v>
      </c>
      <c r="D677" s="6" t="s">
        <v>98</v>
      </c>
      <c r="E677" s="13" t="s">
        <v>2086</v>
      </c>
      <c r="F677" s="8" t="s">
        <v>164</v>
      </c>
      <c r="G677" s="182" t="s">
        <v>256</v>
      </c>
      <c r="H677" s="182" t="s">
        <v>660</v>
      </c>
      <c r="I677" s="29">
        <v>5.69</v>
      </c>
      <c r="J677" s="177">
        <v>38</v>
      </c>
      <c r="K677" s="230">
        <v>2017</v>
      </c>
      <c r="L677" s="12" t="s">
        <v>67</v>
      </c>
      <c r="M677" s="12"/>
      <c r="N677" s="12" t="s">
        <v>68</v>
      </c>
      <c r="O677" s="12"/>
      <c r="P677" s="12"/>
      <c r="Q677" s="4" t="s">
        <v>1989</v>
      </c>
      <c r="R677" s="4">
        <v>5.69</v>
      </c>
      <c r="S677" s="4">
        <v>5.69</v>
      </c>
      <c r="T677" s="178" t="s">
        <v>75</v>
      </c>
      <c r="U677" s="13" t="s">
        <v>69</v>
      </c>
      <c r="V677" s="4" t="s">
        <v>70</v>
      </c>
      <c r="W677" s="180"/>
      <c r="X677" s="4">
        <f t="shared" si="17"/>
        <v>0</v>
      </c>
      <c r="Y677" s="180"/>
      <c r="Z677" s="4" t="s">
        <v>1990</v>
      </c>
      <c r="AA677" s="180"/>
      <c r="AB677" s="180"/>
      <c r="AC677" s="180"/>
      <c r="AD677" s="180"/>
      <c r="AE677" s="180"/>
      <c r="AF677" s="180"/>
      <c r="AG677" s="180"/>
      <c r="AH677" s="180"/>
    </row>
    <row r="678" spans="1:34" ht="38.25" x14ac:dyDescent="0.25">
      <c r="A678" s="4" t="s">
        <v>2087</v>
      </c>
      <c r="B678" s="180" t="s">
        <v>2088</v>
      </c>
      <c r="C678" s="246">
        <f>IF(LEN($D678)=0,"",SUBTOTAL(3,$D$6:$D678))</f>
        <v>671</v>
      </c>
      <c r="D678" s="6" t="s">
        <v>62</v>
      </c>
      <c r="E678" s="13" t="s">
        <v>2089</v>
      </c>
      <c r="F678" s="187" t="s">
        <v>64</v>
      </c>
      <c r="G678" s="18" t="s">
        <v>65</v>
      </c>
      <c r="H678" s="177" t="s">
        <v>177</v>
      </c>
      <c r="I678" s="9">
        <v>1.1299999999999999</v>
      </c>
      <c r="J678" s="177">
        <v>38</v>
      </c>
      <c r="K678" s="230">
        <v>2017</v>
      </c>
      <c r="L678" s="12" t="s">
        <v>67</v>
      </c>
      <c r="M678" s="12"/>
      <c r="N678" s="12"/>
      <c r="O678" s="12"/>
      <c r="P678" s="12"/>
      <c r="Q678" s="4"/>
      <c r="R678" s="101">
        <v>1.1299999999999999</v>
      </c>
      <c r="S678" s="29">
        <v>1.1299999999999999</v>
      </c>
      <c r="T678" s="179">
        <v>2017</v>
      </c>
      <c r="U678" s="175" t="s">
        <v>69</v>
      </c>
      <c r="V678" s="100" t="s">
        <v>47</v>
      </c>
      <c r="W678" s="180"/>
      <c r="X678" s="4">
        <f t="shared" si="17"/>
        <v>0</v>
      </c>
      <c r="Y678" s="180"/>
      <c r="Z678" s="4"/>
      <c r="AA678" s="180"/>
      <c r="AB678" s="180"/>
      <c r="AC678" s="180"/>
      <c r="AD678" s="180"/>
      <c r="AE678" s="180"/>
      <c r="AF678" s="180"/>
      <c r="AG678" s="180"/>
      <c r="AH678" s="180"/>
    </row>
    <row r="679" spans="1:34" ht="38.25" x14ac:dyDescent="0.25">
      <c r="A679" s="4" t="s">
        <v>2090</v>
      </c>
      <c r="B679" s="5" t="s">
        <v>2091</v>
      </c>
      <c r="C679" s="246">
        <f>IF(LEN($D679)=0,"",SUBTOTAL(3,$D$6:$D679))</f>
        <v>672</v>
      </c>
      <c r="D679" s="6" t="s">
        <v>62</v>
      </c>
      <c r="E679" s="180" t="s">
        <v>2092</v>
      </c>
      <c r="F679" s="187" t="s">
        <v>64</v>
      </c>
      <c r="G679" s="18" t="s">
        <v>65</v>
      </c>
      <c r="H679" s="177" t="s">
        <v>115</v>
      </c>
      <c r="I679" s="9">
        <v>0.12</v>
      </c>
      <c r="J679" s="177">
        <v>38</v>
      </c>
      <c r="K679" s="230">
        <v>2017</v>
      </c>
      <c r="L679" s="12" t="s">
        <v>67</v>
      </c>
      <c r="M679" s="12"/>
      <c r="N679" s="12"/>
      <c r="O679" s="12"/>
      <c r="P679" s="12"/>
      <c r="Q679" s="4"/>
      <c r="R679" s="101">
        <v>0.12</v>
      </c>
      <c r="S679" s="29">
        <v>0.12</v>
      </c>
      <c r="T679" s="179">
        <v>2017</v>
      </c>
      <c r="U679" s="175" t="s">
        <v>69</v>
      </c>
      <c r="V679" s="100" t="s">
        <v>47</v>
      </c>
      <c r="W679" s="180"/>
      <c r="X679" s="4">
        <f t="shared" si="17"/>
        <v>0</v>
      </c>
      <c r="Y679" s="180"/>
      <c r="Z679" s="4"/>
      <c r="AA679" s="180"/>
      <c r="AB679" s="180"/>
      <c r="AC679" s="180"/>
      <c r="AD679" s="180"/>
      <c r="AE679" s="180"/>
      <c r="AF679" s="180"/>
      <c r="AG679" s="180"/>
      <c r="AH679" s="180"/>
    </row>
    <row r="680" spans="1:34" ht="38.25" x14ac:dyDescent="0.25">
      <c r="A680" s="4" t="s">
        <v>2093</v>
      </c>
      <c r="B680" s="5" t="s">
        <v>2094</v>
      </c>
      <c r="C680" s="246">
        <f>IF(LEN($D680)=0,"",SUBTOTAL(3,$D$6:$D680))</f>
        <v>673</v>
      </c>
      <c r="D680" s="6" t="s">
        <v>62</v>
      </c>
      <c r="E680" s="20" t="s">
        <v>2095</v>
      </c>
      <c r="F680" s="21" t="s">
        <v>64</v>
      </c>
      <c r="G680" s="177" t="s">
        <v>79</v>
      </c>
      <c r="H680" s="8" t="s">
        <v>1880</v>
      </c>
      <c r="I680" s="9">
        <v>0.4</v>
      </c>
      <c r="J680" s="177">
        <v>38</v>
      </c>
      <c r="K680" s="230">
        <v>2017</v>
      </c>
      <c r="L680" s="12" t="s">
        <v>67</v>
      </c>
      <c r="M680" s="12"/>
      <c r="N680" s="12"/>
      <c r="O680" s="12"/>
      <c r="P680" s="12"/>
      <c r="Q680" s="4"/>
      <c r="R680" s="101">
        <v>0.4</v>
      </c>
      <c r="S680" s="101">
        <v>0.4</v>
      </c>
      <c r="T680" s="179">
        <v>2017</v>
      </c>
      <c r="U680" s="175" t="s">
        <v>69</v>
      </c>
      <c r="V680" s="100" t="s">
        <v>70</v>
      </c>
      <c r="W680" s="180"/>
      <c r="X680" s="4">
        <f t="shared" si="17"/>
        <v>0</v>
      </c>
      <c r="Y680" s="180"/>
      <c r="Z680" s="4"/>
      <c r="AA680" s="180"/>
      <c r="AB680" s="180"/>
      <c r="AC680" s="180"/>
      <c r="AD680" s="180"/>
      <c r="AE680" s="180"/>
      <c r="AF680" s="180"/>
      <c r="AG680" s="180"/>
      <c r="AH680" s="180"/>
    </row>
    <row r="681" spans="1:34" ht="38.25" x14ac:dyDescent="0.25">
      <c r="A681" s="4" t="s">
        <v>2096</v>
      </c>
      <c r="B681" s="5" t="s">
        <v>2097</v>
      </c>
      <c r="C681" s="246">
        <f>IF(LEN($D681)=0,"",SUBTOTAL(3,$D$6:$D681))</f>
        <v>674</v>
      </c>
      <c r="D681" s="6" t="s">
        <v>62</v>
      </c>
      <c r="E681" s="20" t="s">
        <v>2098</v>
      </c>
      <c r="F681" s="21" t="s">
        <v>64</v>
      </c>
      <c r="G681" s="177" t="s">
        <v>79</v>
      </c>
      <c r="H681" s="177" t="s">
        <v>241</v>
      </c>
      <c r="I681" s="9">
        <v>0.35</v>
      </c>
      <c r="J681" s="177">
        <v>38</v>
      </c>
      <c r="K681" s="230">
        <v>2017</v>
      </c>
      <c r="L681" s="12" t="s">
        <v>67</v>
      </c>
      <c r="M681" s="12"/>
      <c r="N681" s="12"/>
      <c r="O681" s="12"/>
      <c r="P681" s="12"/>
      <c r="Q681" s="4"/>
      <c r="R681" s="101">
        <v>0.6</v>
      </c>
      <c r="S681" s="101">
        <v>0.35</v>
      </c>
      <c r="T681" s="179">
        <v>2017</v>
      </c>
      <c r="U681" s="175" t="s">
        <v>69</v>
      </c>
      <c r="V681" s="100" t="s">
        <v>47</v>
      </c>
      <c r="W681" s="180"/>
      <c r="X681" s="4">
        <f t="shared" ref="X681:X744" si="18">S681-I681</f>
        <v>0</v>
      </c>
      <c r="Y681" s="180"/>
      <c r="Z681" s="4"/>
      <c r="AA681" s="180"/>
      <c r="AB681" s="180"/>
      <c r="AC681" s="180"/>
      <c r="AD681" s="180"/>
      <c r="AE681" s="180"/>
      <c r="AF681" s="180"/>
      <c r="AG681" s="180"/>
      <c r="AH681" s="180"/>
    </row>
    <row r="682" spans="1:34" ht="38.25" x14ac:dyDescent="0.25">
      <c r="A682" s="4" t="s">
        <v>2099</v>
      </c>
      <c r="B682" s="5" t="s">
        <v>2100</v>
      </c>
      <c r="C682" s="246">
        <f>IF(LEN($D682)=0,"",SUBTOTAL(3,$D$6:$D682))</f>
        <v>675</v>
      </c>
      <c r="D682" s="6" t="s">
        <v>62</v>
      </c>
      <c r="E682" s="20" t="s">
        <v>2101</v>
      </c>
      <c r="F682" s="21" t="s">
        <v>64</v>
      </c>
      <c r="G682" s="177" t="s">
        <v>79</v>
      </c>
      <c r="H682" s="8" t="s">
        <v>123</v>
      </c>
      <c r="I682" s="9">
        <v>0.56999999999999995</v>
      </c>
      <c r="J682" s="177">
        <v>38</v>
      </c>
      <c r="K682" s="230">
        <v>2017</v>
      </c>
      <c r="L682" s="12" t="s">
        <v>67</v>
      </c>
      <c r="M682" s="12"/>
      <c r="N682" s="12"/>
      <c r="O682" s="12"/>
      <c r="P682" s="12"/>
      <c r="Q682" s="4"/>
      <c r="R682" s="101">
        <v>0.56999999999999995</v>
      </c>
      <c r="S682" s="101">
        <v>0.56999999999999995</v>
      </c>
      <c r="T682" s="179">
        <v>2017</v>
      </c>
      <c r="U682" s="175" t="s">
        <v>69</v>
      </c>
      <c r="V682" s="100" t="s">
        <v>47</v>
      </c>
      <c r="W682" s="180"/>
      <c r="X682" s="4">
        <f t="shared" si="18"/>
        <v>0</v>
      </c>
      <c r="Y682" s="180"/>
      <c r="Z682" s="4"/>
      <c r="AA682" s="180"/>
      <c r="AB682" s="180"/>
      <c r="AC682" s="180"/>
      <c r="AD682" s="180"/>
      <c r="AE682" s="180"/>
      <c r="AF682" s="180"/>
      <c r="AG682" s="180"/>
      <c r="AH682" s="180"/>
    </row>
    <row r="683" spans="1:34" ht="38.25" x14ac:dyDescent="0.25">
      <c r="A683" s="4" t="s">
        <v>2102</v>
      </c>
      <c r="B683" s="5" t="s">
        <v>2103</v>
      </c>
      <c r="C683" s="246">
        <f>IF(LEN($D683)=0,"",SUBTOTAL(3,$D$6:$D683))</f>
        <v>676</v>
      </c>
      <c r="D683" s="6" t="s">
        <v>62</v>
      </c>
      <c r="E683" s="176" t="s">
        <v>2104</v>
      </c>
      <c r="F683" s="18" t="s">
        <v>310</v>
      </c>
      <c r="G683" s="177" t="s">
        <v>89</v>
      </c>
      <c r="H683" s="8" t="s">
        <v>871</v>
      </c>
      <c r="I683" s="9">
        <v>0.1</v>
      </c>
      <c r="J683" s="177">
        <v>38</v>
      </c>
      <c r="K683" s="230">
        <v>2017</v>
      </c>
      <c r="L683" s="12" t="s">
        <v>67</v>
      </c>
      <c r="M683" s="12"/>
      <c r="N683" s="12"/>
      <c r="O683" s="12"/>
      <c r="P683" s="12"/>
      <c r="Q683" s="4"/>
      <c r="R683" s="4">
        <v>0.1</v>
      </c>
      <c r="S683" s="4">
        <v>0.1</v>
      </c>
      <c r="T683" s="178">
        <v>2017</v>
      </c>
      <c r="U683" s="13" t="s">
        <v>69</v>
      </c>
      <c r="V683" s="4" t="s">
        <v>47</v>
      </c>
      <c r="W683" s="180"/>
      <c r="X683" s="4">
        <f t="shared" si="18"/>
        <v>0</v>
      </c>
      <c r="Y683" s="180"/>
      <c r="Z683" s="4"/>
      <c r="AA683" s="180"/>
      <c r="AB683" s="180"/>
      <c r="AC683" s="180"/>
      <c r="AD683" s="180"/>
      <c r="AE683" s="180"/>
      <c r="AF683" s="180"/>
      <c r="AG683" s="180"/>
      <c r="AH683" s="180"/>
    </row>
    <row r="684" spans="1:34" ht="38.25" x14ac:dyDescent="0.25">
      <c r="A684" s="4" t="s">
        <v>2105</v>
      </c>
      <c r="B684" s="5" t="s">
        <v>2106</v>
      </c>
      <c r="C684" s="246">
        <f>IF(LEN($D684)=0,"",SUBTOTAL(3,$D$6:$D684))</f>
        <v>677</v>
      </c>
      <c r="D684" s="6" t="s">
        <v>62</v>
      </c>
      <c r="E684" s="176" t="s">
        <v>2104</v>
      </c>
      <c r="F684" s="18" t="s">
        <v>310</v>
      </c>
      <c r="G684" s="177" t="s">
        <v>89</v>
      </c>
      <c r="H684" s="8" t="s">
        <v>2107</v>
      </c>
      <c r="I684" s="9">
        <v>0.15</v>
      </c>
      <c r="J684" s="177">
        <v>38</v>
      </c>
      <c r="K684" s="230">
        <v>2017</v>
      </c>
      <c r="L684" s="12" t="s">
        <v>67</v>
      </c>
      <c r="M684" s="12"/>
      <c r="N684" s="12"/>
      <c r="O684" s="12"/>
      <c r="P684" s="12"/>
      <c r="Q684" s="4"/>
      <c r="R684" s="4">
        <v>0.15</v>
      </c>
      <c r="S684" s="4">
        <v>0.15</v>
      </c>
      <c r="T684" s="178">
        <v>2017</v>
      </c>
      <c r="U684" s="13" t="s">
        <v>69</v>
      </c>
      <c r="V684" s="4" t="s">
        <v>47</v>
      </c>
      <c r="W684" s="180"/>
      <c r="X684" s="4">
        <f t="shared" si="18"/>
        <v>0</v>
      </c>
      <c r="Y684" s="180"/>
      <c r="Z684" s="4"/>
      <c r="AA684" s="180"/>
      <c r="AB684" s="180"/>
      <c r="AC684" s="180"/>
      <c r="AD684" s="180"/>
      <c r="AE684" s="180"/>
      <c r="AF684" s="180"/>
      <c r="AG684" s="180"/>
      <c r="AH684" s="180"/>
    </row>
    <row r="685" spans="1:34" ht="38.25" x14ac:dyDescent="0.25">
      <c r="A685" s="4" t="s">
        <v>2108</v>
      </c>
      <c r="B685" s="5" t="s">
        <v>1866</v>
      </c>
      <c r="C685" s="246">
        <f>IF(LEN($D685)=0,"",SUBTOTAL(3,$D$6:$D685))</f>
        <v>678</v>
      </c>
      <c r="D685" s="6" t="s">
        <v>62</v>
      </c>
      <c r="E685" s="183" t="s">
        <v>1867</v>
      </c>
      <c r="F685" s="18" t="s">
        <v>317</v>
      </c>
      <c r="G685" s="177" t="s">
        <v>185</v>
      </c>
      <c r="H685" s="177" t="s">
        <v>1443</v>
      </c>
      <c r="I685" s="9">
        <v>0.47</v>
      </c>
      <c r="J685" s="177">
        <v>38</v>
      </c>
      <c r="K685" s="230">
        <v>2017</v>
      </c>
      <c r="L685" s="12" t="s">
        <v>67</v>
      </c>
      <c r="M685" s="12"/>
      <c r="N685" s="12"/>
      <c r="O685" s="12"/>
      <c r="P685" s="12"/>
      <c r="Q685" s="4"/>
      <c r="R685" s="101">
        <v>0.47</v>
      </c>
      <c r="S685" s="103">
        <v>0.47</v>
      </c>
      <c r="T685" s="179">
        <v>2017</v>
      </c>
      <c r="U685" s="175" t="s">
        <v>69</v>
      </c>
      <c r="V685" s="100" t="s">
        <v>70</v>
      </c>
      <c r="W685" s="180"/>
      <c r="X685" s="4">
        <f t="shared" si="18"/>
        <v>0</v>
      </c>
      <c r="Y685" s="180"/>
      <c r="Z685" s="4"/>
      <c r="AA685" s="180"/>
      <c r="AB685" s="180"/>
      <c r="AC685" s="180"/>
      <c r="AD685" s="180"/>
      <c r="AE685" s="180"/>
      <c r="AF685" s="180"/>
      <c r="AG685" s="180"/>
      <c r="AH685" s="180"/>
    </row>
    <row r="686" spans="1:34" ht="38.25" x14ac:dyDescent="0.25">
      <c r="A686" s="4" t="s">
        <v>2109</v>
      </c>
      <c r="B686" s="5" t="s">
        <v>2110</v>
      </c>
      <c r="C686" s="246">
        <f>IF(LEN($D686)=0,"",SUBTOTAL(3,$D$6:$D686))</f>
        <v>679</v>
      </c>
      <c r="D686" s="6" t="s">
        <v>62</v>
      </c>
      <c r="E686" s="199" t="s">
        <v>2111</v>
      </c>
      <c r="F686" s="18" t="s">
        <v>64</v>
      </c>
      <c r="G686" s="177" t="s">
        <v>84</v>
      </c>
      <c r="H686" s="188" t="s">
        <v>1905</v>
      </c>
      <c r="I686" s="9">
        <v>0.62</v>
      </c>
      <c r="J686" s="177">
        <v>38</v>
      </c>
      <c r="K686" s="230">
        <v>2017</v>
      </c>
      <c r="L686" s="12" t="s">
        <v>67</v>
      </c>
      <c r="M686" s="12"/>
      <c r="N686" s="12"/>
      <c r="O686" s="12"/>
      <c r="P686" s="12"/>
      <c r="Q686" s="4"/>
      <c r="R686" s="4">
        <v>1.03</v>
      </c>
      <c r="S686" s="4">
        <v>0.62</v>
      </c>
      <c r="T686" s="178">
        <v>2017</v>
      </c>
      <c r="U686" s="13" t="s">
        <v>69</v>
      </c>
      <c r="V686" s="4" t="s">
        <v>47</v>
      </c>
      <c r="W686" s="180"/>
      <c r="X686" s="4">
        <f t="shared" si="18"/>
        <v>0</v>
      </c>
      <c r="Y686" s="180"/>
      <c r="Z686" s="4"/>
      <c r="AA686" s="180"/>
      <c r="AB686" s="180"/>
      <c r="AC686" s="180"/>
      <c r="AD686" s="180"/>
      <c r="AE686" s="180"/>
      <c r="AF686" s="180"/>
      <c r="AG686" s="180"/>
      <c r="AH686" s="180"/>
    </row>
    <row r="687" spans="1:34" ht="38.25" x14ac:dyDescent="0.25">
      <c r="A687" s="4" t="s">
        <v>2112</v>
      </c>
      <c r="B687" s="5" t="s">
        <v>2113</v>
      </c>
      <c r="C687" s="246">
        <f>IF(LEN($D687)=0,"",SUBTOTAL(3,$D$6:$D687))</f>
        <v>680</v>
      </c>
      <c r="D687" s="6" t="s">
        <v>62</v>
      </c>
      <c r="E687" s="199" t="s">
        <v>2114</v>
      </c>
      <c r="F687" s="18" t="s">
        <v>64</v>
      </c>
      <c r="G687" s="177" t="s">
        <v>84</v>
      </c>
      <c r="H687" s="188" t="s">
        <v>2115</v>
      </c>
      <c r="I687" s="9">
        <v>0.77</v>
      </c>
      <c r="J687" s="177">
        <v>38</v>
      </c>
      <c r="K687" s="230">
        <v>2017</v>
      </c>
      <c r="L687" s="12" t="s">
        <v>67</v>
      </c>
      <c r="M687" s="12"/>
      <c r="N687" s="12"/>
      <c r="O687" s="12"/>
      <c r="P687" s="12"/>
      <c r="Q687" s="4"/>
      <c r="R687" s="4">
        <v>0.77</v>
      </c>
      <c r="S687" s="4">
        <v>0.77</v>
      </c>
      <c r="T687" s="178">
        <v>2017</v>
      </c>
      <c r="U687" s="13" t="s">
        <v>69</v>
      </c>
      <c r="V687" s="4" t="s">
        <v>47</v>
      </c>
      <c r="W687" s="180"/>
      <c r="X687" s="4">
        <f t="shared" si="18"/>
        <v>0</v>
      </c>
      <c r="Y687" s="180"/>
      <c r="Z687" s="4"/>
      <c r="AA687" s="180"/>
      <c r="AB687" s="180"/>
      <c r="AC687" s="180"/>
      <c r="AD687" s="180"/>
      <c r="AE687" s="180"/>
      <c r="AF687" s="180"/>
      <c r="AG687" s="180"/>
      <c r="AH687" s="180"/>
    </row>
    <row r="688" spans="1:34" ht="38.25" x14ac:dyDescent="0.25">
      <c r="A688" s="4" t="s">
        <v>2116</v>
      </c>
      <c r="B688" s="5" t="s">
        <v>2117</v>
      </c>
      <c r="C688" s="246">
        <f>IF(LEN($D688)=0,"",SUBTOTAL(3,$D$6:$D688))</f>
        <v>681</v>
      </c>
      <c r="D688" s="6" t="s">
        <v>62</v>
      </c>
      <c r="E688" s="199" t="s">
        <v>2118</v>
      </c>
      <c r="F688" s="18" t="s">
        <v>64</v>
      </c>
      <c r="G688" s="177" t="s">
        <v>84</v>
      </c>
      <c r="H688" s="188" t="s">
        <v>2115</v>
      </c>
      <c r="I688" s="9">
        <v>0.1</v>
      </c>
      <c r="J688" s="177">
        <v>38</v>
      </c>
      <c r="K688" s="230">
        <v>2017</v>
      </c>
      <c r="L688" s="12" t="s">
        <v>67</v>
      </c>
      <c r="M688" s="12"/>
      <c r="N688" s="12"/>
      <c r="O688" s="12"/>
      <c r="P688" s="12"/>
      <c r="Q688" s="4"/>
      <c r="R688" s="4">
        <v>0.76</v>
      </c>
      <c r="S688" s="4">
        <v>0.1</v>
      </c>
      <c r="T688" s="178">
        <v>2017</v>
      </c>
      <c r="U688" s="13" t="s">
        <v>69</v>
      </c>
      <c r="V688" s="4" t="s">
        <v>70</v>
      </c>
      <c r="W688" s="180"/>
      <c r="X688" s="4">
        <f t="shared" si="18"/>
        <v>0</v>
      </c>
      <c r="Y688" s="180"/>
      <c r="Z688" s="4"/>
      <c r="AA688" s="180"/>
      <c r="AB688" s="180"/>
      <c r="AC688" s="180"/>
      <c r="AD688" s="180"/>
      <c r="AE688" s="180"/>
      <c r="AF688" s="180"/>
      <c r="AG688" s="180"/>
      <c r="AH688" s="180"/>
    </row>
    <row r="689" spans="1:34" ht="38.25" x14ac:dyDescent="0.25">
      <c r="A689" s="4" t="s">
        <v>2119</v>
      </c>
      <c r="B689" s="5" t="s">
        <v>2120</v>
      </c>
      <c r="C689" s="246">
        <f>IF(LEN($D689)=0,"",SUBTOTAL(3,$D$6:$D689))</f>
        <v>682</v>
      </c>
      <c r="D689" s="6" t="s">
        <v>62</v>
      </c>
      <c r="E689" s="201" t="s">
        <v>2121</v>
      </c>
      <c r="F689" s="18" t="s">
        <v>310</v>
      </c>
      <c r="G689" s="177" t="s">
        <v>84</v>
      </c>
      <c r="H689" s="188" t="s">
        <v>1999</v>
      </c>
      <c r="I689" s="9">
        <v>0.4</v>
      </c>
      <c r="J689" s="177">
        <v>38</v>
      </c>
      <c r="K689" s="230">
        <v>2017</v>
      </c>
      <c r="L689" s="12" t="s">
        <v>67</v>
      </c>
      <c r="M689" s="12"/>
      <c r="N689" s="12"/>
      <c r="O689" s="12"/>
      <c r="P689" s="12"/>
      <c r="Q689" s="4"/>
      <c r="R689" s="4">
        <v>0.4</v>
      </c>
      <c r="S689" s="4">
        <v>0.4</v>
      </c>
      <c r="T689" s="178">
        <v>2017</v>
      </c>
      <c r="U689" s="13" t="s">
        <v>69</v>
      </c>
      <c r="V689" s="4" t="s">
        <v>47</v>
      </c>
      <c r="W689" s="180"/>
      <c r="X689" s="4">
        <f t="shared" si="18"/>
        <v>0</v>
      </c>
      <c r="Y689" s="180"/>
      <c r="Z689" s="4"/>
      <c r="AA689" s="180"/>
      <c r="AB689" s="180"/>
      <c r="AC689" s="180"/>
      <c r="AD689" s="180"/>
      <c r="AE689" s="180"/>
      <c r="AF689" s="180"/>
      <c r="AG689" s="180"/>
      <c r="AH689" s="180"/>
    </row>
    <row r="690" spans="1:34" ht="38.25" x14ac:dyDescent="0.25">
      <c r="A690" s="4" t="s">
        <v>2122</v>
      </c>
      <c r="B690" s="5" t="s">
        <v>2123</v>
      </c>
      <c r="C690" s="246">
        <f>IF(LEN($D690)=0,"",SUBTOTAL(3,$D$6:$D690))</f>
        <v>683</v>
      </c>
      <c r="D690" s="6" t="s">
        <v>62</v>
      </c>
      <c r="E690" s="201" t="s">
        <v>2124</v>
      </c>
      <c r="F690" s="18" t="s">
        <v>1247</v>
      </c>
      <c r="G690" s="177" t="s">
        <v>84</v>
      </c>
      <c r="H690" s="188" t="s">
        <v>1999</v>
      </c>
      <c r="I690" s="9">
        <v>0.15</v>
      </c>
      <c r="J690" s="177">
        <v>38</v>
      </c>
      <c r="K690" s="230">
        <v>2017</v>
      </c>
      <c r="L690" s="12" t="s">
        <v>67</v>
      </c>
      <c r="M690" s="12"/>
      <c r="N690" s="12"/>
      <c r="O690" s="12"/>
      <c r="P690" s="12"/>
      <c r="Q690" s="4"/>
      <c r="R690" s="4">
        <v>0.15</v>
      </c>
      <c r="S690" s="4">
        <v>0.15</v>
      </c>
      <c r="T690" s="178">
        <v>2017</v>
      </c>
      <c r="U690" s="13" t="s">
        <v>69</v>
      </c>
      <c r="V690" s="4" t="s">
        <v>47</v>
      </c>
      <c r="W690" s="180"/>
      <c r="X690" s="4">
        <f t="shared" si="18"/>
        <v>0</v>
      </c>
      <c r="Y690" s="180"/>
      <c r="Z690" s="4"/>
      <c r="AA690" s="180"/>
      <c r="AB690" s="180"/>
      <c r="AC690" s="180"/>
      <c r="AD690" s="180"/>
      <c r="AE690" s="180"/>
      <c r="AF690" s="180"/>
      <c r="AG690" s="180"/>
      <c r="AH690" s="180"/>
    </row>
    <row r="691" spans="1:34" ht="38.25" x14ac:dyDescent="0.25">
      <c r="A691" s="4" t="s">
        <v>2125</v>
      </c>
      <c r="B691" s="5" t="s">
        <v>2126</v>
      </c>
      <c r="C691" s="246">
        <f>IF(LEN($D691)=0,"",SUBTOTAL(3,$D$6:$D691))</f>
        <v>684</v>
      </c>
      <c r="D691" s="6" t="s">
        <v>62</v>
      </c>
      <c r="E691" s="13" t="s">
        <v>2127</v>
      </c>
      <c r="F691" s="18" t="s">
        <v>440</v>
      </c>
      <c r="G691" s="177" t="s">
        <v>84</v>
      </c>
      <c r="H691" s="188" t="s">
        <v>2128</v>
      </c>
      <c r="I691" s="9">
        <v>2.7</v>
      </c>
      <c r="J691" s="177">
        <v>38</v>
      </c>
      <c r="K691" s="230">
        <v>2017</v>
      </c>
      <c r="L691" s="12" t="s">
        <v>67</v>
      </c>
      <c r="M691" s="12"/>
      <c r="N691" s="12"/>
      <c r="O691" s="12"/>
      <c r="P691" s="12"/>
      <c r="Q691" s="4"/>
      <c r="R691" s="4">
        <v>2.7</v>
      </c>
      <c r="S691" s="4">
        <v>2.7</v>
      </c>
      <c r="T691" s="178">
        <v>2017</v>
      </c>
      <c r="U691" s="13" t="s">
        <v>69</v>
      </c>
      <c r="V691" s="4" t="s">
        <v>70</v>
      </c>
      <c r="W691" s="180"/>
      <c r="X691" s="4">
        <f t="shared" si="18"/>
        <v>0</v>
      </c>
      <c r="Y691" s="180"/>
      <c r="Z691" s="4"/>
      <c r="AA691" s="180"/>
      <c r="AB691" s="180"/>
      <c r="AC691" s="180"/>
      <c r="AD691" s="180"/>
      <c r="AE691" s="180"/>
      <c r="AF691" s="180"/>
      <c r="AG691" s="180"/>
      <c r="AH691" s="180"/>
    </row>
    <row r="692" spans="1:34" ht="38.25" x14ac:dyDescent="0.25">
      <c r="A692" s="4" t="s">
        <v>2129</v>
      </c>
      <c r="B692" s="5" t="s">
        <v>2130</v>
      </c>
      <c r="C692" s="246">
        <f>IF(LEN($D692)=0,"",SUBTOTAL(3,$D$6:$D692))</f>
        <v>685</v>
      </c>
      <c r="D692" s="6" t="s">
        <v>62</v>
      </c>
      <c r="E692" s="199" t="s">
        <v>2131</v>
      </c>
      <c r="F692" s="18" t="s">
        <v>317</v>
      </c>
      <c r="G692" s="177" t="s">
        <v>84</v>
      </c>
      <c r="H692" s="188" t="s">
        <v>2115</v>
      </c>
      <c r="I692" s="9">
        <v>0.86</v>
      </c>
      <c r="J692" s="177">
        <v>38</v>
      </c>
      <c r="K692" s="230">
        <v>2017</v>
      </c>
      <c r="L692" s="12" t="s">
        <v>67</v>
      </c>
      <c r="M692" s="12"/>
      <c r="N692" s="12"/>
      <c r="O692" s="12"/>
      <c r="P692" s="12"/>
      <c r="Q692" s="4"/>
      <c r="R692" s="4">
        <v>0.86</v>
      </c>
      <c r="S692" s="4">
        <v>0.86</v>
      </c>
      <c r="T692" s="178">
        <v>2017</v>
      </c>
      <c r="U692" s="13" t="s">
        <v>69</v>
      </c>
      <c r="V692" s="4" t="s">
        <v>47</v>
      </c>
      <c r="W692" s="180"/>
      <c r="X692" s="4">
        <f t="shared" si="18"/>
        <v>0</v>
      </c>
      <c r="Y692" s="180"/>
      <c r="Z692" s="4"/>
      <c r="AA692" s="180"/>
      <c r="AB692" s="180"/>
      <c r="AC692" s="180"/>
      <c r="AD692" s="180"/>
      <c r="AE692" s="180"/>
      <c r="AF692" s="180"/>
      <c r="AG692" s="180"/>
      <c r="AH692" s="180"/>
    </row>
    <row r="693" spans="1:34" ht="38.25" x14ac:dyDescent="0.25">
      <c r="A693" s="4" t="s">
        <v>2132</v>
      </c>
      <c r="B693" s="5" t="s">
        <v>2133</v>
      </c>
      <c r="C693" s="246">
        <f>IF(LEN($D693)=0,"",SUBTOTAL(3,$D$6:$D693))</f>
        <v>686</v>
      </c>
      <c r="D693" s="6" t="s">
        <v>62</v>
      </c>
      <c r="E693" s="176" t="s">
        <v>2134</v>
      </c>
      <c r="F693" s="18" t="s">
        <v>317</v>
      </c>
      <c r="G693" s="113" t="s">
        <v>139</v>
      </c>
      <c r="H693" s="113" t="s">
        <v>1081</v>
      </c>
      <c r="I693" s="9">
        <v>0.32</v>
      </c>
      <c r="J693" s="177">
        <v>38</v>
      </c>
      <c r="K693" s="230">
        <v>2017</v>
      </c>
      <c r="L693" s="12" t="s">
        <v>67</v>
      </c>
      <c r="M693" s="12"/>
      <c r="N693" s="12"/>
      <c r="O693" s="12"/>
      <c r="P693" s="12"/>
      <c r="Q693" s="4"/>
      <c r="R693" s="4">
        <v>0.32</v>
      </c>
      <c r="S693" s="4">
        <v>0.32</v>
      </c>
      <c r="T693" s="178">
        <v>2017</v>
      </c>
      <c r="U693" s="13" t="s">
        <v>69</v>
      </c>
      <c r="V693" s="4" t="s">
        <v>70</v>
      </c>
      <c r="W693" s="180"/>
      <c r="X693" s="4">
        <f t="shared" si="18"/>
        <v>0</v>
      </c>
      <c r="Y693" s="180"/>
      <c r="Z693" s="4"/>
      <c r="AA693" s="180"/>
      <c r="AB693" s="180"/>
      <c r="AC693" s="180"/>
      <c r="AD693" s="180"/>
      <c r="AE693" s="180"/>
      <c r="AF693" s="180"/>
      <c r="AG693" s="180"/>
      <c r="AH693" s="180"/>
    </row>
    <row r="694" spans="1:34" ht="38.25" x14ac:dyDescent="0.25">
      <c r="A694" s="4" t="s">
        <v>2135</v>
      </c>
      <c r="B694" s="5" t="s">
        <v>2136</v>
      </c>
      <c r="C694" s="246">
        <f>IF(LEN($D694)=0,"",SUBTOTAL(3,$D$6:$D694))</f>
        <v>687</v>
      </c>
      <c r="D694" s="6" t="s">
        <v>62</v>
      </c>
      <c r="E694" s="176" t="s">
        <v>2137</v>
      </c>
      <c r="F694" s="18" t="s">
        <v>64</v>
      </c>
      <c r="G694" s="113" t="s">
        <v>139</v>
      </c>
      <c r="H694" s="113" t="s">
        <v>1081</v>
      </c>
      <c r="I694" s="9">
        <v>0.72</v>
      </c>
      <c r="J694" s="177">
        <v>38</v>
      </c>
      <c r="K694" s="230">
        <v>2017</v>
      </c>
      <c r="L694" s="12" t="s">
        <v>67</v>
      </c>
      <c r="M694" s="12"/>
      <c r="N694" s="12"/>
      <c r="O694" s="12"/>
      <c r="P694" s="12"/>
      <c r="Q694" s="4"/>
      <c r="R694" s="4">
        <v>0.72</v>
      </c>
      <c r="S694" s="4">
        <v>0.72</v>
      </c>
      <c r="T694" s="178">
        <v>2017</v>
      </c>
      <c r="U694" s="13" t="s">
        <v>69</v>
      </c>
      <c r="V694" s="4" t="s">
        <v>70</v>
      </c>
      <c r="W694" s="180"/>
      <c r="X694" s="4">
        <f t="shared" si="18"/>
        <v>0</v>
      </c>
      <c r="Y694" s="180"/>
      <c r="Z694" s="4"/>
      <c r="AA694" s="180"/>
      <c r="AB694" s="180"/>
      <c r="AC694" s="180"/>
      <c r="AD694" s="180"/>
      <c r="AE694" s="180"/>
      <c r="AF694" s="180"/>
      <c r="AG694" s="180"/>
      <c r="AH694" s="180"/>
    </row>
    <row r="695" spans="1:34" ht="38.25" x14ac:dyDescent="0.25">
      <c r="A695" s="4" t="s">
        <v>2138</v>
      </c>
      <c r="B695" s="5" t="s">
        <v>2139</v>
      </c>
      <c r="C695" s="246">
        <f>IF(LEN($D695)=0,"",SUBTOTAL(3,$D$6:$D695))</f>
        <v>688</v>
      </c>
      <c r="D695" s="6" t="s">
        <v>25</v>
      </c>
      <c r="E695" s="26" t="s">
        <v>2140</v>
      </c>
      <c r="F695" s="21" t="s">
        <v>127</v>
      </c>
      <c r="G695" s="177" t="s">
        <v>79</v>
      </c>
      <c r="H695" s="184" t="s">
        <v>146</v>
      </c>
      <c r="I695" s="9">
        <v>0.64</v>
      </c>
      <c r="J695" s="177">
        <v>38</v>
      </c>
      <c r="K695" s="230">
        <v>2017</v>
      </c>
      <c r="L695" s="12" t="s">
        <v>67</v>
      </c>
      <c r="M695" s="12"/>
      <c r="N695" s="12"/>
      <c r="O695" s="12"/>
      <c r="P695" s="12"/>
      <c r="Q695" s="4"/>
      <c r="R695" s="101">
        <v>0.64</v>
      </c>
      <c r="S695" s="101">
        <v>0.64</v>
      </c>
      <c r="T695" s="100" t="s">
        <v>75</v>
      </c>
      <c r="U695" s="175" t="s">
        <v>69</v>
      </c>
      <c r="V695" s="100" t="s">
        <v>70</v>
      </c>
      <c r="W695" s="180"/>
      <c r="X695" s="4">
        <f t="shared" si="18"/>
        <v>0</v>
      </c>
      <c r="Y695" s="180"/>
      <c r="Z695" s="4"/>
      <c r="AA695" s="180"/>
      <c r="AB695" s="180"/>
      <c r="AC695" s="180"/>
      <c r="AD695" s="180"/>
      <c r="AE695" s="180"/>
      <c r="AF695" s="180"/>
      <c r="AG695" s="180"/>
      <c r="AH695" s="180"/>
    </row>
    <row r="696" spans="1:34" ht="38.25" x14ac:dyDescent="0.25">
      <c r="A696" s="4" t="s">
        <v>2141</v>
      </c>
      <c r="B696" s="5" t="s">
        <v>2142</v>
      </c>
      <c r="C696" s="246">
        <f>IF(LEN($D696)=0,"",SUBTOTAL(3,$D$6:$D696))</f>
        <v>689</v>
      </c>
      <c r="D696" s="6" t="s">
        <v>25</v>
      </c>
      <c r="E696" s="183" t="s">
        <v>2143</v>
      </c>
      <c r="F696" s="188" t="s">
        <v>27</v>
      </c>
      <c r="G696" s="177" t="s">
        <v>185</v>
      </c>
      <c r="H696" s="177" t="s">
        <v>1321</v>
      </c>
      <c r="I696" s="9">
        <v>2.5499999999999998</v>
      </c>
      <c r="J696" s="177">
        <v>38</v>
      </c>
      <c r="K696" s="230">
        <v>2017</v>
      </c>
      <c r="L696" s="12" t="s">
        <v>67</v>
      </c>
      <c r="M696" s="12"/>
      <c r="N696" s="12"/>
      <c r="O696" s="12"/>
      <c r="P696" s="12"/>
      <c r="Q696" s="4"/>
      <c r="R696" s="101">
        <v>2.5499999999999998</v>
      </c>
      <c r="S696" s="103">
        <v>2.5499999999999998</v>
      </c>
      <c r="T696" s="100" t="s">
        <v>75</v>
      </c>
      <c r="U696" s="175" t="s">
        <v>69</v>
      </c>
      <c r="V696" s="100" t="s">
        <v>47</v>
      </c>
      <c r="W696" s="180"/>
      <c r="X696" s="4">
        <f t="shared" si="18"/>
        <v>0</v>
      </c>
      <c r="Y696" s="180"/>
      <c r="Z696" s="4"/>
      <c r="AA696" s="180"/>
      <c r="AB696" s="180"/>
      <c r="AC696" s="180"/>
      <c r="AD696" s="180"/>
      <c r="AE696" s="180"/>
      <c r="AF696" s="180"/>
      <c r="AG696" s="180"/>
      <c r="AH696" s="180"/>
    </row>
    <row r="697" spans="1:34" ht="38.25" x14ac:dyDescent="0.25">
      <c r="A697" s="4" t="s">
        <v>2144</v>
      </c>
      <c r="B697" s="5" t="s">
        <v>2145</v>
      </c>
      <c r="C697" s="246">
        <f>IF(LEN($D697)=0,"",SUBTOTAL(3,$D$6:$D697))</f>
        <v>690</v>
      </c>
      <c r="D697" s="6" t="s">
        <v>25</v>
      </c>
      <c r="E697" s="183" t="s">
        <v>2146</v>
      </c>
      <c r="F697" s="188" t="s">
        <v>45</v>
      </c>
      <c r="G697" s="177" t="s">
        <v>185</v>
      </c>
      <c r="H697" s="177" t="s">
        <v>1321</v>
      </c>
      <c r="I697" s="9">
        <v>0.19</v>
      </c>
      <c r="J697" s="177">
        <v>38</v>
      </c>
      <c r="K697" s="230">
        <v>2017</v>
      </c>
      <c r="L697" s="12" t="s">
        <v>67</v>
      </c>
      <c r="M697" s="12"/>
      <c r="N697" s="12"/>
      <c r="O697" s="12"/>
      <c r="P697" s="12"/>
      <c r="Q697" s="4"/>
      <c r="R697" s="101">
        <v>0.19</v>
      </c>
      <c r="S697" s="103">
        <v>0.19</v>
      </c>
      <c r="T697" s="100" t="s">
        <v>75</v>
      </c>
      <c r="U697" s="175" t="s">
        <v>69</v>
      </c>
      <c r="V697" s="100" t="s">
        <v>47</v>
      </c>
      <c r="W697" s="180"/>
      <c r="X697" s="4">
        <f t="shared" si="18"/>
        <v>0</v>
      </c>
      <c r="Y697" s="180"/>
      <c r="Z697" s="4"/>
      <c r="AA697" s="180"/>
      <c r="AB697" s="180"/>
      <c r="AC697" s="180"/>
      <c r="AD697" s="180"/>
      <c r="AE697" s="180"/>
      <c r="AF697" s="180"/>
      <c r="AG697" s="180"/>
      <c r="AH697" s="180"/>
    </row>
    <row r="698" spans="1:34" ht="38.25" x14ac:dyDescent="0.25">
      <c r="A698" s="4" t="s">
        <v>2147</v>
      </c>
      <c r="B698" s="5" t="s">
        <v>2148</v>
      </c>
      <c r="C698" s="246">
        <f>IF(LEN($D698)=0,"",SUBTOTAL(3,$D$6:$D698))</f>
        <v>691</v>
      </c>
      <c r="D698" s="6" t="s">
        <v>25</v>
      </c>
      <c r="E698" s="183" t="s">
        <v>1388</v>
      </c>
      <c r="F698" s="188" t="s">
        <v>495</v>
      </c>
      <c r="G698" s="177" t="s">
        <v>185</v>
      </c>
      <c r="H698" s="193" t="s">
        <v>1248</v>
      </c>
      <c r="I698" s="9">
        <v>0.05</v>
      </c>
      <c r="J698" s="177">
        <v>38</v>
      </c>
      <c r="K698" s="230">
        <v>2017</v>
      </c>
      <c r="L698" s="12" t="s">
        <v>67</v>
      </c>
      <c r="M698" s="12"/>
      <c r="N698" s="12"/>
      <c r="O698" s="12"/>
      <c r="P698" s="12"/>
      <c r="Q698" s="4"/>
      <c r="R698" s="101">
        <v>0.05</v>
      </c>
      <c r="S698" s="103">
        <v>0.05</v>
      </c>
      <c r="T698" s="100" t="s">
        <v>75</v>
      </c>
      <c r="U698" s="175" t="s">
        <v>69</v>
      </c>
      <c r="V698" s="100" t="s">
        <v>47</v>
      </c>
      <c r="W698" s="180"/>
      <c r="X698" s="4">
        <f t="shared" si="18"/>
        <v>0</v>
      </c>
      <c r="Y698" s="180"/>
      <c r="Z698" s="4"/>
      <c r="AA698" s="180"/>
      <c r="AB698" s="180"/>
      <c r="AC698" s="180"/>
      <c r="AD698" s="180"/>
      <c r="AE698" s="180"/>
      <c r="AF698" s="180"/>
      <c r="AG698" s="180"/>
      <c r="AH698" s="180"/>
    </row>
    <row r="699" spans="1:34" ht="38.25" x14ac:dyDescent="0.25">
      <c r="A699" s="4" t="s">
        <v>2149</v>
      </c>
      <c r="B699" s="5" t="s">
        <v>2150</v>
      </c>
      <c r="C699" s="246">
        <f>IF(LEN($D699)=0,"",SUBTOTAL(3,$D$6:$D699))</f>
        <v>692</v>
      </c>
      <c r="D699" s="6" t="s">
        <v>25</v>
      </c>
      <c r="E699" s="199" t="s">
        <v>2151</v>
      </c>
      <c r="F699" s="188" t="s">
        <v>45</v>
      </c>
      <c r="G699" s="177" t="s">
        <v>84</v>
      </c>
      <c r="H699" s="188" t="s">
        <v>1107</v>
      </c>
      <c r="I699" s="9">
        <v>0.35</v>
      </c>
      <c r="J699" s="177">
        <v>38</v>
      </c>
      <c r="K699" s="230">
        <v>2017</v>
      </c>
      <c r="L699" s="12" t="s">
        <v>67</v>
      </c>
      <c r="M699" s="12"/>
      <c r="N699" s="12"/>
      <c r="O699" s="12"/>
      <c r="P699" s="12"/>
      <c r="Q699" s="4"/>
      <c r="R699" s="4">
        <v>0.35</v>
      </c>
      <c r="S699" s="4">
        <v>0.35</v>
      </c>
      <c r="T699" s="178" t="s">
        <v>75</v>
      </c>
      <c r="U699" s="13" t="s">
        <v>69</v>
      </c>
      <c r="V699" s="4" t="s">
        <v>70</v>
      </c>
      <c r="W699" s="180"/>
      <c r="X699" s="4">
        <f t="shared" si="18"/>
        <v>0</v>
      </c>
      <c r="Y699" s="180"/>
      <c r="Z699" s="4"/>
      <c r="AA699" s="180"/>
      <c r="AB699" s="180"/>
      <c r="AC699" s="180"/>
      <c r="AD699" s="180"/>
      <c r="AE699" s="180"/>
      <c r="AF699" s="180"/>
      <c r="AG699" s="180"/>
      <c r="AH699" s="180"/>
    </row>
    <row r="700" spans="1:34" ht="38.25" x14ac:dyDescent="0.25">
      <c r="A700" s="4" t="s">
        <v>2152</v>
      </c>
      <c r="B700" s="5" t="s">
        <v>47</v>
      </c>
      <c r="C700" s="246">
        <f>IF(LEN($D700)=0,"",SUBTOTAL(3,$D$6:$D700))</f>
        <v>693</v>
      </c>
      <c r="D700" s="6" t="s">
        <v>25</v>
      </c>
      <c r="E700" s="7" t="s">
        <v>2153</v>
      </c>
      <c r="F700" s="188" t="s">
        <v>45</v>
      </c>
      <c r="G700" s="177" t="s">
        <v>84</v>
      </c>
      <c r="H700" s="8" t="s">
        <v>2154</v>
      </c>
      <c r="I700" s="9">
        <v>0.04</v>
      </c>
      <c r="J700" s="177">
        <v>38</v>
      </c>
      <c r="K700" s="230">
        <v>2017</v>
      </c>
      <c r="L700" s="12" t="s">
        <v>67</v>
      </c>
      <c r="M700" s="12"/>
      <c r="N700" s="12"/>
      <c r="O700" s="12"/>
      <c r="P700" s="12"/>
      <c r="Q700" s="4"/>
      <c r="R700" s="4">
        <v>0.04</v>
      </c>
      <c r="S700" s="4">
        <v>0.04</v>
      </c>
      <c r="T700" s="178" t="s">
        <v>75</v>
      </c>
      <c r="U700" s="13" t="s">
        <v>69</v>
      </c>
      <c r="V700" s="4" t="s">
        <v>70</v>
      </c>
      <c r="W700" s="180"/>
      <c r="X700" s="4">
        <f t="shared" si="18"/>
        <v>0</v>
      </c>
      <c r="Y700" s="180"/>
      <c r="Z700" s="4"/>
      <c r="AA700" s="180"/>
      <c r="AB700" s="180"/>
      <c r="AC700" s="180"/>
      <c r="AD700" s="180"/>
      <c r="AE700" s="180"/>
      <c r="AF700" s="180"/>
      <c r="AG700" s="180"/>
      <c r="AH700" s="180"/>
    </row>
    <row r="701" spans="1:34" ht="38.25" x14ac:dyDescent="0.25">
      <c r="A701" s="4" t="s">
        <v>2155</v>
      </c>
      <c r="B701" s="5" t="s">
        <v>47</v>
      </c>
      <c r="C701" s="246">
        <f>IF(LEN($D701)=0,"",SUBTOTAL(3,$D$6:$D701))</f>
        <v>694</v>
      </c>
      <c r="D701" s="6" t="s">
        <v>25</v>
      </c>
      <c r="E701" s="7" t="s">
        <v>2156</v>
      </c>
      <c r="F701" s="188" t="s">
        <v>45</v>
      </c>
      <c r="G701" s="177" t="s">
        <v>84</v>
      </c>
      <c r="H701" s="188" t="s">
        <v>123</v>
      </c>
      <c r="I701" s="9">
        <v>0.22</v>
      </c>
      <c r="J701" s="177">
        <v>38</v>
      </c>
      <c r="K701" s="230">
        <v>2017</v>
      </c>
      <c r="L701" s="12" t="s">
        <v>67</v>
      </c>
      <c r="M701" s="12"/>
      <c r="N701" s="12"/>
      <c r="O701" s="12"/>
      <c r="P701" s="12"/>
      <c r="Q701" s="4"/>
      <c r="R701" s="4">
        <v>0.22</v>
      </c>
      <c r="S701" s="4">
        <v>0.22</v>
      </c>
      <c r="T701" s="178" t="s">
        <v>75</v>
      </c>
      <c r="U701" s="13" t="s">
        <v>69</v>
      </c>
      <c r="V701" s="4" t="s">
        <v>70</v>
      </c>
      <c r="W701" s="180"/>
      <c r="X701" s="4">
        <f t="shared" si="18"/>
        <v>0</v>
      </c>
      <c r="Y701" s="180"/>
      <c r="Z701" s="4"/>
      <c r="AA701" s="180"/>
      <c r="AB701" s="180"/>
      <c r="AC701" s="180"/>
      <c r="AD701" s="180"/>
      <c r="AE701" s="180"/>
      <c r="AF701" s="180"/>
      <c r="AG701" s="180"/>
      <c r="AH701" s="180"/>
    </row>
    <row r="702" spans="1:34" ht="38.25" x14ac:dyDescent="0.25">
      <c r="A702" s="4" t="s">
        <v>2157</v>
      </c>
      <c r="B702" s="5" t="s">
        <v>2158</v>
      </c>
      <c r="C702" s="246">
        <f>IF(LEN($D702)=0,"",SUBTOTAL(3,$D$6:$D702))</f>
        <v>695</v>
      </c>
      <c r="D702" s="6" t="s">
        <v>56</v>
      </c>
      <c r="E702" s="183" t="s">
        <v>2159</v>
      </c>
      <c r="F702" s="174" t="s">
        <v>58</v>
      </c>
      <c r="G702" s="177" t="s">
        <v>185</v>
      </c>
      <c r="H702" s="177" t="s">
        <v>1430</v>
      </c>
      <c r="I702" s="9">
        <v>0.47</v>
      </c>
      <c r="J702" s="177">
        <v>38</v>
      </c>
      <c r="K702" s="230">
        <v>2017</v>
      </c>
      <c r="L702" s="12" t="s">
        <v>67</v>
      </c>
      <c r="M702" s="12"/>
      <c r="N702" s="12"/>
      <c r="O702" s="12"/>
      <c r="P702" s="12"/>
      <c r="Q702" s="4"/>
      <c r="R702" s="101">
        <v>0.47</v>
      </c>
      <c r="S702" s="103">
        <v>0.47</v>
      </c>
      <c r="T702" s="100" t="s">
        <v>75</v>
      </c>
      <c r="U702" s="175" t="s">
        <v>69</v>
      </c>
      <c r="V702" s="100" t="s">
        <v>47</v>
      </c>
      <c r="W702" s="180"/>
      <c r="X702" s="4">
        <f t="shared" si="18"/>
        <v>0</v>
      </c>
      <c r="Y702" s="180"/>
      <c r="Z702" s="4"/>
      <c r="AA702" s="180"/>
      <c r="AB702" s="180"/>
      <c r="AC702" s="180"/>
      <c r="AD702" s="180"/>
      <c r="AE702" s="180"/>
      <c r="AF702" s="180"/>
      <c r="AG702" s="180"/>
      <c r="AH702" s="180"/>
    </row>
    <row r="703" spans="1:34" ht="38.25" x14ac:dyDescent="0.25">
      <c r="A703" s="4" t="s">
        <v>2160</v>
      </c>
      <c r="B703" s="5" t="s">
        <v>2161</v>
      </c>
      <c r="C703" s="246">
        <f>IF(LEN($D703)=0,"",SUBTOTAL(3,$D$6:$D703))</f>
        <v>696</v>
      </c>
      <c r="D703" s="6" t="s">
        <v>56</v>
      </c>
      <c r="E703" s="176" t="s">
        <v>2162</v>
      </c>
      <c r="F703" s="18" t="s">
        <v>94</v>
      </c>
      <c r="G703" s="177" t="s">
        <v>185</v>
      </c>
      <c r="H703" s="193" t="s">
        <v>1443</v>
      </c>
      <c r="I703" s="9">
        <v>0.09</v>
      </c>
      <c r="J703" s="177">
        <v>38</v>
      </c>
      <c r="K703" s="230">
        <v>2017</v>
      </c>
      <c r="L703" s="12" t="s">
        <v>67</v>
      </c>
      <c r="M703" s="12"/>
      <c r="N703" s="12"/>
      <c r="O703" s="12"/>
      <c r="P703" s="12"/>
      <c r="Q703" s="4"/>
      <c r="R703" s="101">
        <v>0.09</v>
      </c>
      <c r="S703" s="103">
        <v>0.09</v>
      </c>
      <c r="T703" s="100" t="s">
        <v>75</v>
      </c>
      <c r="U703" s="175" t="s">
        <v>69</v>
      </c>
      <c r="V703" s="100" t="s">
        <v>70</v>
      </c>
      <c r="W703" s="180"/>
      <c r="X703" s="4">
        <f t="shared" si="18"/>
        <v>0</v>
      </c>
      <c r="Y703" s="180"/>
      <c r="Z703" s="4"/>
      <c r="AA703" s="180"/>
      <c r="AB703" s="180"/>
      <c r="AC703" s="180"/>
      <c r="AD703" s="180"/>
      <c r="AE703" s="180"/>
      <c r="AF703" s="180"/>
      <c r="AG703" s="180"/>
      <c r="AH703" s="180"/>
    </row>
    <row r="704" spans="1:34" ht="38.25" x14ac:dyDescent="0.25">
      <c r="A704" s="4" t="s">
        <v>2163</v>
      </c>
      <c r="B704" s="5" t="s">
        <v>2164</v>
      </c>
      <c r="C704" s="246">
        <f>IF(LEN($D704)=0,"",SUBTOTAL(3,$D$6:$D704))</f>
        <v>697</v>
      </c>
      <c r="D704" s="6" t="s">
        <v>56</v>
      </c>
      <c r="E704" s="199" t="s">
        <v>2165</v>
      </c>
      <c r="F704" s="18" t="s">
        <v>94</v>
      </c>
      <c r="G704" s="177" t="s">
        <v>84</v>
      </c>
      <c r="H704" s="188" t="s">
        <v>1107</v>
      </c>
      <c r="I704" s="9">
        <v>0.1</v>
      </c>
      <c r="J704" s="177">
        <v>38</v>
      </c>
      <c r="K704" s="230">
        <v>2017</v>
      </c>
      <c r="L704" s="12" t="s">
        <v>67</v>
      </c>
      <c r="M704" s="12"/>
      <c r="N704" s="12"/>
      <c r="O704" s="12"/>
      <c r="P704" s="12"/>
      <c r="Q704" s="4"/>
      <c r="R704" s="4">
        <v>0.1</v>
      </c>
      <c r="S704" s="4">
        <v>0.1</v>
      </c>
      <c r="T704" s="178" t="s">
        <v>75</v>
      </c>
      <c r="U704" s="13" t="s">
        <v>69</v>
      </c>
      <c r="V704" s="4" t="s">
        <v>47</v>
      </c>
      <c r="W704" s="180"/>
      <c r="X704" s="4">
        <f t="shared" si="18"/>
        <v>0</v>
      </c>
      <c r="Y704" s="180"/>
      <c r="Z704" s="4"/>
      <c r="AA704" s="180"/>
      <c r="AB704" s="180"/>
      <c r="AC704" s="180"/>
      <c r="AD704" s="180"/>
      <c r="AE704" s="180"/>
      <c r="AF704" s="180"/>
      <c r="AG704" s="180"/>
      <c r="AH704" s="180"/>
    </row>
    <row r="705" spans="1:34" ht="38.25" x14ac:dyDescent="0.25">
      <c r="A705" s="4" t="s">
        <v>2166</v>
      </c>
      <c r="B705" s="5" t="s">
        <v>2167</v>
      </c>
      <c r="C705" s="246">
        <f>IF(LEN($D705)=0,"",SUBTOTAL(3,$D$6:$D705))</f>
        <v>698</v>
      </c>
      <c r="D705" s="6" t="s">
        <v>56</v>
      </c>
      <c r="E705" s="199" t="s">
        <v>2168</v>
      </c>
      <c r="F705" s="18" t="s">
        <v>94</v>
      </c>
      <c r="G705" s="177" t="s">
        <v>84</v>
      </c>
      <c r="H705" s="188" t="s">
        <v>1107</v>
      </c>
      <c r="I705" s="9">
        <v>0.1</v>
      </c>
      <c r="J705" s="177">
        <v>38</v>
      </c>
      <c r="K705" s="230">
        <v>2017</v>
      </c>
      <c r="L705" s="12" t="s">
        <v>67</v>
      </c>
      <c r="M705" s="12"/>
      <c r="N705" s="12"/>
      <c r="O705" s="12"/>
      <c r="P705" s="12"/>
      <c r="Q705" s="4"/>
      <c r="R705" s="4">
        <v>0.1</v>
      </c>
      <c r="S705" s="4">
        <v>0.1</v>
      </c>
      <c r="T705" s="178" t="s">
        <v>75</v>
      </c>
      <c r="U705" s="13" t="s">
        <v>69</v>
      </c>
      <c r="V705" s="4" t="s">
        <v>47</v>
      </c>
      <c r="W705" s="180"/>
      <c r="X705" s="4">
        <f t="shared" si="18"/>
        <v>0</v>
      </c>
      <c r="Y705" s="180"/>
      <c r="Z705" s="4"/>
      <c r="AA705" s="180"/>
      <c r="AB705" s="180"/>
      <c r="AC705" s="180"/>
      <c r="AD705" s="180"/>
      <c r="AE705" s="180"/>
      <c r="AF705" s="180"/>
      <c r="AG705" s="180"/>
      <c r="AH705" s="180"/>
    </row>
    <row r="706" spans="1:34" ht="38.25" x14ac:dyDescent="0.25">
      <c r="A706" s="4" t="s">
        <v>2169</v>
      </c>
      <c r="B706" s="5" t="s">
        <v>2170</v>
      </c>
      <c r="C706" s="246">
        <f>IF(LEN($D706)=0,"",SUBTOTAL(3,$D$6:$D706))</f>
        <v>699</v>
      </c>
      <c r="D706" s="6" t="s">
        <v>56</v>
      </c>
      <c r="E706" s="199" t="s">
        <v>2171</v>
      </c>
      <c r="F706" s="18" t="s">
        <v>94</v>
      </c>
      <c r="G706" s="177" t="s">
        <v>84</v>
      </c>
      <c r="H706" s="188" t="s">
        <v>1905</v>
      </c>
      <c r="I706" s="9">
        <v>0.03</v>
      </c>
      <c r="J706" s="177">
        <v>38</v>
      </c>
      <c r="K706" s="230">
        <v>2017</v>
      </c>
      <c r="L706" s="12" t="s">
        <v>67</v>
      </c>
      <c r="M706" s="12"/>
      <c r="N706" s="12"/>
      <c r="O706" s="12"/>
      <c r="P706" s="12"/>
      <c r="Q706" s="4"/>
      <c r="R706" s="4">
        <v>0.03</v>
      </c>
      <c r="S706" s="4">
        <v>0.03</v>
      </c>
      <c r="T706" s="178" t="s">
        <v>75</v>
      </c>
      <c r="U706" s="13" t="s">
        <v>69</v>
      </c>
      <c r="V706" s="4" t="s">
        <v>47</v>
      </c>
      <c r="W706" s="180"/>
      <c r="X706" s="4">
        <f t="shared" si="18"/>
        <v>0</v>
      </c>
      <c r="Y706" s="180"/>
      <c r="Z706" s="4"/>
      <c r="AA706" s="180"/>
      <c r="AB706" s="180"/>
      <c r="AC706" s="180"/>
      <c r="AD706" s="180"/>
      <c r="AE706" s="180"/>
      <c r="AF706" s="180"/>
      <c r="AG706" s="180"/>
      <c r="AH706" s="180"/>
    </row>
    <row r="707" spans="1:34" ht="38.25" x14ac:dyDescent="0.25">
      <c r="A707" s="4" t="s">
        <v>2172</v>
      </c>
      <c r="B707" s="5" t="s">
        <v>2173</v>
      </c>
      <c r="C707" s="246">
        <f>IF(LEN($D707)=0,"",SUBTOTAL(3,$D$6:$D707))</f>
        <v>700</v>
      </c>
      <c r="D707" s="6" t="s">
        <v>56</v>
      </c>
      <c r="E707" s="199" t="s">
        <v>2174</v>
      </c>
      <c r="F707" s="18" t="s">
        <v>94</v>
      </c>
      <c r="G707" s="177" t="s">
        <v>84</v>
      </c>
      <c r="H707" s="188" t="s">
        <v>1905</v>
      </c>
      <c r="I707" s="9">
        <v>0.03</v>
      </c>
      <c r="J707" s="177">
        <v>38</v>
      </c>
      <c r="K707" s="230">
        <v>2017</v>
      </c>
      <c r="L707" s="12" t="s">
        <v>67</v>
      </c>
      <c r="M707" s="12"/>
      <c r="N707" s="12"/>
      <c r="O707" s="12"/>
      <c r="P707" s="12"/>
      <c r="Q707" s="4"/>
      <c r="R707" s="4">
        <v>0.03</v>
      </c>
      <c r="S707" s="4">
        <v>0.03</v>
      </c>
      <c r="T707" s="178" t="s">
        <v>75</v>
      </c>
      <c r="U707" s="13" t="s">
        <v>69</v>
      </c>
      <c r="V707" s="4" t="s">
        <v>47</v>
      </c>
      <c r="W707" s="180"/>
      <c r="X707" s="4">
        <f t="shared" si="18"/>
        <v>0</v>
      </c>
      <c r="Y707" s="180"/>
      <c r="Z707" s="4"/>
      <c r="AA707" s="180"/>
      <c r="AB707" s="180"/>
      <c r="AC707" s="180"/>
      <c r="AD707" s="180"/>
      <c r="AE707" s="180"/>
      <c r="AF707" s="180"/>
      <c r="AG707" s="180"/>
      <c r="AH707" s="180"/>
    </row>
    <row r="708" spans="1:34" ht="38.25" x14ac:dyDescent="0.25">
      <c r="A708" s="4" t="s">
        <v>2175</v>
      </c>
      <c r="B708" s="5" t="s">
        <v>2176</v>
      </c>
      <c r="C708" s="246">
        <f>IF(LEN($D708)=0,"",SUBTOTAL(3,$D$6:$D708))</f>
        <v>701</v>
      </c>
      <c r="D708" s="6" t="s">
        <v>56</v>
      </c>
      <c r="E708" s="199" t="s">
        <v>1831</v>
      </c>
      <c r="F708" s="18" t="s">
        <v>94</v>
      </c>
      <c r="G708" s="177" t="s">
        <v>84</v>
      </c>
      <c r="H708" s="188" t="s">
        <v>1916</v>
      </c>
      <c r="I708" s="9">
        <v>0.05</v>
      </c>
      <c r="J708" s="177">
        <v>38</v>
      </c>
      <c r="K708" s="230">
        <v>2017</v>
      </c>
      <c r="L708" s="12" t="s">
        <v>67</v>
      </c>
      <c r="M708" s="12"/>
      <c r="N708" s="12"/>
      <c r="O708" s="12"/>
      <c r="P708" s="12"/>
      <c r="Q708" s="4"/>
      <c r="R708" s="4">
        <v>0.05</v>
      </c>
      <c r="S708" s="4">
        <v>0.05</v>
      </c>
      <c r="T708" s="178" t="s">
        <v>75</v>
      </c>
      <c r="U708" s="13" t="s">
        <v>69</v>
      </c>
      <c r="V708" s="4" t="s">
        <v>47</v>
      </c>
      <c r="W708" s="180"/>
      <c r="X708" s="4">
        <f t="shared" si="18"/>
        <v>0</v>
      </c>
      <c r="Y708" s="180"/>
      <c r="Z708" s="4"/>
      <c r="AA708" s="180"/>
      <c r="AB708" s="180"/>
      <c r="AC708" s="180"/>
      <c r="AD708" s="180"/>
      <c r="AE708" s="180"/>
      <c r="AF708" s="180"/>
      <c r="AG708" s="180"/>
      <c r="AH708" s="180"/>
    </row>
    <row r="709" spans="1:34" ht="38.25" x14ac:dyDescent="0.25">
      <c r="A709" s="4" t="s">
        <v>2177</v>
      </c>
      <c r="B709" s="5" t="s">
        <v>2178</v>
      </c>
      <c r="C709" s="246">
        <f>IF(LEN($D709)=0,"",SUBTOTAL(3,$D$6:$D709))</f>
        <v>702</v>
      </c>
      <c r="D709" s="6" t="s">
        <v>56</v>
      </c>
      <c r="E709" s="199" t="s">
        <v>2168</v>
      </c>
      <c r="F709" s="18" t="s">
        <v>94</v>
      </c>
      <c r="G709" s="177" t="s">
        <v>84</v>
      </c>
      <c r="H709" s="188" t="s">
        <v>1916</v>
      </c>
      <c r="I709" s="9">
        <v>0.05</v>
      </c>
      <c r="J709" s="177">
        <v>38</v>
      </c>
      <c r="K709" s="230">
        <v>2017</v>
      </c>
      <c r="L709" s="12" t="s">
        <v>67</v>
      </c>
      <c r="M709" s="12"/>
      <c r="N709" s="12"/>
      <c r="O709" s="12"/>
      <c r="P709" s="12"/>
      <c r="Q709" s="4"/>
      <c r="R709" s="4">
        <v>0.05</v>
      </c>
      <c r="S709" s="4">
        <v>0.05</v>
      </c>
      <c r="T709" s="178" t="s">
        <v>75</v>
      </c>
      <c r="U709" s="13" t="s">
        <v>69</v>
      </c>
      <c r="V709" s="4" t="s">
        <v>47</v>
      </c>
      <c r="W709" s="180"/>
      <c r="X709" s="4">
        <f t="shared" si="18"/>
        <v>0</v>
      </c>
      <c r="Y709" s="180"/>
      <c r="Z709" s="4"/>
      <c r="AA709" s="180"/>
      <c r="AB709" s="180"/>
      <c r="AC709" s="180"/>
      <c r="AD709" s="180"/>
      <c r="AE709" s="180"/>
      <c r="AF709" s="180"/>
      <c r="AG709" s="180"/>
      <c r="AH709" s="180"/>
    </row>
    <row r="710" spans="1:34" ht="38.25" x14ac:dyDescent="0.25">
      <c r="A710" s="4" t="s">
        <v>2179</v>
      </c>
      <c r="B710" s="5" t="s">
        <v>2180</v>
      </c>
      <c r="C710" s="246">
        <f>IF(LEN($D710)=0,"",SUBTOTAL(3,$D$6:$D710))</f>
        <v>703</v>
      </c>
      <c r="D710" s="6" t="s">
        <v>56</v>
      </c>
      <c r="E710" s="199" t="s">
        <v>2181</v>
      </c>
      <c r="F710" s="18" t="s">
        <v>94</v>
      </c>
      <c r="G710" s="177" t="s">
        <v>84</v>
      </c>
      <c r="H710" s="188" t="s">
        <v>1912</v>
      </c>
      <c r="I710" s="9">
        <v>0.05</v>
      </c>
      <c r="J710" s="177">
        <v>38</v>
      </c>
      <c r="K710" s="230">
        <v>2017</v>
      </c>
      <c r="L710" s="12" t="s">
        <v>67</v>
      </c>
      <c r="M710" s="12"/>
      <c r="N710" s="12"/>
      <c r="O710" s="12"/>
      <c r="P710" s="12"/>
      <c r="Q710" s="4"/>
      <c r="R710" s="4">
        <v>0.05</v>
      </c>
      <c r="S710" s="4">
        <v>0.05</v>
      </c>
      <c r="T710" s="178" t="s">
        <v>75</v>
      </c>
      <c r="U710" s="13" t="s">
        <v>69</v>
      </c>
      <c r="V710" s="4" t="s">
        <v>47</v>
      </c>
      <c r="W710" s="180"/>
      <c r="X710" s="4">
        <f t="shared" si="18"/>
        <v>0</v>
      </c>
      <c r="Y710" s="180"/>
      <c r="Z710" s="4"/>
      <c r="AA710" s="180"/>
      <c r="AB710" s="180"/>
      <c r="AC710" s="180"/>
      <c r="AD710" s="180"/>
      <c r="AE710" s="180"/>
      <c r="AF710" s="180"/>
      <c r="AG710" s="180"/>
      <c r="AH710" s="180"/>
    </row>
    <row r="711" spans="1:34" ht="38.25" x14ac:dyDescent="0.25">
      <c r="A711" s="4" t="s">
        <v>2182</v>
      </c>
      <c r="B711" s="5" t="s">
        <v>2183</v>
      </c>
      <c r="C711" s="246">
        <f>IF(LEN($D711)=0,"",SUBTOTAL(3,$D$6:$D711))</f>
        <v>704</v>
      </c>
      <c r="D711" s="6" t="s">
        <v>56</v>
      </c>
      <c r="E711" s="199" t="s">
        <v>2184</v>
      </c>
      <c r="F711" s="18" t="s">
        <v>94</v>
      </c>
      <c r="G711" s="177" t="s">
        <v>84</v>
      </c>
      <c r="H711" s="188" t="s">
        <v>2185</v>
      </c>
      <c r="I711" s="9">
        <v>0.05</v>
      </c>
      <c r="J711" s="177">
        <v>38</v>
      </c>
      <c r="K711" s="230">
        <v>2017</v>
      </c>
      <c r="L711" s="12" t="s">
        <v>67</v>
      </c>
      <c r="M711" s="12"/>
      <c r="N711" s="12"/>
      <c r="O711" s="12"/>
      <c r="P711" s="12"/>
      <c r="Q711" s="4"/>
      <c r="R711" s="4">
        <v>0.05</v>
      </c>
      <c r="S711" s="4">
        <v>0.05</v>
      </c>
      <c r="T711" s="178" t="s">
        <v>75</v>
      </c>
      <c r="U711" s="13" t="s">
        <v>69</v>
      </c>
      <c r="V711" s="4" t="s">
        <v>47</v>
      </c>
      <c r="W711" s="180"/>
      <c r="X711" s="4">
        <f t="shared" si="18"/>
        <v>0</v>
      </c>
      <c r="Y711" s="180"/>
      <c r="Z711" s="4"/>
      <c r="AA711" s="180"/>
      <c r="AB711" s="180"/>
      <c r="AC711" s="180"/>
      <c r="AD711" s="180"/>
      <c r="AE711" s="180"/>
      <c r="AF711" s="180"/>
      <c r="AG711" s="180"/>
      <c r="AH711" s="180"/>
    </row>
    <row r="712" spans="1:34" ht="38.25" x14ac:dyDescent="0.25">
      <c r="A712" s="4" t="s">
        <v>2186</v>
      </c>
      <c r="B712" s="5" t="s">
        <v>2187</v>
      </c>
      <c r="C712" s="246">
        <f>IF(LEN($D712)=0,"",SUBTOTAL(3,$D$6:$D712))</f>
        <v>705</v>
      </c>
      <c r="D712" s="6" t="s">
        <v>56</v>
      </c>
      <c r="E712" s="199" t="s">
        <v>2188</v>
      </c>
      <c r="F712" s="18" t="s">
        <v>94</v>
      </c>
      <c r="G712" s="177" t="s">
        <v>84</v>
      </c>
      <c r="H712" s="188" t="s">
        <v>2185</v>
      </c>
      <c r="I712" s="9">
        <v>0.03</v>
      </c>
      <c r="J712" s="177">
        <v>38</v>
      </c>
      <c r="K712" s="230">
        <v>2017</v>
      </c>
      <c r="L712" s="12" t="s">
        <v>67</v>
      </c>
      <c r="M712" s="12"/>
      <c r="N712" s="12"/>
      <c r="O712" s="12"/>
      <c r="P712" s="12"/>
      <c r="Q712" s="4"/>
      <c r="R712" s="4">
        <v>0.03</v>
      </c>
      <c r="S712" s="4">
        <v>0.03</v>
      </c>
      <c r="T712" s="178" t="s">
        <v>75</v>
      </c>
      <c r="U712" s="13" t="s">
        <v>69</v>
      </c>
      <c r="V712" s="4" t="s">
        <v>47</v>
      </c>
      <c r="W712" s="180"/>
      <c r="X712" s="4">
        <f t="shared" si="18"/>
        <v>0</v>
      </c>
      <c r="Y712" s="180"/>
      <c r="Z712" s="4"/>
      <c r="AA712" s="180"/>
      <c r="AB712" s="180"/>
      <c r="AC712" s="180"/>
      <c r="AD712" s="180"/>
      <c r="AE712" s="180"/>
      <c r="AF712" s="180"/>
      <c r="AG712" s="180"/>
      <c r="AH712" s="180"/>
    </row>
    <row r="713" spans="1:34" ht="38.25" x14ac:dyDescent="0.25">
      <c r="A713" s="4" t="s">
        <v>2189</v>
      </c>
      <c r="B713" s="5" t="s">
        <v>2190</v>
      </c>
      <c r="C713" s="246">
        <f>IF(LEN($D713)=0,"",SUBTOTAL(3,$D$6:$D713))</f>
        <v>706</v>
      </c>
      <c r="D713" s="6" t="s">
        <v>56</v>
      </c>
      <c r="E713" s="199" t="s">
        <v>2191</v>
      </c>
      <c r="F713" s="18" t="s">
        <v>94</v>
      </c>
      <c r="G713" s="177" t="s">
        <v>84</v>
      </c>
      <c r="H713" s="188" t="s">
        <v>2185</v>
      </c>
      <c r="I713" s="9">
        <v>0.04</v>
      </c>
      <c r="J713" s="177">
        <v>38</v>
      </c>
      <c r="K713" s="230">
        <v>2017</v>
      </c>
      <c r="L713" s="12" t="s">
        <v>67</v>
      </c>
      <c r="M713" s="12"/>
      <c r="N713" s="12"/>
      <c r="O713" s="12"/>
      <c r="P713" s="12"/>
      <c r="Q713" s="4"/>
      <c r="R713" s="4">
        <v>0.04</v>
      </c>
      <c r="S713" s="4">
        <v>0.04</v>
      </c>
      <c r="T713" s="178" t="s">
        <v>75</v>
      </c>
      <c r="U713" s="13" t="s">
        <v>69</v>
      </c>
      <c r="V713" s="4" t="s">
        <v>47</v>
      </c>
      <c r="W713" s="180"/>
      <c r="X713" s="4">
        <f t="shared" si="18"/>
        <v>0</v>
      </c>
      <c r="Y713" s="180"/>
      <c r="Z713" s="4"/>
      <c r="AA713" s="180"/>
      <c r="AB713" s="180"/>
      <c r="AC713" s="180"/>
      <c r="AD713" s="180"/>
      <c r="AE713" s="180"/>
      <c r="AF713" s="180"/>
      <c r="AG713" s="180"/>
      <c r="AH713" s="180"/>
    </row>
    <row r="714" spans="1:34" ht="38.25" x14ac:dyDescent="0.25">
      <c r="A714" s="4" t="s">
        <v>2192</v>
      </c>
      <c r="B714" s="5" t="s">
        <v>2193</v>
      </c>
      <c r="C714" s="246">
        <f>IF(LEN($D714)=0,"",SUBTOTAL(3,$D$6:$D714))</f>
        <v>707</v>
      </c>
      <c r="D714" s="6" t="s">
        <v>56</v>
      </c>
      <c r="E714" s="199" t="s">
        <v>2194</v>
      </c>
      <c r="F714" s="18" t="s">
        <v>94</v>
      </c>
      <c r="G714" s="177" t="s">
        <v>84</v>
      </c>
      <c r="H714" s="188" t="s">
        <v>2185</v>
      </c>
      <c r="I714" s="9">
        <v>0.04</v>
      </c>
      <c r="J714" s="177">
        <v>38</v>
      </c>
      <c r="K714" s="230">
        <v>2017</v>
      </c>
      <c r="L714" s="12" t="s">
        <v>67</v>
      </c>
      <c r="M714" s="12"/>
      <c r="N714" s="12"/>
      <c r="O714" s="12"/>
      <c r="P714" s="12"/>
      <c r="Q714" s="4"/>
      <c r="R714" s="4">
        <v>0.04</v>
      </c>
      <c r="S714" s="4">
        <v>0.04</v>
      </c>
      <c r="T714" s="178" t="s">
        <v>75</v>
      </c>
      <c r="U714" s="13" t="s">
        <v>69</v>
      </c>
      <c r="V714" s="4" t="s">
        <v>47</v>
      </c>
      <c r="W714" s="180"/>
      <c r="X714" s="4">
        <f t="shared" si="18"/>
        <v>0</v>
      </c>
      <c r="Y714" s="180"/>
      <c r="Z714" s="4"/>
      <c r="AA714" s="180"/>
      <c r="AB714" s="180"/>
      <c r="AC714" s="180"/>
      <c r="AD714" s="180"/>
      <c r="AE714" s="180"/>
      <c r="AF714" s="180"/>
      <c r="AG714" s="180"/>
      <c r="AH714" s="180"/>
    </row>
    <row r="715" spans="1:34" ht="38.25" x14ac:dyDescent="0.25">
      <c r="A715" s="4" t="s">
        <v>2195</v>
      </c>
      <c r="B715" s="5" t="s">
        <v>2196</v>
      </c>
      <c r="C715" s="246">
        <f>IF(LEN($D715)=0,"",SUBTOTAL(3,$D$6:$D715))</f>
        <v>708</v>
      </c>
      <c r="D715" s="6" t="s">
        <v>56</v>
      </c>
      <c r="E715" s="199" t="s">
        <v>2168</v>
      </c>
      <c r="F715" s="18" t="s">
        <v>94</v>
      </c>
      <c r="G715" s="177" t="s">
        <v>84</v>
      </c>
      <c r="H715" s="188" t="s">
        <v>2115</v>
      </c>
      <c r="I715" s="9">
        <v>0.05</v>
      </c>
      <c r="J715" s="177">
        <v>38</v>
      </c>
      <c r="K715" s="230">
        <v>2017</v>
      </c>
      <c r="L715" s="12" t="s">
        <v>67</v>
      </c>
      <c r="M715" s="12"/>
      <c r="N715" s="12"/>
      <c r="O715" s="12"/>
      <c r="P715" s="12"/>
      <c r="Q715" s="4"/>
      <c r="R715" s="4">
        <v>0.05</v>
      </c>
      <c r="S715" s="4">
        <v>0.05</v>
      </c>
      <c r="T715" s="178" t="s">
        <v>75</v>
      </c>
      <c r="U715" s="13" t="s">
        <v>69</v>
      </c>
      <c r="V715" s="4" t="s">
        <v>47</v>
      </c>
      <c r="W715" s="180"/>
      <c r="X715" s="4">
        <f t="shared" si="18"/>
        <v>0</v>
      </c>
      <c r="Y715" s="180"/>
      <c r="Z715" s="4"/>
      <c r="AA715" s="180"/>
      <c r="AB715" s="180"/>
      <c r="AC715" s="180"/>
      <c r="AD715" s="180"/>
      <c r="AE715" s="180"/>
      <c r="AF715" s="180"/>
      <c r="AG715" s="180"/>
      <c r="AH715" s="180"/>
    </row>
    <row r="716" spans="1:34" ht="38.25" x14ac:dyDescent="0.25">
      <c r="A716" s="4" t="s">
        <v>2197</v>
      </c>
      <c r="B716" s="5" t="s">
        <v>2198</v>
      </c>
      <c r="C716" s="246">
        <f>IF(LEN($D716)=0,"",SUBTOTAL(3,$D$6:$D716))</f>
        <v>709</v>
      </c>
      <c r="D716" s="6" t="s">
        <v>56</v>
      </c>
      <c r="E716" s="199" t="s">
        <v>2199</v>
      </c>
      <c r="F716" s="18" t="s">
        <v>94</v>
      </c>
      <c r="G716" s="177" t="s">
        <v>84</v>
      </c>
      <c r="H716" s="188" t="s">
        <v>2115</v>
      </c>
      <c r="I716" s="9">
        <v>0.13</v>
      </c>
      <c r="J716" s="177">
        <v>38</v>
      </c>
      <c r="K716" s="230">
        <v>2017</v>
      </c>
      <c r="L716" s="12" t="s">
        <v>67</v>
      </c>
      <c r="M716" s="12"/>
      <c r="N716" s="12"/>
      <c r="O716" s="12"/>
      <c r="P716" s="12"/>
      <c r="Q716" s="4"/>
      <c r="R716" s="4">
        <v>0.13</v>
      </c>
      <c r="S716" s="4">
        <v>0.13</v>
      </c>
      <c r="T716" s="178" t="s">
        <v>75</v>
      </c>
      <c r="U716" s="13" t="s">
        <v>69</v>
      </c>
      <c r="V716" s="4" t="s">
        <v>47</v>
      </c>
      <c r="W716" s="180"/>
      <c r="X716" s="4">
        <f t="shared" si="18"/>
        <v>0</v>
      </c>
      <c r="Y716" s="180"/>
      <c r="Z716" s="4"/>
      <c r="AA716" s="180"/>
      <c r="AB716" s="180"/>
      <c r="AC716" s="180"/>
      <c r="AD716" s="180"/>
      <c r="AE716" s="180"/>
      <c r="AF716" s="180"/>
      <c r="AG716" s="180"/>
      <c r="AH716" s="180"/>
    </row>
    <row r="717" spans="1:34" ht="25.9" customHeight="1" x14ac:dyDescent="0.25">
      <c r="A717" s="4" t="s">
        <v>2200</v>
      </c>
      <c r="B717" s="5" t="s">
        <v>2201</v>
      </c>
      <c r="C717" s="246">
        <f>IF(LEN($D717)=0,"",SUBTOTAL(3,$D$6:$D717))</f>
        <v>710</v>
      </c>
      <c r="D717" s="6" t="s">
        <v>56</v>
      </c>
      <c r="E717" s="199" t="s">
        <v>2202</v>
      </c>
      <c r="F717" s="18" t="s">
        <v>94</v>
      </c>
      <c r="G717" s="177" t="s">
        <v>84</v>
      </c>
      <c r="H717" s="188" t="s">
        <v>2115</v>
      </c>
      <c r="I717" s="9">
        <v>0.05</v>
      </c>
      <c r="J717" s="177">
        <v>38</v>
      </c>
      <c r="K717" s="230">
        <v>2017</v>
      </c>
      <c r="L717" s="12" t="s">
        <v>67</v>
      </c>
      <c r="M717" s="12"/>
      <c r="N717" s="12"/>
      <c r="O717" s="12"/>
      <c r="P717" s="12"/>
      <c r="Q717" s="4"/>
      <c r="R717" s="4">
        <v>0.05</v>
      </c>
      <c r="S717" s="4">
        <v>0.05</v>
      </c>
      <c r="T717" s="178" t="s">
        <v>75</v>
      </c>
      <c r="U717" s="13" t="s">
        <v>69</v>
      </c>
      <c r="V717" s="4" t="s">
        <v>47</v>
      </c>
      <c r="W717" s="180"/>
      <c r="X717" s="4">
        <f t="shared" si="18"/>
        <v>0</v>
      </c>
      <c r="Y717" s="180"/>
      <c r="Z717" s="4"/>
      <c r="AA717" s="180"/>
      <c r="AB717" s="180"/>
      <c r="AC717" s="180"/>
      <c r="AD717" s="180"/>
      <c r="AE717" s="180"/>
      <c r="AF717" s="180"/>
      <c r="AG717" s="180"/>
      <c r="AH717" s="180"/>
    </row>
    <row r="718" spans="1:34" ht="38.25" x14ac:dyDescent="0.25">
      <c r="A718" s="4" t="s">
        <v>2203</v>
      </c>
      <c r="B718" s="5" t="s">
        <v>1723</v>
      </c>
      <c r="C718" s="246">
        <f>IF(LEN($D718)=0,"",SUBTOTAL(3,$D$6:$D718))</f>
        <v>711</v>
      </c>
      <c r="D718" s="6" t="s">
        <v>98</v>
      </c>
      <c r="E718" s="13" t="s">
        <v>838</v>
      </c>
      <c r="F718" s="177" t="s">
        <v>164</v>
      </c>
      <c r="G718" s="18" t="s">
        <v>65</v>
      </c>
      <c r="H718" s="177" t="s">
        <v>177</v>
      </c>
      <c r="I718" s="9">
        <v>8.98</v>
      </c>
      <c r="J718" s="177">
        <v>38</v>
      </c>
      <c r="K718" s="230">
        <v>2017</v>
      </c>
      <c r="L718" s="12" t="s">
        <v>67</v>
      </c>
      <c r="M718" s="12"/>
      <c r="N718" s="12"/>
      <c r="O718" s="12"/>
      <c r="P718" s="12"/>
      <c r="Q718" s="4"/>
      <c r="R718" s="101">
        <v>8.98</v>
      </c>
      <c r="S718" s="29">
        <v>8.98</v>
      </c>
      <c r="T718" s="100" t="s">
        <v>75</v>
      </c>
      <c r="U718" s="175" t="s">
        <v>69</v>
      </c>
      <c r="V718" s="100" t="s">
        <v>47</v>
      </c>
      <c r="W718" s="180"/>
      <c r="X718" s="4">
        <f t="shared" si="18"/>
        <v>0</v>
      </c>
      <c r="Y718" s="180"/>
      <c r="Z718" s="4"/>
      <c r="AA718" s="180"/>
      <c r="AB718" s="180"/>
      <c r="AC718" s="180"/>
      <c r="AD718" s="180"/>
      <c r="AE718" s="180"/>
      <c r="AF718" s="180"/>
      <c r="AG718" s="180"/>
      <c r="AH718" s="180"/>
    </row>
    <row r="719" spans="1:34" ht="25.5" x14ac:dyDescent="0.25">
      <c r="A719" s="4" t="s">
        <v>2204</v>
      </c>
      <c r="B719" s="5" t="s">
        <v>2205</v>
      </c>
      <c r="C719" s="246">
        <f>IF(LEN($D719)=0,"",SUBTOTAL(3,$D$6:$D719))</f>
        <v>712</v>
      </c>
      <c r="D719" s="6" t="s">
        <v>62</v>
      </c>
      <c r="E719" s="13" t="s">
        <v>2206</v>
      </c>
      <c r="F719" s="18" t="s">
        <v>64</v>
      </c>
      <c r="G719" s="18" t="s">
        <v>65</v>
      </c>
      <c r="H719" s="188" t="s">
        <v>2207</v>
      </c>
      <c r="I719" s="10">
        <v>0.02</v>
      </c>
      <c r="J719" s="104">
        <v>57</v>
      </c>
      <c r="K719" s="230">
        <v>2017</v>
      </c>
      <c r="L719" s="12" t="s">
        <v>141</v>
      </c>
      <c r="M719" s="12"/>
      <c r="N719" s="12"/>
      <c r="O719" s="12"/>
      <c r="P719" s="12"/>
      <c r="Q719" s="4"/>
      <c r="R719" s="101">
        <v>0.02</v>
      </c>
      <c r="S719" s="103">
        <v>0.02</v>
      </c>
      <c r="T719" s="100">
        <v>2017</v>
      </c>
      <c r="U719" s="175" t="s">
        <v>142</v>
      </c>
      <c r="V719" s="100" t="s">
        <v>47</v>
      </c>
      <c r="W719" s="180"/>
      <c r="X719" s="4">
        <f t="shared" si="18"/>
        <v>0</v>
      </c>
      <c r="Y719" s="180"/>
      <c r="Z719" s="4"/>
      <c r="AA719" s="180"/>
      <c r="AB719" s="180"/>
      <c r="AC719" s="180"/>
      <c r="AD719" s="180"/>
      <c r="AE719" s="180"/>
      <c r="AF719" s="180"/>
      <c r="AG719" s="180"/>
      <c r="AH719" s="180"/>
    </row>
    <row r="720" spans="1:34" ht="21" customHeight="1" x14ac:dyDescent="0.25">
      <c r="A720" s="4" t="s">
        <v>2208</v>
      </c>
      <c r="B720" s="5" t="s">
        <v>1723</v>
      </c>
      <c r="C720" s="246">
        <f>IF(LEN($D720)=0,"",SUBTOTAL(3,$D$6:$D720))</f>
        <v>713</v>
      </c>
      <c r="D720" s="6" t="s">
        <v>62</v>
      </c>
      <c r="E720" s="13" t="s">
        <v>2209</v>
      </c>
      <c r="F720" s="18" t="s">
        <v>64</v>
      </c>
      <c r="G720" s="18" t="s">
        <v>65</v>
      </c>
      <c r="H720" s="177" t="s">
        <v>893</v>
      </c>
      <c r="I720" s="10">
        <v>1.1599999999999999</v>
      </c>
      <c r="J720" s="104">
        <v>57</v>
      </c>
      <c r="K720" s="230">
        <v>2017</v>
      </c>
      <c r="L720" s="12" t="s">
        <v>141</v>
      </c>
      <c r="M720" s="12"/>
      <c r="N720" s="12"/>
      <c r="O720" s="12"/>
      <c r="P720" s="12"/>
      <c r="Q720" s="4"/>
      <c r="R720" s="101">
        <v>1.1599999999999999</v>
      </c>
      <c r="S720" s="103">
        <v>1.1599999999999999</v>
      </c>
      <c r="T720" s="100">
        <v>2017</v>
      </c>
      <c r="U720" s="175" t="s">
        <v>142</v>
      </c>
      <c r="V720" s="100" t="s">
        <v>47</v>
      </c>
      <c r="W720" s="180"/>
      <c r="X720" s="4">
        <f t="shared" si="18"/>
        <v>0</v>
      </c>
      <c r="Y720" s="180"/>
      <c r="Z720" s="4"/>
      <c r="AA720" s="180"/>
      <c r="AB720" s="180"/>
      <c r="AC720" s="180"/>
      <c r="AD720" s="180"/>
      <c r="AE720" s="180"/>
      <c r="AF720" s="180"/>
      <c r="AG720" s="180"/>
      <c r="AH720" s="180"/>
    </row>
    <row r="721" spans="1:34" ht="25.5" x14ac:dyDescent="0.25">
      <c r="A721" s="4" t="s">
        <v>2210</v>
      </c>
      <c r="B721" s="180" t="s">
        <v>2211</v>
      </c>
      <c r="C721" s="246">
        <f>IF(LEN($D721)=0,"",SUBTOTAL(3,$D$6:$D721))</f>
        <v>714</v>
      </c>
      <c r="D721" s="6" t="s">
        <v>25</v>
      </c>
      <c r="E721" s="213" t="s">
        <v>2212</v>
      </c>
      <c r="F721" s="198" t="s">
        <v>27</v>
      </c>
      <c r="G721" s="18" t="s">
        <v>65</v>
      </c>
      <c r="H721" s="177" t="s">
        <v>227</v>
      </c>
      <c r="I721" s="17">
        <v>2.63</v>
      </c>
      <c r="J721" s="104">
        <v>57</v>
      </c>
      <c r="K721" s="230">
        <v>2017</v>
      </c>
      <c r="L721" s="12" t="s">
        <v>141</v>
      </c>
      <c r="M721" s="12"/>
      <c r="N721" s="12"/>
      <c r="O721" s="12"/>
      <c r="P721" s="12"/>
      <c r="Q721" s="4"/>
      <c r="R721" s="101">
        <v>2.63</v>
      </c>
      <c r="S721" s="29">
        <v>2.63</v>
      </c>
      <c r="T721" s="100">
        <v>2017</v>
      </c>
      <c r="U721" s="175" t="s">
        <v>142</v>
      </c>
      <c r="V721" s="100" t="s">
        <v>70</v>
      </c>
      <c r="W721" s="180"/>
      <c r="X721" s="4">
        <f t="shared" si="18"/>
        <v>0</v>
      </c>
      <c r="Y721" s="180"/>
      <c r="Z721" s="4"/>
      <c r="AA721" s="180"/>
      <c r="AB721" s="180"/>
      <c r="AC721" s="180"/>
      <c r="AD721" s="180"/>
      <c r="AE721" s="180"/>
      <c r="AF721" s="180"/>
      <c r="AG721" s="180"/>
      <c r="AH721" s="180"/>
    </row>
    <row r="722" spans="1:34" ht="23.25" customHeight="1" x14ac:dyDescent="0.25">
      <c r="A722" s="4" t="s">
        <v>2213</v>
      </c>
      <c r="B722" s="180" t="s">
        <v>2214</v>
      </c>
      <c r="C722" s="246">
        <f>IF(LEN($D722)=0,"",SUBTOTAL(3,$D$6:$D722))</f>
        <v>715</v>
      </c>
      <c r="D722" s="6" t="s">
        <v>98</v>
      </c>
      <c r="E722" s="13" t="s">
        <v>2215</v>
      </c>
      <c r="F722" s="18" t="s">
        <v>100</v>
      </c>
      <c r="G722" s="18" t="s">
        <v>65</v>
      </c>
      <c r="H722" s="177" t="s">
        <v>406</v>
      </c>
      <c r="I722" s="10">
        <v>0.6</v>
      </c>
      <c r="J722" s="104">
        <v>57</v>
      </c>
      <c r="K722" s="230">
        <v>2017</v>
      </c>
      <c r="L722" s="12" t="s">
        <v>141</v>
      </c>
      <c r="M722" s="12"/>
      <c r="N722" s="12"/>
      <c r="O722" s="12"/>
      <c r="P722" s="12"/>
      <c r="Q722" s="4"/>
      <c r="R722" s="101">
        <v>0.6</v>
      </c>
      <c r="S722" s="103">
        <v>0.6</v>
      </c>
      <c r="T722" s="100">
        <v>2017</v>
      </c>
      <c r="U722" s="175" t="s">
        <v>142</v>
      </c>
      <c r="V722" s="100" t="s">
        <v>47</v>
      </c>
      <c r="W722" s="180"/>
      <c r="X722" s="4">
        <f t="shared" si="18"/>
        <v>0</v>
      </c>
      <c r="Y722" s="180"/>
      <c r="Z722" s="4"/>
      <c r="AA722" s="180"/>
      <c r="AB722" s="180"/>
      <c r="AC722" s="180"/>
      <c r="AD722" s="180"/>
      <c r="AE722" s="180"/>
      <c r="AF722" s="180"/>
      <c r="AG722" s="180"/>
      <c r="AH722" s="180"/>
    </row>
    <row r="723" spans="1:34" ht="20.25" customHeight="1" x14ac:dyDescent="0.25">
      <c r="A723" s="4" t="s">
        <v>2216</v>
      </c>
      <c r="B723" s="5" t="s">
        <v>2217</v>
      </c>
      <c r="C723" s="246">
        <f>IF(LEN($D723)=0,"",SUBTOTAL(3,$D$6:$D723))</f>
        <v>716</v>
      </c>
      <c r="D723" s="6" t="s">
        <v>62</v>
      </c>
      <c r="E723" s="13" t="s">
        <v>2218</v>
      </c>
      <c r="F723" s="18" t="s">
        <v>261</v>
      </c>
      <c r="G723" s="18" t="s">
        <v>65</v>
      </c>
      <c r="H723" s="8" t="s">
        <v>766</v>
      </c>
      <c r="I723" s="10">
        <v>0.02</v>
      </c>
      <c r="J723" s="104">
        <v>57</v>
      </c>
      <c r="K723" s="230">
        <v>2017</v>
      </c>
      <c r="L723" s="12" t="s">
        <v>141</v>
      </c>
      <c r="M723" s="12"/>
      <c r="N723" s="12"/>
      <c r="O723" s="12"/>
      <c r="P723" s="12"/>
      <c r="Q723" s="4"/>
      <c r="R723" s="101">
        <v>0.02</v>
      </c>
      <c r="S723" s="29">
        <v>0.02</v>
      </c>
      <c r="T723" s="100">
        <v>2017</v>
      </c>
      <c r="U723" s="175" t="s">
        <v>142</v>
      </c>
      <c r="V723" s="100" t="s">
        <v>47</v>
      </c>
      <c r="W723" s="180"/>
      <c r="X723" s="4">
        <f t="shared" si="18"/>
        <v>0</v>
      </c>
      <c r="Y723" s="180"/>
      <c r="Z723" s="4"/>
      <c r="AA723" s="180"/>
      <c r="AB723" s="180"/>
      <c r="AC723" s="180"/>
      <c r="AD723" s="180"/>
      <c r="AE723" s="180"/>
      <c r="AF723" s="180"/>
      <c r="AG723" s="180"/>
      <c r="AH723" s="180"/>
    </row>
    <row r="724" spans="1:34" ht="25.5" x14ac:dyDescent="0.25">
      <c r="A724" s="4" t="s">
        <v>2219</v>
      </c>
      <c r="B724" s="5" t="s">
        <v>2220</v>
      </c>
      <c r="C724" s="246">
        <f>IF(LEN($D724)=0,"",SUBTOTAL(3,$D$6:$D724))</f>
        <v>717</v>
      </c>
      <c r="D724" s="6" t="s">
        <v>62</v>
      </c>
      <c r="E724" s="181" t="s">
        <v>2221</v>
      </c>
      <c r="F724" s="27" t="s">
        <v>64</v>
      </c>
      <c r="G724" s="174" t="s">
        <v>139</v>
      </c>
      <c r="H724" s="325" t="s">
        <v>140</v>
      </c>
      <c r="I724" s="17">
        <v>1.07</v>
      </c>
      <c r="J724" s="174">
        <v>57</v>
      </c>
      <c r="K724" s="230">
        <v>2017</v>
      </c>
      <c r="L724" s="12" t="s">
        <v>141</v>
      </c>
      <c r="M724" s="12"/>
      <c r="N724" s="12"/>
      <c r="O724" s="12"/>
      <c r="P724" s="12"/>
      <c r="Q724" s="4"/>
      <c r="R724" s="4">
        <v>1.07</v>
      </c>
      <c r="S724" s="4">
        <v>1.07</v>
      </c>
      <c r="T724" s="178">
        <v>2017</v>
      </c>
      <c r="U724" s="13" t="s">
        <v>142</v>
      </c>
      <c r="V724" s="4" t="s">
        <v>70</v>
      </c>
      <c r="W724" s="180"/>
      <c r="X724" s="4">
        <f t="shared" si="18"/>
        <v>0</v>
      </c>
      <c r="Y724" s="180"/>
      <c r="Z724" s="4"/>
      <c r="AA724" s="180"/>
      <c r="AB724" s="180"/>
      <c r="AC724" s="180"/>
      <c r="AD724" s="180"/>
      <c r="AE724" s="180"/>
      <c r="AF724" s="180"/>
      <c r="AG724" s="180"/>
      <c r="AH724" s="180"/>
    </row>
    <row r="725" spans="1:34" ht="25.5" x14ac:dyDescent="0.25">
      <c r="A725" s="4" t="s">
        <v>2222</v>
      </c>
      <c r="B725" s="5" t="s">
        <v>2223</v>
      </c>
      <c r="C725" s="246">
        <f>IF(LEN($D725)=0,"",SUBTOTAL(3,$D$6:$D725))</f>
        <v>718</v>
      </c>
      <c r="D725" s="6" t="s">
        <v>98</v>
      </c>
      <c r="E725" s="176" t="s">
        <v>2224</v>
      </c>
      <c r="F725" s="188" t="s">
        <v>164</v>
      </c>
      <c r="G725" s="174" t="s">
        <v>139</v>
      </c>
      <c r="H725" s="114" t="s">
        <v>2225</v>
      </c>
      <c r="I725" s="9">
        <v>9.99</v>
      </c>
      <c r="J725" s="174">
        <v>57</v>
      </c>
      <c r="K725" s="230">
        <v>2017</v>
      </c>
      <c r="L725" s="12" t="s">
        <v>141</v>
      </c>
      <c r="M725" s="12"/>
      <c r="N725" s="12"/>
      <c r="O725" s="12"/>
      <c r="P725" s="12"/>
      <c r="Q725" s="4"/>
      <c r="R725" s="4">
        <v>9.99</v>
      </c>
      <c r="S725" s="4">
        <v>9.99</v>
      </c>
      <c r="T725" s="178">
        <v>2017</v>
      </c>
      <c r="U725" s="13" t="s">
        <v>142</v>
      </c>
      <c r="V725" s="4" t="s">
        <v>70</v>
      </c>
      <c r="W725" s="180"/>
      <c r="X725" s="4">
        <f t="shared" si="18"/>
        <v>0</v>
      </c>
      <c r="Y725" s="180"/>
      <c r="Z725" s="4"/>
      <c r="AA725" s="180"/>
      <c r="AB725" s="180"/>
      <c r="AC725" s="180"/>
      <c r="AD725" s="180"/>
      <c r="AE725" s="180"/>
      <c r="AF725" s="180"/>
      <c r="AG725" s="180"/>
      <c r="AH725" s="180"/>
    </row>
    <row r="726" spans="1:34" ht="25.5" x14ac:dyDescent="0.25">
      <c r="A726" s="4" t="s">
        <v>2226</v>
      </c>
      <c r="B726" s="5" t="s">
        <v>2227</v>
      </c>
      <c r="C726" s="246">
        <f>IF(LEN($D726)=0,"",SUBTOTAL(3,$D$6:$D726))</f>
        <v>719</v>
      </c>
      <c r="D726" s="6" t="s">
        <v>25</v>
      </c>
      <c r="E726" s="176" t="s">
        <v>2228</v>
      </c>
      <c r="F726" s="188" t="s">
        <v>27</v>
      </c>
      <c r="G726" s="174" t="s">
        <v>139</v>
      </c>
      <c r="H726" s="177" t="s">
        <v>1081</v>
      </c>
      <c r="I726" s="9">
        <v>0.03</v>
      </c>
      <c r="J726" s="174">
        <v>57</v>
      </c>
      <c r="K726" s="230">
        <v>2017</v>
      </c>
      <c r="L726" s="12" t="s">
        <v>141</v>
      </c>
      <c r="M726" s="12"/>
      <c r="N726" s="12" t="s">
        <v>68</v>
      </c>
      <c r="O726" s="12"/>
      <c r="P726" s="12"/>
      <c r="Q726" s="4" t="s">
        <v>2229</v>
      </c>
      <c r="R726" s="4">
        <v>0.03</v>
      </c>
      <c r="S726" s="4">
        <v>0.03</v>
      </c>
      <c r="T726" s="178">
        <v>2017</v>
      </c>
      <c r="U726" s="13" t="s">
        <v>142</v>
      </c>
      <c r="V726" s="4" t="s">
        <v>70</v>
      </c>
      <c r="W726" s="180"/>
      <c r="X726" s="4">
        <f t="shared" si="18"/>
        <v>0</v>
      </c>
      <c r="Y726" s="180"/>
      <c r="Z726" s="4"/>
      <c r="AA726" s="180"/>
      <c r="AB726" s="180"/>
      <c r="AC726" s="180"/>
      <c r="AD726" s="180"/>
      <c r="AE726" s="180"/>
      <c r="AF726" s="180"/>
      <c r="AG726" s="180"/>
      <c r="AH726" s="180"/>
    </row>
    <row r="727" spans="1:34" ht="25.5" x14ac:dyDescent="0.25">
      <c r="A727" s="4" t="s">
        <v>2230</v>
      </c>
      <c r="B727" s="5" t="s">
        <v>2231</v>
      </c>
      <c r="C727" s="246">
        <f>IF(LEN($D727)=0,"",SUBTOTAL(3,$D$6:$D727))</f>
        <v>720</v>
      </c>
      <c r="D727" s="6" t="s">
        <v>25</v>
      </c>
      <c r="E727" s="189" t="s">
        <v>2232</v>
      </c>
      <c r="F727" s="214" t="s">
        <v>127</v>
      </c>
      <c r="G727" s="174" t="s">
        <v>139</v>
      </c>
      <c r="H727" s="188" t="s">
        <v>208</v>
      </c>
      <c r="I727" s="9">
        <v>0.28000000000000003</v>
      </c>
      <c r="J727" s="174">
        <v>57</v>
      </c>
      <c r="K727" s="230">
        <v>2017</v>
      </c>
      <c r="L727" s="12" t="s">
        <v>141</v>
      </c>
      <c r="M727" s="12"/>
      <c r="N727" s="12"/>
      <c r="O727" s="12"/>
      <c r="P727" s="12"/>
      <c r="Q727" s="4"/>
      <c r="R727" s="4">
        <v>0.27500000000000002</v>
      </c>
      <c r="S727" s="4">
        <v>0.28000000000000003</v>
      </c>
      <c r="T727" s="178">
        <v>2017</v>
      </c>
      <c r="U727" s="13" t="s">
        <v>142</v>
      </c>
      <c r="V727" s="4" t="s">
        <v>70</v>
      </c>
      <c r="W727" s="180"/>
      <c r="X727" s="4">
        <f t="shared" si="18"/>
        <v>0</v>
      </c>
      <c r="Y727" s="180"/>
      <c r="Z727" s="4"/>
      <c r="AA727" s="180"/>
      <c r="AB727" s="180"/>
      <c r="AC727" s="180"/>
      <c r="AD727" s="180"/>
      <c r="AE727" s="180"/>
      <c r="AF727" s="180"/>
      <c r="AG727" s="180"/>
      <c r="AH727" s="180"/>
    </row>
    <row r="728" spans="1:34" ht="25.5" x14ac:dyDescent="0.25">
      <c r="A728" s="4" t="s">
        <v>2233</v>
      </c>
      <c r="B728" s="5" t="s">
        <v>2234</v>
      </c>
      <c r="C728" s="246">
        <f>IF(LEN($D728)=0,"",SUBTOTAL(3,$D$6:$D728))</f>
        <v>721</v>
      </c>
      <c r="D728" s="6" t="s">
        <v>62</v>
      </c>
      <c r="E728" s="13" t="s">
        <v>2235</v>
      </c>
      <c r="F728" s="174" t="s">
        <v>317</v>
      </c>
      <c r="G728" s="174" t="s">
        <v>89</v>
      </c>
      <c r="H728" s="8" t="s">
        <v>1501</v>
      </c>
      <c r="I728" s="103">
        <v>1</v>
      </c>
      <c r="J728" s="174">
        <v>57</v>
      </c>
      <c r="K728" s="230">
        <v>2017</v>
      </c>
      <c r="L728" s="12" t="s">
        <v>141</v>
      </c>
      <c r="M728" s="12"/>
      <c r="N728" s="12"/>
      <c r="O728" s="12"/>
      <c r="P728" s="12"/>
      <c r="Q728" s="4"/>
      <c r="R728" s="4">
        <v>1</v>
      </c>
      <c r="S728" s="4">
        <v>1</v>
      </c>
      <c r="T728" s="178">
        <v>2017</v>
      </c>
      <c r="U728" s="13" t="s">
        <v>142</v>
      </c>
      <c r="V728" s="4" t="s">
        <v>70</v>
      </c>
      <c r="W728" s="180"/>
      <c r="X728" s="4">
        <f t="shared" si="18"/>
        <v>0</v>
      </c>
      <c r="Y728" s="180"/>
      <c r="Z728" s="4"/>
      <c r="AA728" s="180"/>
      <c r="AB728" s="180"/>
      <c r="AC728" s="180"/>
      <c r="AD728" s="180"/>
      <c r="AE728" s="180"/>
      <c r="AF728" s="180"/>
      <c r="AG728" s="180"/>
      <c r="AH728" s="180"/>
    </row>
    <row r="729" spans="1:34" ht="51" x14ac:dyDescent="0.25">
      <c r="A729" s="4" t="s">
        <v>2236</v>
      </c>
      <c r="B729" s="5" t="s">
        <v>2237</v>
      </c>
      <c r="C729" s="246">
        <f>IF(LEN($D729)=0,"",SUBTOTAL(3,$D$6:$D729))</f>
        <v>722</v>
      </c>
      <c r="D729" s="6" t="s">
        <v>25</v>
      </c>
      <c r="E729" s="215" t="s">
        <v>2238</v>
      </c>
      <c r="F729" s="174" t="s">
        <v>27</v>
      </c>
      <c r="G729" s="174" t="s">
        <v>165</v>
      </c>
      <c r="H729" s="177" t="s">
        <v>441</v>
      </c>
      <c r="I729" s="17">
        <v>2.5</v>
      </c>
      <c r="J729" s="174">
        <v>57</v>
      </c>
      <c r="K729" s="230">
        <v>2017</v>
      </c>
      <c r="L729" s="12" t="s">
        <v>141</v>
      </c>
      <c r="M729" s="12"/>
      <c r="N729" s="12"/>
      <c r="O729" s="12"/>
      <c r="P729" s="12"/>
      <c r="Q729" s="4"/>
      <c r="R729" s="4">
        <v>2.5</v>
      </c>
      <c r="S729" s="4">
        <v>2.5</v>
      </c>
      <c r="T729" s="178">
        <v>2017</v>
      </c>
      <c r="U729" s="13" t="s">
        <v>142</v>
      </c>
      <c r="V729" s="4" t="s">
        <v>111</v>
      </c>
      <c r="W729" s="180"/>
      <c r="X729" s="4">
        <f t="shared" si="18"/>
        <v>0</v>
      </c>
      <c r="Y729" s="180"/>
      <c r="Z729" s="4"/>
      <c r="AA729" s="180"/>
      <c r="AB729" s="180"/>
      <c r="AC729" s="180"/>
      <c r="AD729" s="180"/>
      <c r="AE729" s="180"/>
      <c r="AF729" s="180"/>
      <c r="AG729" s="180"/>
      <c r="AH729" s="180"/>
    </row>
    <row r="730" spans="1:34" ht="38.25" x14ac:dyDescent="0.25">
      <c r="A730" s="4" t="s">
        <v>2239</v>
      </c>
      <c r="B730" s="180" t="s">
        <v>2240</v>
      </c>
      <c r="C730" s="246">
        <f>IF(LEN($D730)=0,"",SUBTOTAL(3,$D$6:$D730))</f>
        <v>723</v>
      </c>
      <c r="D730" s="174" t="s">
        <v>62</v>
      </c>
      <c r="E730" s="176" t="s">
        <v>2241</v>
      </c>
      <c r="F730" s="174" t="s">
        <v>64</v>
      </c>
      <c r="G730" s="18" t="s">
        <v>65</v>
      </c>
      <c r="H730" s="177" t="s">
        <v>115</v>
      </c>
      <c r="I730" s="9">
        <v>1</v>
      </c>
      <c r="J730" s="177">
        <v>183</v>
      </c>
      <c r="K730" s="230">
        <v>2016</v>
      </c>
      <c r="L730" s="12" t="s">
        <v>147</v>
      </c>
      <c r="M730" s="12"/>
      <c r="N730" s="12"/>
      <c r="O730" s="12"/>
      <c r="P730" s="12"/>
      <c r="Q730" s="4"/>
      <c r="R730" s="101">
        <v>1</v>
      </c>
      <c r="S730" s="101">
        <v>1</v>
      </c>
      <c r="T730" s="179">
        <v>2016</v>
      </c>
      <c r="U730" s="175" t="s">
        <v>148</v>
      </c>
      <c r="V730" s="100" t="s">
        <v>47</v>
      </c>
      <c r="W730" s="180"/>
      <c r="X730" s="4">
        <f t="shared" si="18"/>
        <v>0</v>
      </c>
      <c r="Y730" s="180"/>
      <c r="Z730" s="4"/>
      <c r="AA730" s="180"/>
      <c r="AB730" s="180"/>
      <c r="AC730" s="180"/>
      <c r="AD730" s="180"/>
      <c r="AE730" s="180"/>
      <c r="AF730" s="180"/>
      <c r="AG730" s="180"/>
      <c r="AH730" s="180"/>
    </row>
    <row r="731" spans="1:34" ht="38.25" x14ac:dyDescent="0.25">
      <c r="A731" s="4" t="s">
        <v>2242</v>
      </c>
      <c r="B731" s="180" t="s">
        <v>2243</v>
      </c>
      <c r="C731" s="246">
        <f>IF(LEN($D731)=0,"",SUBTOTAL(3,$D$6:$D731))</f>
        <v>724</v>
      </c>
      <c r="D731" s="174" t="s">
        <v>62</v>
      </c>
      <c r="E731" s="176" t="s">
        <v>2244</v>
      </c>
      <c r="F731" s="174" t="s">
        <v>64</v>
      </c>
      <c r="G731" s="18" t="s">
        <v>65</v>
      </c>
      <c r="H731" s="177" t="s">
        <v>227</v>
      </c>
      <c r="I731" s="9">
        <v>1.3</v>
      </c>
      <c r="J731" s="177">
        <v>183</v>
      </c>
      <c r="K731" s="230">
        <v>2016</v>
      </c>
      <c r="L731" s="12" t="s">
        <v>147</v>
      </c>
      <c r="M731" s="12"/>
      <c r="N731" s="12"/>
      <c r="O731" s="12"/>
      <c r="P731" s="12"/>
      <c r="Q731" s="4"/>
      <c r="R731" s="101">
        <v>1.3</v>
      </c>
      <c r="S731" s="101">
        <v>1.3</v>
      </c>
      <c r="T731" s="179">
        <v>2016</v>
      </c>
      <c r="U731" s="175" t="s">
        <v>148</v>
      </c>
      <c r="V731" s="100" t="s">
        <v>111</v>
      </c>
      <c r="W731" s="180"/>
      <c r="X731" s="4">
        <f t="shared" si="18"/>
        <v>0</v>
      </c>
      <c r="Y731" s="180"/>
      <c r="Z731" s="4"/>
      <c r="AA731" s="180"/>
      <c r="AB731" s="180"/>
      <c r="AC731" s="180"/>
      <c r="AD731" s="180"/>
      <c r="AE731" s="180"/>
      <c r="AF731" s="180"/>
      <c r="AG731" s="180"/>
      <c r="AH731" s="180"/>
    </row>
    <row r="732" spans="1:34" ht="38.25" x14ac:dyDescent="0.25">
      <c r="A732" s="4" t="s">
        <v>2245</v>
      </c>
      <c r="B732" s="5" t="s">
        <v>2246</v>
      </c>
      <c r="C732" s="246">
        <f>IF(LEN($D732)=0,"",SUBTOTAL(3,$D$6:$D732))</f>
        <v>725</v>
      </c>
      <c r="D732" s="174" t="s">
        <v>62</v>
      </c>
      <c r="E732" s="176" t="s">
        <v>2247</v>
      </c>
      <c r="F732" s="174" t="s">
        <v>64</v>
      </c>
      <c r="G732" s="18" t="s">
        <v>65</v>
      </c>
      <c r="H732" s="177" t="s">
        <v>281</v>
      </c>
      <c r="I732" s="9">
        <v>1.33</v>
      </c>
      <c r="J732" s="177">
        <v>183</v>
      </c>
      <c r="K732" s="230">
        <v>2016</v>
      </c>
      <c r="L732" s="12" t="s">
        <v>147</v>
      </c>
      <c r="M732" s="12"/>
      <c r="N732" s="12"/>
      <c r="O732" s="12"/>
      <c r="P732" s="12"/>
      <c r="Q732" s="4"/>
      <c r="R732" s="101">
        <v>1.33</v>
      </c>
      <c r="S732" s="101">
        <v>1.33</v>
      </c>
      <c r="T732" s="179">
        <v>2016</v>
      </c>
      <c r="U732" s="175" t="s">
        <v>148</v>
      </c>
      <c r="V732" s="100" t="s">
        <v>70</v>
      </c>
      <c r="W732" s="180"/>
      <c r="X732" s="4">
        <f t="shared" si="18"/>
        <v>0</v>
      </c>
      <c r="Y732" s="180"/>
      <c r="Z732" s="4"/>
      <c r="AA732" s="180"/>
      <c r="AB732" s="180"/>
      <c r="AC732" s="180"/>
      <c r="AD732" s="180"/>
      <c r="AE732" s="180"/>
      <c r="AF732" s="180"/>
      <c r="AG732" s="180"/>
      <c r="AH732" s="180"/>
    </row>
    <row r="733" spans="1:34" ht="38.25" x14ac:dyDescent="0.25">
      <c r="A733" s="4" t="s">
        <v>2248</v>
      </c>
      <c r="B733" s="5" t="s">
        <v>969</v>
      </c>
      <c r="C733" s="246">
        <f>IF(LEN($D733)=0,"",SUBTOTAL(3,$D$6:$D733))</f>
        <v>726</v>
      </c>
      <c r="D733" s="174" t="s">
        <v>62</v>
      </c>
      <c r="E733" s="176" t="s">
        <v>970</v>
      </c>
      <c r="F733" s="174" t="s">
        <v>64</v>
      </c>
      <c r="G733" s="18" t="s">
        <v>65</v>
      </c>
      <c r="H733" s="177" t="s">
        <v>299</v>
      </c>
      <c r="I733" s="9">
        <v>1.58</v>
      </c>
      <c r="J733" s="177">
        <v>183</v>
      </c>
      <c r="K733" s="230">
        <v>2016</v>
      </c>
      <c r="L733" s="12" t="s">
        <v>147</v>
      </c>
      <c r="M733" s="12"/>
      <c r="N733" s="12"/>
      <c r="O733" s="12"/>
      <c r="P733" s="12"/>
      <c r="Q733" s="4"/>
      <c r="R733" s="101">
        <v>1.58</v>
      </c>
      <c r="S733" s="101">
        <v>1.58</v>
      </c>
      <c r="T733" s="179">
        <v>2016</v>
      </c>
      <c r="U733" s="175" t="s">
        <v>148</v>
      </c>
      <c r="V733" s="100" t="s">
        <v>47</v>
      </c>
      <c r="W733" s="180"/>
      <c r="X733" s="4">
        <f t="shared" si="18"/>
        <v>0</v>
      </c>
      <c r="Y733" s="180"/>
      <c r="Z733" s="4"/>
      <c r="AA733" s="180"/>
      <c r="AB733" s="180"/>
      <c r="AC733" s="180"/>
      <c r="AD733" s="180"/>
      <c r="AE733" s="180"/>
      <c r="AF733" s="180"/>
      <c r="AG733" s="180"/>
      <c r="AH733" s="180"/>
    </row>
    <row r="734" spans="1:34" ht="38.25" x14ac:dyDescent="0.25">
      <c r="A734" s="4" t="s">
        <v>2249</v>
      </c>
      <c r="B734" s="180" t="s">
        <v>2250</v>
      </c>
      <c r="C734" s="246">
        <f>IF(LEN($D734)=0,"",SUBTOTAL(3,$D$6:$D734))</f>
        <v>727</v>
      </c>
      <c r="D734" s="174" t="s">
        <v>62</v>
      </c>
      <c r="E734" s="176" t="s">
        <v>2251</v>
      </c>
      <c r="F734" s="174" t="s">
        <v>64</v>
      </c>
      <c r="G734" s="18" t="s">
        <v>65</v>
      </c>
      <c r="H734" s="177" t="s">
        <v>376</v>
      </c>
      <c r="I734" s="9">
        <v>0.45</v>
      </c>
      <c r="J734" s="177">
        <v>183</v>
      </c>
      <c r="K734" s="230">
        <v>2016</v>
      </c>
      <c r="L734" s="12" t="s">
        <v>147</v>
      </c>
      <c r="M734" s="12"/>
      <c r="N734" s="12"/>
      <c r="O734" s="12"/>
      <c r="P734" s="12"/>
      <c r="Q734" s="4"/>
      <c r="R734" s="101">
        <v>0.45</v>
      </c>
      <c r="S734" s="101">
        <v>0.45</v>
      </c>
      <c r="T734" s="179">
        <v>2016</v>
      </c>
      <c r="U734" s="175" t="s">
        <v>148</v>
      </c>
      <c r="V734" s="100" t="s">
        <v>70</v>
      </c>
      <c r="W734" s="180"/>
      <c r="X734" s="4">
        <f t="shared" si="18"/>
        <v>0</v>
      </c>
      <c r="Y734" s="180"/>
      <c r="Z734" s="4"/>
      <c r="AA734" s="180"/>
      <c r="AB734" s="180"/>
      <c r="AC734" s="180"/>
      <c r="AD734" s="180"/>
      <c r="AE734" s="180"/>
      <c r="AF734" s="180"/>
      <c r="AG734" s="180"/>
      <c r="AH734" s="180"/>
    </row>
    <row r="735" spans="1:34" ht="38.25" x14ac:dyDescent="0.25">
      <c r="A735" s="4" t="s">
        <v>2252</v>
      </c>
      <c r="B735" s="5" t="s">
        <v>2253</v>
      </c>
      <c r="C735" s="246">
        <f>IF(LEN($D735)=0,"",SUBTOTAL(3,$D$6:$D735))</f>
        <v>728</v>
      </c>
      <c r="D735" s="174" t="s">
        <v>56</v>
      </c>
      <c r="E735" s="176" t="s">
        <v>2254</v>
      </c>
      <c r="F735" s="174" t="s">
        <v>94</v>
      </c>
      <c r="G735" s="174" t="s">
        <v>79</v>
      </c>
      <c r="H735" s="177" t="s">
        <v>245</v>
      </c>
      <c r="I735" s="9">
        <v>0.05</v>
      </c>
      <c r="J735" s="177">
        <v>144</v>
      </c>
      <c r="K735" s="230">
        <v>2015</v>
      </c>
      <c r="L735" s="12" t="s">
        <v>194</v>
      </c>
      <c r="M735" s="12"/>
      <c r="N735" s="12"/>
      <c r="O735" s="12"/>
      <c r="P735" s="12"/>
      <c r="Q735" s="4"/>
      <c r="R735" s="101">
        <v>4.5999999999999999E-2</v>
      </c>
      <c r="S735" s="101">
        <v>0.05</v>
      </c>
      <c r="T735" s="100">
        <v>2015</v>
      </c>
      <c r="U735" s="175" t="s">
        <v>195</v>
      </c>
      <c r="V735" s="100" t="s">
        <v>47</v>
      </c>
      <c r="W735" s="180"/>
      <c r="X735" s="4">
        <f t="shared" si="18"/>
        <v>0</v>
      </c>
      <c r="Y735" s="180"/>
      <c r="Z735" s="4"/>
      <c r="AA735" s="180"/>
      <c r="AB735" s="180"/>
      <c r="AC735" s="180"/>
      <c r="AD735" s="180"/>
      <c r="AE735" s="180"/>
      <c r="AF735" s="180"/>
      <c r="AG735" s="180"/>
      <c r="AH735" s="180"/>
    </row>
    <row r="736" spans="1:34" ht="38.25" x14ac:dyDescent="0.25">
      <c r="A736" s="4" t="s">
        <v>2255</v>
      </c>
      <c r="B736" s="5" t="s">
        <v>1981</v>
      </c>
      <c r="C736" s="246">
        <f>IF(LEN($D736)=0,"",SUBTOTAL(3,$D$6:$D736))</f>
        <v>729</v>
      </c>
      <c r="D736" s="6" t="s">
        <v>62</v>
      </c>
      <c r="E736" s="7" t="s">
        <v>2256</v>
      </c>
      <c r="F736" s="174" t="s">
        <v>1247</v>
      </c>
      <c r="G736" s="174" t="s">
        <v>79</v>
      </c>
      <c r="H736" s="8" t="s">
        <v>1880</v>
      </c>
      <c r="I736" s="9">
        <v>0.2</v>
      </c>
      <c r="J736" s="177">
        <v>21</v>
      </c>
      <c r="K736" s="230">
        <v>2016</v>
      </c>
      <c r="L736" s="12" t="s">
        <v>30</v>
      </c>
      <c r="M736" s="12"/>
      <c r="N736" s="12"/>
      <c r="O736" s="12"/>
      <c r="P736" s="12"/>
      <c r="Q736" s="4"/>
      <c r="R736" s="101">
        <v>0.2</v>
      </c>
      <c r="S736" s="103">
        <v>0.2</v>
      </c>
      <c r="T736" s="179">
        <v>2016</v>
      </c>
      <c r="U736" s="175" t="s">
        <v>35</v>
      </c>
      <c r="V736" s="100" t="s">
        <v>47</v>
      </c>
      <c r="W736" s="180"/>
      <c r="X736" s="4">
        <f t="shared" si="18"/>
        <v>0</v>
      </c>
      <c r="Y736" s="180"/>
      <c r="Z736" s="4"/>
      <c r="AA736" s="180"/>
      <c r="AB736" s="180"/>
      <c r="AC736" s="180"/>
      <c r="AD736" s="180"/>
      <c r="AE736" s="180"/>
      <c r="AF736" s="180"/>
      <c r="AG736" s="180"/>
      <c r="AH736" s="180"/>
    </row>
    <row r="737" spans="1:34" ht="38.25" x14ac:dyDescent="0.25">
      <c r="A737" s="4" t="s">
        <v>2257</v>
      </c>
      <c r="B737" s="5" t="s">
        <v>2258</v>
      </c>
      <c r="C737" s="246">
        <f>IF(LEN($D737)=0,"",SUBTOTAL(3,$D$6:$D737))</f>
        <v>730</v>
      </c>
      <c r="D737" s="174" t="s">
        <v>62</v>
      </c>
      <c r="E737" s="176" t="s">
        <v>2259</v>
      </c>
      <c r="F737" s="174" t="s">
        <v>64</v>
      </c>
      <c r="G737" s="174" t="s">
        <v>79</v>
      </c>
      <c r="H737" s="177" t="s">
        <v>2063</v>
      </c>
      <c r="I737" s="9">
        <v>1.1000000000000001</v>
      </c>
      <c r="J737" s="177">
        <v>183</v>
      </c>
      <c r="K737" s="230">
        <v>2016</v>
      </c>
      <c r="L737" s="12" t="s">
        <v>147</v>
      </c>
      <c r="M737" s="12"/>
      <c r="N737" s="12"/>
      <c r="O737" s="12"/>
      <c r="P737" s="12"/>
      <c r="Q737" s="4"/>
      <c r="R737" s="101">
        <v>1.1000000000000001</v>
      </c>
      <c r="S737" s="101">
        <v>1.1000000000000001</v>
      </c>
      <c r="T737" s="179">
        <v>2016</v>
      </c>
      <c r="U737" s="175" t="s">
        <v>148</v>
      </c>
      <c r="V737" s="100" t="s">
        <v>47</v>
      </c>
      <c r="W737" s="180"/>
      <c r="X737" s="4">
        <f t="shared" si="18"/>
        <v>0</v>
      </c>
      <c r="Y737" s="180"/>
      <c r="Z737" s="4"/>
      <c r="AA737" s="180"/>
      <c r="AB737" s="180"/>
      <c r="AC737" s="180"/>
      <c r="AD737" s="180"/>
      <c r="AE737" s="180"/>
      <c r="AF737" s="180"/>
      <c r="AG737" s="180"/>
      <c r="AH737" s="180"/>
    </row>
    <row r="738" spans="1:34" ht="38.25" x14ac:dyDescent="0.25">
      <c r="A738" s="4" t="s">
        <v>2260</v>
      </c>
      <c r="B738" s="5" t="s">
        <v>2261</v>
      </c>
      <c r="C738" s="246">
        <f>IF(LEN($D738)=0,"",SUBTOTAL(3,$D$6:$D738))</f>
        <v>731</v>
      </c>
      <c r="D738" s="174" t="s">
        <v>62</v>
      </c>
      <c r="E738" s="176" t="s">
        <v>2262</v>
      </c>
      <c r="F738" s="174" t="s">
        <v>64</v>
      </c>
      <c r="G738" s="174" t="s">
        <v>79</v>
      </c>
      <c r="H738" s="177" t="s">
        <v>2263</v>
      </c>
      <c r="I738" s="9">
        <v>0.08</v>
      </c>
      <c r="J738" s="177">
        <v>183</v>
      </c>
      <c r="K738" s="230">
        <v>2016</v>
      </c>
      <c r="L738" s="12" t="s">
        <v>147</v>
      </c>
      <c r="M738" s="12"/>
      <c r="N738" s="12"/>
      <c r="O738" s="12"/>
      <c r="P738" s="12"/>
      <c r="Q738" s="4"/>
      <c r="R738" s="101">
        <v>0.08</v>
      </c>
      <c r="S738" s="101">
        <v>0.08</v>
      </c>
      <c r="T738" s="179">
        <v>2016</v>
      </c>
      <c r="U738" s="175" t="s">
        <v>148</v>
      </c>
      <c r="V738" s="100" t="s">
        <v>47</v>
      </c>
      <c r="W738" s="180"/>
      <c r="X738" s="4">
        <f t="shared" si="18"/>
        <v>0</v>
      </c>
      <c r="Y738" s="180"/>
      <c r="Z738" s="4"/>
      <c r="AA738" s="180"/>
      <c r="AB738" s="180"/>
      <c r="AC738" s="180"/>
      <c r="AD738" s="180"/>
      <c r="AE738" s="180"/>
      <c r="AF738" s="180"/>
      <c r="AG738" s="180"/>
      <c r="AH738" s="180"/>
    </row>
    <row r="739" spans="1:34" ht="38.25" x14ac:dyDescent="0.25">
      <c r="A739" s="4" t="s">
        <v>2264</v>
      </c>
      <c r="B739" s="5" t="s">
        <v>2265</v>
      </c>
      <c r="C739" s="246">
        <f>IF(LEN($D739)=0,"",SUBTOTAL(3,$D$6:$D739))</f>
        <v>732</v>
      </c>
      <c r="D739" s="174" t="s">
        <v>62</v>
      </c>
      <c r="E739" s="176" t="s">
        <v>2266</v>
      </c>
      <c r="F739" s="174" t="s">
        <v>331</v>
      </c>
      <c r="G739" s="174" t="s">
        <v>79</v>
      </c>
      <c r="H739" s="177" t="s">
        <v>106</v>
      </c>
      <c r="I739" s="9">
        <v>0.01</v>
      </c>
      <c r="J739" s="177">
        <v>183</v>
      </c>
      <c r="K739" s="230">
        <v>2016</v>
      </c>
      <c r="L739" s="12" t="s">
        <v>147</v>
      </c>
      <c r="M739" s="12"/>
      <c r="N739" s="12"/>
      <c r="O739" s="12"/>
      <c r="P739" s="12"/>
      <c r="Q739" s="4"/>
      <c r="R739" s="101">
        <v>0.1</v>
      </c>
      <c r="S739" s="101">
        <v>0.01</v>
      </c>
      <c r="T739" s="179">
        <v>2016</v>
      </c>
      <c r="U739" s="175" t="s">
        <v>148</v>
      </c>
      <c r="V739" s="100" t="s">
        <v>47</v>
      </c>
      <c r="W739" s="180"/>
      <c r="X739" s="4">
        <f t="shared" si="18"/>
        <v>0</v>
      </c>
      <c r="Y739" s="180"/>
      <c r="Z739" s="4"/>
      <c r="AA739" s="180"/>
      <c r="AB739" s="180"/>
      <c r="AC739" s="180"/>
      <c r="AD739" s="180"/>
      <c r="AE739" s="180"/>
      <c r="AF739" s="180"/>
      <c r="AG739" s="180"/>
      <c r="AH739" s="180"/>
    </row>
    <row r="740" spans="1:34" ht="38.25" x14ac:dyDescent="0.25">
      <c r="A740" s="4" t="s">
        <v>2267</v>
      </c>
      <c r="B740" s="5" t="s">
        <v>1900</v>
      </c>
      <c r="C740" s="246">
        <f>IF(LEN($D740)=0,"",SUBTOTAL(3,$D$6:$D740))</f>
        <v>733</v>
      </c>
      <c r="D740" s="174" t="s">
        <v>62</v>
      </c>
      <c r="E740" s="176" t="s">
        <v>1901</v>
      </c>
      <c r="F740" s="174" t="s">
        <v>310</v>
      </c>
      <c r="G740" s="174" t="s">
        <v>28</v>
      </c>
      <c r="H740" s="177" t="s">
        <v>46</v>
      </c>
      <c r="I740" s="9">
        <v>0.05</v>
      </c>
      <c r="J740" s="177">
        <v>183</v>
      </c>
      <c r="K740" s="230">
        <v>2016</v>
      </c>
      <c r="L740" s="12" t="s">
        <v>147</v>
      </c>
      <c r="M740" s="12"/>
      <c r="N740" s="12"/>
      <c r="O740" s="12"/>
      <c r="P740" s="12"/>
      <c r="Q740" s="4"/>
      <c r="R740" s="101">
        <v>0.05</v>
      </c>
      <c r="S740" s="101">
        <v>0.05</v>
      </c>
      <c r="T740" s="179">
        <v>2016</v>
      </c>
      <c r="U740" s="175" t="s">
        <v>148</v>
      </c>
      <c r="V740" s="100" t="s">
        <v>70</v>
      </c>
      <c r="W740" s="180"/>
      <c r="X740" s="4">
        <f t="shared" si="18"/>
        <v>0</v>
      </c>
      <c r="Y740" s="180"/>
      <c r="Z740" s="4"/>
      <c r="AA740" s="180"/>
      <c r="AB740" s="180"/>
      <c r="AC740" s="180"/>
      <c r="AD740" s="180"/>
      <c r="AE740" s="180"/>
      <c r="AF740" s="180"/>
      <c r="AG740" s="180"/>
      <c r="AH740" s="180"/>
    </row>
    <row r="741" spans="1:34" ht="38.25" x14ac:dyDescent="0.25">
      <c r="A741" s="4" t="s">
        <v>2268</v>
      </c>
      <c r="B741" s="5" t="s">
        <v>2269</v>
      </c>
      <c r="C741" s="246">
        <f>IF(LEN($D741)=0,"",SUBTOTAL(3,$D$6:$D741))</f>
        <v>734</v>
      </c>
      <c r="D741" s="174" t="s">
        <v>62</v>
      </c>
      <c r="E741" s="176" t="s">
        <v>2270</v>
      </c>
      <c r="F741" s="174" t="s">
        <v>64</v>
      </c>
      <c r="G741" s="174" t="s">
        <v>28</v>
      </c>
      <c r="H741" s="177" t="s">
        <v>1905</v>
      </c>
      <c r="I741" s="9">
        <v>0.3</v>
      </c>
      <c r="J741" s="177">
        <v>183</v>
      </c>
      <c r="K741" s="230">
        <v>2016</v>
      </c>
      <c r="L741" s="12" t="s">
        <v>147</v>
      </c>
      <c r="M741" s="12"/>
      <c r="N741" s="12"/>
      <c r="O741" s="12"/>
      <c r="P741" s="12"/>
      <c r="Q741" s="4"/>
      <c r="R741" s="101">
        <v>0.3</v>
      </c>
      <c r="S741" s="101">
        <v>0.3</v>
      </c>
      <c r="T741" s="179">
        <v>2016</v>
      </c>
      <c r="U741" s="175" t="s">
        <v>148</v>
      </c>
      <c r="V741" s="100" t="s">
        <v>70</v>
      </c>
      <c r="W741" s="180"/>
      <c r="X741" s="4">
        <f t="shared" si="18"/>
        <v>0</v>
      </c>
      <c r="Y741" s="180"/>
      <c r="Z741" s="4"/>
      <c r="AA741" s="180"/>
      <c r="AB741" s="180"/>
      <c r="AC741" s="180"/>
      <c r="AD741" s="180"/>
      <c r="AE741" s="180"/>
      <c r="AF741" s="180"/>
      <c r="AG741" s="180"/>
      <c r="AH741" s="180"/>
    </row>
    <row r="742" spans="1:34" ht="38.25" x14ac:dyDescent="0.25">
      <c r="A742" s="4" t="s">
        <v>2271</v>
      </c>
      <c r="B742" s="5" t="s">
        <v>2272</v>
      </c>
      <c r="C742" s="246">
        <f>IF(LEN($D742)=0,"",SUBTOTAL(3,$D$6:$D742))</f>
        <v>735</v>
      </c>
      <c r="D742" s="174" t="s">
        <v>62</v>
      </c>
      <c r="E742" s="176" t="s">
        <v>2273</v>
      </c>
      <c r="F742" s="174" t="s">
        <v>310</v>
      </c>
      <c r="G742" s="174" t="s">
        <v>28</v>
      </c>
      <c r="H742" s="177" t="s">
        <v>29</v>
      </c>
      <c r="I742" s="9">
        <v>0.02</v>
      </c>
      <c r="J742" s="177">
        <v>183</v>
      </c>
      <c r="K742" s="230">
        <v>2016</v>
      </c>
      <c r="L742" s="12" t="s">
        <v>147</v>
      </c>
      <c r="M742" s="12"/>
      <c r="N742" s="12"/>
      <c r="O742" s="12"/>
      <c r="P742" s="12"/>
      <c r="Q742" s="4"/>
      <c r="R742" s="101">
        <v>0.02</v>
      </c>
      <c r="S742" s="101">
        <v>0.02</v>
      </c>
      <c r="T742" s="179">
        <v>2016</v>
      </c>
      <c r="U742" s="175" t="s">
        <v>148</v>
      </c>
      <c r="V742" s="100" t="s">
        <v>70</v>
      </c>
      <c r="W742" s="180"/>
      <c r="X742" s="4">
        <f t="shared" si="18"/>
        <v>0</v>
      </c>
      <c r="Y742" s="180"/>
      <c r="Z742" s="4"/>
      <c r="AA742" s="180"/>
      <c r="AB742" s="180"/>
      <c r="AC742" s="180"/>
      <c r="AD742" s="180"/>
      <c r="AE742" s="180"/>
      <c r="AF742" s="180"/>
      <c r="AG742" s="180"/>
      <c r="AH742" s="180"/>
    </row>
    <row r="743" spans="1:34" ht="38.25" x14ac:dyDescent="0.25">
      <c r="A743" s="4" t="s">
        <v>2274</v>
      </c>
      <c r="B743" s="5" t="s">
        <v>2275</v>
      </c>
      <c r="C743" s="246">
        <f>IF(LEN($D743)=0,"",SUBTOTAL(3,$D$6:$D743))</f>
        <v>736</v>
      </c>
      <c r="D743" s="174" t="s">
        <v>62</v>
      </c>
      <c r="E743" s="176" t="s">
        <v>2276</v>
      </c>
      <c r="F743" s="174" t="s">
        <v>64</v>
      </c>
      <c r="G743" s="174" t="s">
        <v>256</v>
      </c>
      <c r="H743" s="177" t="s">
        <v>356</v>
      </c>
      <c r="I743" s="9">
        <v>1.66</v>
      </c>
      <c r="J743" s="177">
        <v>183</v>
      </c>
      <c r="K743" s="230">
        <v>2016</v>
      </c>
      <c r="L743" s="12" t="s">
        <v>147</v>
      </c>
      <c r="M743" s="12"/>
      <c r="N743" s="12"/>
      <c r="O743" s="12"/>
      <c r="P743" s="12"/>
      <c r="Q743" s="4"/>
      <c r="R743" s="4">
        <v>1.66</v>
      </c>
      <c r="S743" s="4">
        <v>1.66</v>
      </c>
      <c r="T743" s="178">
        <v>2016</v>
      </c>
      <c r="U743" s="13" t="s">
        <v>148</v>
      </c>
      <c r="V743" s="4" t="s">
        <v>47</v>
      </c>
      <c r="W743" s="180"/>
      <c r="X743" s="4">
        <f t="shared" si="18"/>
        <v>0</v>
      </c>
      <c r="Y743" s="180"/>
      <c r="Z743" s="4"/>
      <c r="AA743" s="180"/>
      <c r="AB743" s="180"/>
      <c r="AC743" s="180"/>
      <c r="AD743" s="180"/>
      <c r="AE743" s="180"/>
      <c r="AF743" s="180"/>
      <c r="AG743" s="180"/>
      <c r="AH743" s="180"/>
    </row>
    <row r="744" spans="1:34" ht="38.25" x14ac:dyDescent="0.25">
      <c r="A744" s="4" t="s">
        <v>2277</v>
      </c>
      <c r="B744" s="5" t="s">
        <v>2278</v>
      </c>
      <c r="C744" s="246">
        <f>IF(LEN($D744)=0,"",SUBTOTAL(3,$D$6:$D744))</f>
        <v>737</v>
      </c>
      <c r="D744" s="174" t="s">
        <v>62</v>
      </c>
      <c r="E744" s="176" t="s">
        <v>2279</v>
      </c>
      <c r="F744" s="174" t="s">
        <v>64</v>
      </c>
      <c r="G744" s="174" t="s">
        <v>256</v>
      </c>
      <c r="H744" s="177" t="s">
        <v>356</v>
      </c>
      <c r="I744" s="9">
        <v>0.52</v>
      </c>
      <c r="J744" s="177">
        <v>183</v>
      </c>
      <c r="K744" s="230">
        <v>2016</v>
      </c>
      <c r="L744" s="12" t="s">
        <v>147</v>
      </c>
      <c r="M744" s="12"/>
      <c r="N744" s="12"/>
      <c r="O744" s="12"/>
      <c r="P744" s="12"/>
      <c r="Q744" s="4"/>
      <c r="R744" s="4">
        <v>0.52</v>
      </c>
      <c r="S744" s="4">
        <v>0.52</v>
      </c>
      <c r="T744" s="178">
        <v>2016</v>
      </c>
      <c r="U744" s="13" t="s">
        <v>148</v>
      </c>
      <c r="V744" s="4" t="s">
        <v>47</v>
      </c>
      <c r="W744" s="180"/>
      <c r="X744" s="4">
        <f t="shared" si="18"/>
        <v>0</v>
      </c>
      <c r="Y744" s="180"/>
      <c r="Z744" s="4"/>
      <c r="AA744" s="180"/>
      <c r="AB744" s="180"/>
      <c r="AC744" s="180"/>
      <c r="AD744" s="180"/>
      <c r="AE744" s="180"/>
      <c r="AF744" s="180"/>
      <c r="AG744" s="180"/>
      <c r="AH744" s="180"/>
    </row>
    <row r="745" spans="1:34" ht="38.25" x14ac:dyDescent="0.25">
      <c r="A745" s="4" t="s">
        <v>2280</v>
      </c>
      <c r="B745" s="5" t="s">
        <v>2281</v>
      </c>
      <c r="C745" s="246">
        <f>IF(LEN($D745)=0,"",SUBTOTAL(3,$D$6:$D745))</f>
        <v>738</v>
      </c>
      <c r="D745" s="174" t="s">
        <v>62</v>
      </c>
      <c r="E745" s="176" t="s">
        <v>2282</v>
      </c>
      <c r="F745" s="174" t="s">
        <v>64</v>
      </c>
      <c r="G745" s="174" t="s">
        <v>256</v>
      </c>
      <c r="H745" s="177" t="s">
        <v>586</v>
      </c>
      <c r="I745" s="9">
        <v>1</v>
      </c>
      <c r="J745" s="177">
        <v>183</v>
      </c>
      <c r="K745" s="230">
        <v>2016</v>
      </c>
      <c r="L745" s="12" t="s">
        <v>147</v>
      </c>
      <c r="M745" s="12"/>
      <c r="N745" s="12"/>
      <c r="O745" s="12"/>
      <c r="P745" s="12"/>
      <c r="Q745" s="4"/>
      <c r="R745" s="4">
        <v>1</v>
      </c>
      <c r="S745" s="4">
        <v>1</v>
      </c>
      <c r="T745" s="178">
        <v>2016</v>
      </c>
      <c r="U745" s="13" t="s">
        <v>148</v>
      </c>
      <c r="V745" s="4" t="s">
        <v>47</v>
      </c>
      <c r="W745" s="180"/>
      <c r="X745" s="4">
        <f t="shared" ref="X745:X808" si="19">S745-I745</f>
        <v>0</v>
      </c>
      <c r="Y745" s="180"/>
      <c r="Z745" s="4"/>
      <c r="AA745" s="180"/>
      <c r="AB745" s="180"/>
      <c r="AC745" s="180"/>
      <c r="AD745" s="180"/>
      <c r="AE745" s="180"/>
      <c r="AF745" s="180"/>
      <c r="AG745" s="180"/>
      <c r="AH745" s="180"/>
    </row>
    <row r="746" spans="1:34" ht="38.25" x14ac:dyDescent="0.25">
      <c r="A746" s="4" t="s">
        <v>2283</v>
      </c>
      <c r="B746" s="5" t="s">
        <v>2284</v>
      </c>
      <c r="C746" s="246">
        <f>IF(LEN($D746)=0,"",SUBTOTAL(3,$D$6:$D746))</f>
        <v>739</v>
      </c>
      <c r="D746" s="174" t="s">
        <v>62</v>
      </c>
      <c r="E746" s="176" t="s">
        <v>2285</v>
      </c>
      <c r="F746" s="174" t="s">
        <v>64</v>
      </c>
      <c r="G746" s="174" t="s">
        <v>256</v>
      </c>
      <c r="H746" s="177" t="s">
        <v>586</v>
      </c>
      <c r="I746" s="9">
        <v>1.17</v>
      </c>
      <c r="J746" s="177">
        <v>183</v>
      </c>
      <c r="K746" s="230">
        <v>2016</v>
      </c>
      <c r="L746" s="12" t="s">
        <v>147</v>
      </c>
      <c r="M746" s="12"/>
      <c r="N746" s="12"/>
      <c r="O746" s="12"/>
      <c r="P746" s="12"/>
      <c r="Q746" s="4"/>
      <c r="R746" s="4">
        <v>1.17</v>
      </c>
      <c r="S746" s="4">
        <v>1.17</v>
      </c>
      <c r="T746" s="178">
        <v>2016</v>
      </c>
      <c r="U746" s="13" t="s">
        <v>148</v>
      </c>
      <c r="V746" s="4" t="s">
        <v>47</v>
      </c>
      <c r="W746" s="180"/>
      <c r="X746" s="4">
        <f t="shared" si="19"/>
        <v>0</v>
      </c>
      <c r="Y746" s="180"/>
      <c r="Z746" s="4"/>
      <c r="AA746" s="180"/>
      <c r="AB746" s="180"/>
      <c r="AC746" s="180"/>
      <c r="AD746" s="180"/>
      <c r="AE746" s="180"/>
      <c r="AF746" s="180"/>
      <c r="AG746" s="180"/>
      <c r="AH746" s="180"/>
    </row>
    <row r="747" spans="1:34" ht="38.25" x14ac:dyDescent="0.25">
      <c r="A747" s="4" t="s">
        <v>2286</v>
      </c>
      <c r="B747" s="5" t="s">
        <v>2287</v>
      </c>
      <c r="C747" s="246">
        <f>IF(LEN($D747)=0,"",SUBTOTAL(3,$D$6:$D747))</f>
        <v>740</v>
      </c>
      <c r="D747" s="174" t="s">
        <v>62</v>
      </c>
      <c r="E747" s="176" t="s">
        <v>2288</v>
      </c>
      <c r="F747" s="174" t="s">
        <v>310</v>
      </c>
      <c r="G747" s="174" t="s">
        <v>256</v>
      </c>
      <c r="H747" s="177" t="s">
        <v>664</v>
      </c>
      <c r="I747" s="9">
        <v>0.05</v>
      </c>
      <c r="J747" s="177">
        <v>183</v>
      </c>
      <c r="K747" s="230">
        <v>2016</v>
      </c>
      <c r="L747" s="12" t="s">
        <v>147</v>
      </c>
      <c r="M747" s="12"/>
      <c r="N747" s="12"/>
      <c r="O747" s="12"/>
      <c r="P747" s="12"/>
      <c r="Q747" s="4"/>
      <c r="R747" s="4">
        <v>0.05</v>
      </c>
      <c r="S747" s="4">
        <v>0.05</v>
      </c>
      <c r="T747" s="178">
        <v>2016</v>
      </c>
      <c r="U747" s="13" t="s">
        <v>148</v>
      </c>
      <c r="V747" s="4" t="s">
        <v>47</v>
      </c>
      <c r="W747" s="180"/>
      <c r="X747" s="4">
        <f t="shared" si="19"/>
        <v>0</v>
      </c>
      <c r="Y747" s="180"/>
      <c r="Z747" s="4"/>
      <c r="AA747" s="180"/>
      <c r="AB747" s="180"/>
      <c r="AC747" s="180"/>
      <c r="AD747" s="180"/>
      <c r="AE747" s="180"/>
      <c r="AF747" s="180"/>
      <c r="AG747" s="180"/>
      <c r="AH747" s="180"/>
    </row>
    <row r="748" spans="1:34" ht="38.25" x14ac:dyDescent="0.25">
      <c r="A748" s="4" t="s">
        <v>2289</v>
      </c>
      <c r="B748" s="5" t="s">
        <v>2290</v>
      </c>
      <c r="C748" s="246">
        <f>IF(LEN($D748)=0,"",SUBTOTAL(3,$D$6:$D748))</f>
        <v>741</v>
      </c>
      <c r="D748" s="174" t="s">
        <v>62</v>
      </c>
      <c r="E748" s="176" t="s">
        <v>2291</v>
      </c>
      <c r="F748" s="174" t="s">
        <v>64</v>
      </c>
      <c r="G748" s="174" t="s">
        <v>256</v>
      </c>
      <c r="H748" s="177" t="s">
        <v>660</v>
      </c>
      <c r="I748" s="9">
        <v>0.61</v>
      </c>
      <c r="J748" s="177">
        <v>183</v>
      </c>
      <c r="K748" s="230">
        <v>2016</v>
      </c>
      <c r="L748" s="12" t="s">
        <v>147</v>
      </c>
      <c r="M748" s="12"/>
      <c r="N748" s="12"/>
      <c r="O748" s="12"/>
      <c r="P748" s="12"/>
      <c r="Q748" s="4"/>
      <c r="R748" s="4">
        <v>0.61</v>
      </c>
      <c r="S748" s="4">
        <v>0.61</v>
      </c>
      <c r="T748" s="178">
        <v>2016</v>
      </c>
      <c r="U748" s="13" t="s">
        <v>148</v>
      </c>
      <c r="V748" s="4" t="s">
        <v>47</v>
      </c>
      <c r="W748" s="180"/>
      <c r="X748" s="4">
        <f t="shared" si="19"/>
        <v>0</v>
      </c>
      <c r="Y748" s="180"/>
      <c r="Z748" s="4"/>
      <c r="AA748" s="180"/>
      <c r="AB748" s="180"/>
      <c r="AC748" s="180"/>
      <c r="AD748" s="180"/>
      <c r="AE748" s="180"/>
      <c r="AF748" s="180"/>
      <c r="AG748" s="180"/>
      <c r="AH748" s="180"/>
    </row>
    <row r="749" spans="1:34" ht="38.25" x14ac:dyDescent="0.25">
      <c r="A749" s="4" t="s">
        <v>2292</v>
      </c>
      <c r="B749" s="5" t="s">
        <v>2293</v>
      </c>
      <c r="C749" s="246">
        <f>IF(LEN($D749)=0,"",SUBTOTAL(3,$D$6:$D749))</f>
        <v>742</v>
      </c>
      <c r="D749" s="174" t="s">
        <v>62</v>
      </c>
      <c r="E749" s="176" t="s">
        <v>2294</v>
      </c>
      <c r="F749" s="174" t="s">
        <v>64</v>
      </c>
      <c r="G749" s="174" t="s">
        <v>256</v>
      </c>
      <c r="H749" s="177" t="s">
        <v>660</v>
      </c>
      <c r="I749" s="9">
        <v>0.3</v>
      </c>
      <c r="J749" s="177">
        <v>183</v>
      </c>
      <c r="K749" s="230">
        <v>2016</v>
      </c>
      <c r="L749" s="12" t="s">
        <v>147</v>
      </c>
      <c r="M749" s="12"/>
      <c r="N749" s="12"/>
      <c r="O749" s="12"/>
      <c r="P749" s="12"/>
      <c r="Q749" s="4"/>
      <c r="R749" s="4">
        <v>0.3</v>
      </c>
      <c r="S749" s="4">
        <v>0.3</v>
      </c>
      <c r="T749" s="178">
        <v>2016</v>
      </c>
      <c r="U749" s="13" t="s">
        <v>148</v>
      </c>
      <c r="V749" s="4" t="s">
        <v>47</v>
      </c>
      <c r="W749" s="180"/>
      <c r="X749" s="4">
        <f t="shared" si="19"/>
        <v>0</v>
      </c>
      <c r="Y749" s="180"/>
      <c r="Z749" s="4"/>
      <c r="AA749" s="180"/>
      <c r="AB749" s="180"/>
      <c r="AC749" s="180"/>
      <c r="AD749" s="180"/>
      <c r="AE749" s="180"/>
      <c r="AF749" s="180"/>
      <c r="AG749" s="180"/>
      <c r="AH749" s="180"/>
    </row>
    <row r="750" spans="1:34" ht="38.25" x14ac:dyDescent="0.25">
      <c r="A750" s="4" t="s">
        <v>2295</v>
      </c>
      <c r="B750" s="5" t="s">
        <v>2296</v>
      </c>
      <c r="C750" s="246">
        <f>IF(LEN($D750)=0,"",SUBTOTAL(3,$D$6:$D750))</f>
        <v>743</v>
      </c>
      <c r="D750" s="174" t="s">
        <v>62</v>
      </c>
      <c r="E750" s="176" t="s">
        <v>2297</v>
      </c>
      <c r="F750" s="174" t="s">
        <v>64</v>
      </c>
      <c r="G750" s="174" t="s">
        <v>256</v>
      </c>
      <c r="H750" s="177" t="s">
        <v>590</v>
      </c>
      <c r="I750" s="9">
        <v>0.46</v>
      </c>
      <c r="J750" s="177">
        <v>183</v>
      </c>
      <c r="K750" s="230">
        <v>2016</v>
      </c>
      <c r="L750" s="12" t="s">
        <v>147</v>
      </c>
      <c r="M750" s="12"/>
      <c r="N750" s="12"/>
      <c r="O750" s="12"/>
      <c r="P750" s="12"/>
      <c r="Q750" s="4"/>
      <c r="R750" s="4">
        <v>0.46</v>
      </c>
      <c r="S750" s="4">
        <v>0.46</v>
      </c>
      <c r="T750" s="178">
        <v>2016</v>
      </c>
      <c r="U750" s="13" t="s">
        <v>148</v>
      </c>
      <c r="V750" s="4" t="s">
        <v>47</v>
      </c>
      <c r="W750" s="180"/>
      <c r="X750" s="4">
        <f t="shared" si="19"/>
        <v>0</v>
      </c>
      <c r="Y750" s="180"/>
      <c r="Z750" s="4"/>
      <c r="AA750" s="180"/>
      <c r="AB750" s="180"/>
      <c r="AC750" s="180"/>
      <c r="AD750" s="180"/>
      <c r="AE750" s="180"/>
      <c r="AF750" s="180"/>
      <c r="AG750" s="180"/>
      <c r="AH750" s="180"/>
    </row>
    <row r="751" spans="1:34" ht="38.25" x14ac:dyDescent="0.25">
      <c r="A751" s="4" t="s">
        <v>2298</v>
      </c>
      <c r="B751" s="5" t="s">
        <v>2299</v>
      </c>
      <c r="C751" s="246">
        <f>IF(LEN($D751)=0,"",SUBTOTAL(3,$D$6:$D751))</f>
        <v>744</v>
      </c>
      <c r="D751" s="174" t="s">
        <v>62</v>
      </c>
      <c r="E751" s="176" t="s">
        <v>2300</v>
      </c>
      <c r="F751" s="174" t="s">
        <v>64</v>
      </c>
      <c r="G751" s="174" t="s">
        <v>139</v>
      </c>
      <c r="H751" s="177" t="s">
        <v>682</v>
      </c>
      <c r="I751" s="9">
        <v>0.09</v>
      </c>
      <c r="J751" s="177">
        <v>183</v>
      </c>
      <c r="K751" s="230">
        <v>2016</v>
      </c>
      <c r="L751" s="12" t="s">
        <v>147</v>
      </c>
      <c r="M751" s="12"/>
      <c r="N751" s="12" t="s">
        <v>68</v>
      </c>
      <c r="O751" s="12"/>
      <c r="P751" s="12"/>
      <c r="Q751" s="4" t="s">
        <v>2229</v>
      </c>
      <c r="R751" s="4">
        <v>0.09</v>
      </c>
      <c r="S751" s="4">
        <v>0.09</v>
      </c>
      <c r="T751" s="178">
        <v>2016</v>
      </c>
      <c r="U751" s="13" t="s">
        <v>148</v>
      </c>
      <c r="V751" s="4" t="s">
        <v>70</v>
      </c>
      <c r="W751" s="180"/>
      <c r="X751" s="4">
        <f t="shared" si="19"/>
        <v>0</v>
      </c>
      <c r="Y751" s="180"/>
      <c r="Z751" s="4"/>
      <c r="AA751" s="180"/>
      <c r="AB751" s="180"/>
      <c r="AC751" s="180"/>
      <c r="AD751" s="180"/>
      <c r="AE751" s="180"/>
      <c r="AF751" s="180"/>
      <c r="AG751" s="180"/>
      <c r="AH751" s="180"/>
    </row>
    <row r="752" spans="1:34" ht="38.25" x14ac:dyDescent="0.25">
      <c r="A752" s="4" t="s">
        <v>2301</v>
      </c>
      <c r="B752" s="5" t="s">
        <v>2302</v>
      </c>
      <c r="C752" s="246">
        <f>IF(LEN($D752)=0,"",SUBTOTAL(3,$D$6:$D752))</f>
        <v>745</v>
      </c>
      <c r="D752" s="174" t="s">
        <v>62</v>
      </c>
      <c r="E752" s="176" t="s">
        <v>2303</v>
      </c>
      <c r="F752" s="174" t="s">
        <v>64</v>
      </c>
      <c r="G752" s="174" t="s">
        <v>139</v>
      </c>
      <c r="H752" s="177" t="s">
        <v>682</v>
      </c>
      <c r="I752" s="9">
        <v>0.04</v>
      </c>
      <c r="J752" s="177">
        <v>183</v>
      </c>
      <c r="K752" s="230">
        <v>2016</v>
      </c>
      <c r="L752" s="12" t="s">
        <v>147</v>
      </c>
      <c r="M752" s="12"/>
      <c r="N752" s="12" t="s">
        <v>68</v>
      </c>
      <c r="O752" s="12"/>
      <c r="P752" s="12"/>
      <c r="Q752" s="4" t="s">
        <v>2229</v>
      </c>
      <c r="R752" s="4">
        <v>0.04</v>
      </c>
      <c r="S752" s="4">
        <v>0.04</v>
      </c>
      <c r="T752" s="178">
        <v>2016</v>
      </c>
      <c r="U752" s="13" t="s">
        <v>148</v>
      </c>
      <c r="V752" s="4" t="s">
        <v>70</v>
      </c>
      <c r="W752" s="180"/>
      <c r="X752" s="4">
        <f t="shared" si="19"/>
        <v>0</v>
      </c>
      <c r="Y752" s="180"/>
      <c r="Z752" s="4"/>
      <c r="AA752" s="180"/>
      <c r="AB752" s="180"/>
      <c r="AC752" s="180"/>
      <c r="AD752" s="180"/>
      <c r="AE752" s="180"/>
      <c r="AF752" s="180"/>
      <c r="AG752" s="180"/>
      <c r="AH752" s="180"/>
    </row>
    <row r="753" spans="1:34" ht="38.25" x14ac:dyDescent="0.25">
      <c r="A753" s="4" t="s">
        <v>2304</v>
      </c>
      <c r="B753" s="5" t="s">
        <v>2305</v>
      </c>
      <c r="C753" s="246">
        <f>IF(LEN($D753)=0,"",SUBTOTAL(3,$D$6:$D753))</f>
        <v>746</v>
      </c>
      <c r="D753" s="174" t="s">
        <v>62</v>
      </c>
      <c r="E753" s="176" t="s">
        <v>2306</v>
      </c>
      <c r="F753" s="174" t="s">
        <v>331</v>
      </c>
      <c r="G753" s="174" t="s">
        <v>84</v>
      </c>
      <c r="H753" s="177" t="s">
        <v>2307</v>
      </c>
      <c r="I753" s="9">
        <v>0.04</v>
      </c>
      <c r="J753" s="177">
        <v>183</v>
      </c>
      <c r="K753" s="230">
        <v>2016</v>
      </c>
      <c r="L753" s="12" t="s">
        <v>147</v>
      </c>
      <c r="M753" s="12"/>
      <c r="N753" s="12"/>
      <c r="O753" s="12"/>
      <c r="P753" s="12"/>
      <c r="Q753" s="4"/>
      <c r="R753" s="4">
        <v>2.16</v>
      </c>
      <c r="S753" s="4">
        <v>4.0000000000000036E-2</v>
      </c>
      <c r="T753" s="178">
        <v>2016</v>
      </c>
      <c r="U753" s="13" t="s">
        <v>148</v>
      </c>
      <c r="V753" s="4" t="s">
        <v>70</v>
      </c>
      <c r="W753" s="180"/>
      <c r="X753" s="4">
        <f t="shared" si="19"/>
        <v>0</v>
      </c>
      <c r="Y753" s="180"/>
      <c r="Z753" s="4"/>
      <c r="AA753" s="180"/>
      <c r="AB753" s="180"/>
      <c r="AC753" s="180"/>
      <c r="AD753" s="180"/>
      <c r="AE753" s="180"/>
      <c r="AF753" s="180"/>
      <c r="AG753" s="180"/>
      <c r="AH753" s="180"/>
    </row>
    <row r="754" spans="1:34" ht="38.25" x14ac:dyDescent="0.25">
      <c r="A754" s="4" t="s">
        <v>2308</v>
      </c>
      <c r="B754" s="5" t="s">
        <v>2309</v>
      </c>
      <c r="C754" s="246">
        <f>IF(LEN($D754)=0,"",SUBTOTAL(3,$D$6:$D754))</f>
        <v>747</v>
      </c>
      <c r="D754" s="174" t="s">
        <v>62</v>
      </c>
      <c r="E754" s="176" t="s">
        <v>2310</v>
      </c>
      <c r="F754" s="174" t="s">
        <v>64</v>
      </c>
      <c r="G754" s="174" t="s">
        <v>181</v>
      </c>
      <c r="H754" s="177" t="s">
        <v>372</v>
      </c>
      <c r="I754" s="9">
        <v>1.04</v>
      </c>
      <c r="J754" s="177">
        <v>183</v>
      </c>
      <c r="K754" s="230">
        <v>2016</v>
      </c>
      <c r="L754" s="12" t="s">
        <v>147</v>
      </c>
      <c r="M754" s="12"/>
      <c r="N754" s="12"/>
      <c r="O754" s="12"/>
      <c r="P754" s="12"/>
      <c r="Q754" s="4"/>
      <c r="R754" s="4">
        <v>1.04</v>
      </c>
      <c r="S754" s="4">
        <v>1.04</v>
      </c>
      <c r="T754" s="178">
        <v>2016</v>
      </c>
      <c r="U754" s="13" t="s">
        <v>148</v>
      </c>
      <c r="V754" s="4" t="s">
        <v>47</v>
      </c>
      <c r="W754" s="180"/>
      <c r="X754" s="4">
        <f t="shared" si="19"/>
        <v>0</v>
      </c>
      <c r="Y754" s="180"/>
      <c r="Z754" s="4"/>
      <c r="AA754" s="180"/>
      <c r="AB754" s="180"/>
      <c r="AC754" s="180"/>
      <c r="AD754" s="180"/>
      <c r="AE754" s="180"/>
      <c r="AF754" s="180"/>
      <c r="AG754" s="180"/>
      <c r="AH754" s="180"/>
    </row>
    <row r="755" spans="1:34" ht="38.25" x14ac:dyDescent="0.25">
      <c r="A755" s="4" t="s">
        <v>2311</v>
      </c>
      <c r="B755" s="5" t="s">
        <v>2312</v>
      </c>
      <c r="C755" s="246">
        <f>IF(LEN($D755)=0,"",SUBTOTAL(3,$D$6:$D755))</f>
        <v>748</v>
      </c>
      <c r="D755" s="174" t="s">
        <v>62</v>
      </c>
      <c r="E755" s="176" t="s">
        <v>2104</v>
      </c>
      <c r="F755" s="174" t="s">
        <v>310</v>
      </c>
      <c r="G755" s="174" t="s">
        <v>165</v>
      </c>
      <c r="H755" s="177" t="s">
        <v>612</v>
      </c>
      <c r="I755" s="9">
        <v>0.2</v>
      </c>
      <c r="J755" s="177">
        <v>183</v>
      </c>
      <c r="K755" s="230">
        <v>2016</v>
      </c>
      <c r="L755" s="12" t="s">
        <v>147</v>
      </c>
      <c r="M755" s="12"/>
      <c r="N755" s="12"/>
      <c r="O755" s="12"/>
      <c r="P755" s="12"/>
      <c r="Q755" s="4"/>
      <c r="R755" s="4">
        <v>0.2</v>
      </c>
      <c r="S755" s="4">
        <v>0.2</v>
      </c>
      <c r="T755" s="178">
        <v>2016</v>
      </c>
      <c r="U755" s="13" t="s">
        <v>148</v>
      </c>
      <c r="V755" s="4" t="s">
        <v>47</v>
      </c>
      <c r="W755" s="180"/>
      <c r="X755" s="4">
        <f t="shared" si="19"/>
        <v>0</v>
      </c>
      <c r="Y755" s="180"/>
      <c r="Z755" s="4"/>
      <c r="AA755" s="180"/>
      <c r="AB755" s="180"/>
      <c r="AC755" s="180"/>
      <c r="AD755" s="180"/>
      <c r="AE755" s="180"/>
      <c r="AF755" s="180"/>
      <c r="AG755" s="180"/>
      <c r="AH755" s="180"/>
    </row>
    <row r="756" spans="1:34" ht="38.25" x14ac:dyDescent="0.25">
      <c r="A756" s="4" t="s">
        <v>2313</v>
      </c>
      <c r="B756" s="180" t="s">
        <v>2314</v>
      </c>
      <c r="C756" s="246">
        <f>IF(LEN($D756)=0,"",SUBTOTAL(3,$D$6:$D756))</f>
        <v>749</v>
      </c>
      <c r="D756" s="174" t="s">
        <v>25</v>
      </c>
      <c r="E756" s="176" t="s">
        <v>2315</v>
      </c>
      <c r="F756" s="174" t="s">
        <v>45</v>
      </c>
      <c r="G756" s="18" t="s">
        <v>65</v>
      </c>
      <c r="H756" s="177" t="s">
        <v>1315</v>
      </c>
      <c r="I756" s="9">
        <v>2.4</v>
      </c>
      <c r="J756" s="177">
        <v>183</v>
      </c>
      <c r="K756" s="230">
        <v>2016</v>
      </c>
      <c r="L756" s="12" t="s">
        <v>147</v>
      </c>
      <c r="M756" s="12"/>
      <c r="N756" s="12"/>
      <c r="O756" s="12"/>
      <c r="P756" s="12"/>
      <c r="Q756" s="4"/>
      <c r="R756" s="101">
        <v>2.4</v>
      </c>
      <c r="S756" s="101">
        <v>2.4</v>
      </c>
      <c r="T756" s="100" t="s">
        <v>41</v>
      </c>
      <c r="U756" s="175" t="s">
        <v>148</v>
      </c>
      <c r="V756" s="100" t="s">
        <v>70</v>
      </c>
      <c r="W756" s="180"/>
      <c r="X756" s="4">
        <f t="shared" si="19"/>
        <v>0</v>
      </c>
      <c r="Y756" s="180"/>
      <c r="Z756" s="4"/>
      <c r="AA756" s="180"/>
      <c r="AB756" s="180"/>
      <c r="AC756" s="180"/>
      <c r="AD756" s="180"/>
      <c r="AE756" s="180"/>
      <c r="AF756" s="180"/>
      <c r="AG756" s="180"/>
      <c r="AH756" s="180"/>
    </row>
    <row r="757" spans="1:34" ht="38.25" x14ac:dyDescent="0.25">
      <c r="A757" s="4" t="s">
        <v>2316</v>
      </c>
      <c r="B757" s="5" t="s">
        <v>1723</v>
      </c>
      <c r="C757" s="246">
        <f>IF(LEN($D757)=0,"",SUBTOTAL(3,$D$6:$D757))</f>
        <v>750</v>
      </c>
      <c r="D757" s="174" t="s">
        <v>25</v>
      </c>
      <c r="E757" s="176" t="s">
        <v>2317</v>
      </c>
      <c r="F757" s="174" t="s">
        <v>27</v>
      </c>
      <c r="G757" s="18" t="s">
        <v>65</v>
      </c>
      <c r="H757" s="177" t="s">
        <v>177</v>
      </c>
      <c r="I757" s="9">
        <v>0.7</v>
      </c>
      <c r="J757" s="177">
        <v>183</v>
      </c>
      <c r="K757" s="230">
        <v>2016</v>
      </c>
      <c r="L757" s="12" t="s">
        <v>147</v>
      </c>
      <c r="M757" s="12"/>
      <c r="N757" s="12"/>
      <c r="O757" s="12"/>
      <c r="P757" s="12"/>
      <c r="Q757" s="4"/>
      <c r="R757" s="101">
        <v>0.7</v>
      </c>
      <c r="S757" s="101">
        <v>0.7</v>
      </c>
      <c r="T757" s="179">
        <v>2016</v>
      </c>
      <c r="U757" s="175" t="s">
        <v>148</v>
      </c>
      <c r="V757" s="100" t="s">
        <v>47</v>
      </c>
      <c r="W757" s="180"/>
      <c r="X757" s="4">
        <f t="shared" si="19"/>
        <v>0</v>
      </c>
      <c r="Y757" s="180"/>
      <c r="Z757" s="4"/>
      <c r="AA757" s="180"/>
      <c r="AB757" s="180"/>
      <c r="AC757" s="180"/>
      <c r="AD757" s="180"/>
      <c r="AE757" s="180"/>
      <c r="AF757" s="180"/>
      <c r="AG757" s="180"/>
      <c r="AH757" s="180"/>
    </row>
    <row r="758" spans="1:34" ht="38.25" x14ac:dyDescent="0.25">
      <c r="A758" s="4" t="s">
        <v>2318</v>
      </c>
      <c r="B758" s="180" t="s">
        <v>624</v>
      </c>
      <c r="C758" s="246">
        <f>IF(LEN($D758)=0,"",SUBTOTAL(3,$D$6:$D758))</f>
        <v>751</v>
      </c>
      <c r="D758" s="174" t="s">
        <v>25</v>
      </c>
      <c r="E758" s="176" t="s">
        <v>1306</v>
      </c>
      <c r="F758" s="174" t="s">
        <v>27</v>
      </c>
      <c r="G758" s="18" t="s">
        <v>65</v>
      </c>
      <c r="H758" s="177" t="s">
        <v>295</v>
      </c>
      <c r="I758" s="9">
        <v>0.4</v>
      </c>
      <c r="J758" s="177">
        <v>183</v>
      </c>
      <c r="K758" s="230">
        <v>2016</v>
      </c>
      <c r="L758" s="12" t="s">
        <v>147</v>
      </c>
      <c r="M758" s="12"/>
      <c r="N758" s="12"/>
      <c r="O758" s="12"/>
      <c r="P758" s="12"/>
      <c r="Q758" s="4"/>
      <c r="R758" s="101">
        <v>0.4</v>
      </c>
      <c r="S758" s="101">
        <v>0.4</v>
      </c>
      <c r="T758" s="179">
        <v>2016</v>
      </c>
      <c r="U758" s="175" t="s">
        <v>148</v>
      </c>
      <c r="V758" s="100" t="s">
        <v>70</v>
      </c>
      <c r="W758" s="180"/>
      <c r="X758" s="4">
        <f t="shared" si="19"/>
        <v>0</v>
      </c>
      <c r="Y758" s="180"/>
      <c r="Z758" s="4"/>
      <c r="AA758" s="180"/>
      <c r="AB758" s="180"/>
      <c r="AC758" s="180"/>
      <c r="AD758" s="180"/>
      <c r="AE758" s="180"/>
      <c r="AF758" s="180"/>
      <c r="AG758" s="180"/>
      <c r="AH758" s="180"/>
    </row>
    <row r="759" spans="1:34" ht="38.25" x14ac:dyDescent="0.25">
      <c r="A759" s="4" t="s">
        <v>2319</v>
      </c>
      <c r="B759" s="5" t="s">
        <v>2320</v>
      </c>
      <c r="C759" s="246">
        <f>IF(LEN($D759)=0,"",SUBTOTAL(3,$D$6:$D759))</f>
        <v>752</v>
      </c>
      <c r="D759" s="174" t="s">
        <v>25</v>
      </c>
      <c r="E759" s="176" t="s">
        <v>2321</v>
      </c>
      <c r="F759" s="174" t="s">
        <v>27</v>
      </c>
      <c r="G759" s="174" t="s">
        <v>185</v>
      </c>
      <c r="H759" s="177" t="s">
        <v>1430</v>
      </c>
      <c r="I759" s="9">
        <v>15.68</v>
      </c>
      <c r="J759" s="177">
        <v>183</v>
      </c>
      <c r="K759" s="230">
        <v>2016</v>
      </c>
      <c r="L759" s="12" t="s">
        <v>147</v>
      </c>
      <c r="M759" s="12"/>
      <c r="N759" s="12"/>
      <c r="O759" s="12"/>
      <c r="P759" s="12"/>
      <c r="Q759" s="4"/>
      <c r="R759" s="101">
        <v>15.68</v>
      </c>
      <c r="S759" s="101">
        <v>15.68</v>
      </c>
      <c r="T759" s="179">
        <v>2016</v>
      </c>
      <c r="U759" s="175" t="s">
        <v>148</v>
      </c>
      <c r="V759" s="100" t="s">
        <v>47</v>
      </c>
      <c r="W759" s="180"/>
      <c r="X759" s="4">
        <f t="shared" si="19"/>
        <v>0</v>
      </c>
      <c r="Y759" s="180"/>
      <c r="Z759" s="4"/>
      <c r="AA759" s="180"/>
      <c r="AB759" s="180"/>
      <c r="AC759" s="180"/>
      <c r="AD759" s="180"/>
      <c r="AE759" s="180"/>
      <c r="AF759" s="180"/>
      <c r="AG759" s="180"/>
      <c r="AH759" s="180"/>
    </row>
    <row r="760" spans="1:34" ht="38.25" x14ac:dyDescent="0.25">
      <c r="A760" s="4" t="s">
        <v>2322</v>
      </c>
      <c r="B760" s="5" t="s">
        <v>2323</v>
      </c>
      <c r="C760" s="246">
        <f>IF(LEN($D760)=0,"",SUBTOTAL(3,$D$6:$D760))</f>
        <v>753</v>
      </c>
      <c r="D760" s="174" t="s">
        <v>62</v>
      </c>
      <c r="E760" s="176" t="s">
        <v>2324</v>
      </c>
      <c r="F760" s="174" t="s">
        <v>310</v>
      </c>
      <c r="G760" s="174" t="s">
        <v>79</v>
      </c>
      <c r="H760" s="177" t="s">
        <v>106</v>
      </c>
      <c r="I760" s="9">
        <v>0.2</v>
      </c>
      <c r="J760" s="177">
        <v>183</v>
      </c>
      <c r="K760" s="230">
        <v>2016</v>
      </c>
      <c r="L760" s="12" t="s">
        <v>147</v>
      </c>
      <c r="M760" s="12"/>
      <c r="N760" s="12"/>
      <c r="O760" s="12"/>
      <c r="P760" s="12"/>
      <c r="Q760" s="4"/>
      <c r="R760" s="101">
        <v>0.2</v>
      </c>
      <c r="S760" s="101">
        <v>0.2</v>
      </c>
      <c r="T760" s="179">
        <v>2016</v>
      </c>
      <c r="U760" s="175" t="s">
        <v>148</v>
      </c>
      <c r="V760" s="100" t="s">
        <v>47</v>
      </c>
      <c r="W760" s="180"/>
      <c r="X760" s="4">
        <f t="shared" si="19"/>
        <v>0</v>
      </c>
      <c r="Y760" s="180"/>
      <c r="Z760" s="4"/>
      <c r="AA760" s="180"/>
      <c r="AB760" s="180"/>
      <c r="AC760" s="180"/>
      <c r="AD760" s="180"/>
      <c r="AE760" s="180"/>
      <c r="AF760" s="180"/>
      <c r="AG760" s="180"/>
      <c r="AH760" s="180"/>
    </row>
    <row r="761" spans="1:34" ht="38.25" x14ac:dyDescent="0.25">
      <c r="A761" s="4" t="s">
        <v>2325</v>
      </c>
      <c r="B761" s="5" t="s">
        <v>2326</v>
      </c>
      <c r="C761" s="246">
        <f>IF(LEN($D761)=0,"",SUBTOTAL(3,$D$6:$D761))</f>
        <v>754</v>
      </c>
      <c r="D761" s="174" t="s">
        <v>62</v>
      </c>
      <c r="E761" s="176" t="s">
        <v>2327</v>
      </c>
      <c r="F761" s="174" t="s">
        <v>310</v>
      </c>
      <c r="G761" s="174" t="s">
        <v>79</v>
      </c>
      <c r="H761" s="177" t="s">
        <v>644</v>
      </c>
      <c r="I761" s="9">
        <v>0.2</v>
      </c>
      <c r="J761" s="177">
        <v>183</v>
      </c>
      <c r="K761" s="230">
        <v>2016</v>
      </c>
      <c r="L761" s="12" t="s">
        <v>147</v>
      </c>
      <c r="M761" s="12"/>
      <c r="N761" s="12"/>
      <c r="O761" s="12"/>
      <c r="P761" s="12"/>
      <c r="Q761" s="4"/>
      <c r="R761" s="101">
        <v>0.2</v>
      </c>
      <c r="S761" s="101">
        <v>0.2</v>
      </c>
      <c r="T761" s="179">
        <v>2016</v>
      </c>
      <c r="U761" s="175" t="s">
        <v>148</v>
      </c>
      <c r="V761" s="100" t="s">
        <v>47</v>
      </c>
      <c r="W761" s="180"/>
      <c r="X761" s="4">
        <f t="shared" si="19"/>
        <v>0</v>
      </c>
      <c r="Y761" s="180"/>
      <c r="Z761" s="4"/>
      <c r="AA761" s="180"/>
      <c r="AB761" s="180"/>
      <c r="AC761" s="180"/>
      <c r="AD761" s="180"/>
      <c r="AE761" s="180"/>
      <c r="AF761" s="180"/>
      <c r="AG761" s="180"/>
      <c r="AH761" s="180"/>
    </row>
    <row r="762" spans="1:34" ht="38.25" x14ac:dyDescent="0.25">
      <c r="A762" s="4" t="s">
        <v>2328</v>
      </c>
      <c r="B762" s="5" t="s">
        <v>2329</v>
      </c>
      <c r="C762" s="246">
        <f>IF(LEN($D762)=0,"",SUBTOTAL(3,$D$6:$D762))</f>
        <v>755</v>
      </c>
      <c r="D762" s="174" t="s">
        <v>25</v>
      </c>
      <c r="E762" s="176" t="s">
        <v>2330</v>
      </c>
      <c r="F762" s="174" t="s">
        <v>27</v>
      </c>
      <c r="G762" s="174" t="s">
        <v>28</v>
      </c>
      <c r="H762" s="177" t="s">
        <v>2331</v>
      </c>
      <c r="I762" s="9">
        <v>2.04</v>
      </c>
      <c r="J762" s="177">
        <v>183</v>
      </c>
      <c r="K762" s="230">
        <v>2016</v>
      </c>
      <c r="L762" s="12" t="s">
        <v>147</v>
      </c>
      <c r="M762" s="12"/>
      <c r="N762" s="12"/>
      <c r="O762" s="12"/>
      <c r="P762" s="12"/>
      <c r="Q762" s="4"/>
      <c r="R762" s="4">
        <v>2.04</v>
      </c>
      <c r="S762" s="4">
        <v>2.04</v>
      </c>
      <c r="T762" s="178">
        <v>2016</v>
      </c>
      <c r="U762" s="13" t="s">
        <v>148</v>
      </c>
      <c r="V762" s="4" t="s">
        <v>47</v>
      </c>
      <c r="W762" s="180"/>
      <c r="X762" s="4">
        <f t="shared" si="19"/>
        <v>0</v>
      </c>
      <c r="Y762" s="180"/>
      <c r="Z762" s="4"/>
      <c r="AA762" s="180"/>
      <c r="AB762" s="180"/>
      <c r="AC762" s="180"/>
      <c r="AD762" s="180"/>
      <c r="AE762" s="180"/>
      <c r="AF762" s="180"/>
      <c r="AG762" s="180"/>
      <c r="AH762" s="180"/>
    </row>
    <row r="763" spans="1:34" ht="38.25" x14ac:dyDescent="0.25">
      <c r="A763" s="4" t="s">
        <v>2332</v>
      </c>
      <c r="B763" s="5" t="s">
        <v>2333</v>
      </c>
      <c r="C763" s="246">
        <f>IF(LEN($D763)=0,"",SUBTOTAL(3,$D$6:$D763))</f>
        <v>756</v>
      </c>
      <c r="D763" s="174" t="s">
        <v>25</v>
      </c>
      <c r="E763" s="176" t="s">
        <v>2334</v>
      </c>
      <c r="F763" s="174" t="s">
        <v>27</v>
      </c>
      <c r="G763" s="174" t="s">
        <v>28</v>
      </c>
      <c r="H763" s="177" t="s">
        <v>1328</v>
      </c>
      <c r="I763" s="9">
        <v>0.78</v>
      </c>
      <c r="J763" s="177">
        <v>183</v>
      </c>
      <c r="K763" s="230">
        <v>2016</v>
      </c>
      <c r="L763" s="12" t="s">
        <v>147</v>
      </c>
      <c r="M763" s="12"/>
      <c r="N763" s="12"/>
      <c r="O763" s="12"/>
      <c r="P763" s="12"/>
      <c r="Q763" s="4"/>
      <c r="R763" s="4">
        <v>0.78</v>
      </c>
      <c r="S763" s="4">
        <v>0.78</v>
      </c>
      <c r="T763" s="178">
        <v>2016</v>
      </c>
      <c r="U763" s="13" t="s">
        <v>148</v>
      </c>
      <c r="V763" s="4" t="s">
        <v>47</v>
      </c>
      <c r="W763" s="180"/>
      <c r="X763" s="4">
        <f t="shared" si="19"/>
        <v>0</v>
      </c>
      <c r="Y763" s="180"/>
      <c r="Z763" s="4"/>
      <c r="AA763" s="180"/>
      <c r="AB763" s="180"/>
      <c r="AC763" s="180"/>
      <c r="AD763" s="180"/>
      <c r="AE763" s="180"/>
      <c r="AF763" s="180"/>
      <c r="AG763" s="180"/>
      <c r="AH763" s="180"/>
    </row>
    <row r="764" spans="1:34" ht="38.25" x14ac:dyDescent="0.25">
      <c r="A764" s="4" t="s">
        <v>2335</v>
      </c>
      <c r="B764" s="5" t="s">
        <v>2336</v>
      </c>
      <c r="C764" s="246">
        <f>IF(LEN($D764)=0,"",SUBTOTAL(3,$D$6:$D764))</f>
        <v>757</v>
      </c>
      <c r="D764" s="174" t="s">
        <v>25</v>
      </c>
      <c r="E764" s="176" t="s">
        <v>2337</v>
      </c>
      <c r="F764" s="174" t="s">
        <v>27</v>
      </c>
      <c r="G764" s="174" t="s">
        <v>28</v>
      </c>
      <c r="H764" s="177" t="s">
        <v>59</v>
      </c>
      <c r="I764" s="9">
        <v>0.4</v>
      </c>
      <c r="J764" s="177">
        <v>183</v>
      </c>
      <c r="K764" s="230">
        <v>2016</v>
      </c>
      <c r="L764" s="12" t="s">
        <v>147</v>
      </c>
      <c r="M764" s="12"/>
      <c r="N764" s="12"/>
      <c r="O764" s="12"/>
      <c r="P764" s="12"/>
      <c r="Q764" s="4"/>
      <c r="R764" s="4">
        <v>0.39999999999999997</v>
      </c>
      <c r="S764" s="4">
        <v>0.39999999999999997</v>
      </c>
      <c r="T764" s="178">
        <v>2016</v>
      </c>
      <c r="U764" s="13" t="s">
        <v>148</v>
      </c>
      <c r="V764" s="4" t="s">
        <v>47</v>
      </c>
      <c r="W764" s="180"/>
      <c r="X764" s="4">
        <f t="shared" si="19"/>
        <v>0</v>
      </c>
      <c r="Y764" s="180"/>
      <c r="Z764" s="4"/>
      <c r="AA764" s="180"/>
      <c r="AB764" s="180"/>
      <c r="AC764" s="180"/>
      <c r="AD764" s="180"/>
      <c r="AE764" s="180"/>
      <c r="AF764" s="180"/>
      <c r="AG764" s="180"/>
      <c r="AH764" s="180"/>
    </row>
    <row r="765" spans="1:34" ht="38.25" x14ac:dyDescent="0.25">
      <c r="A765" s="4" t="s">
        <v>2338</v>
      </c>
      <c r="B765" s="5" t="s">
        <v>2339</v>
      </c>
      <c r="C765" s="246">
        <f>IF(LEN($D765)=0,"",SUBTOTAL(3,$D$6:$D765))</f>
        <v>758</v>
      </c>
      <c r="D765" s="174" t="s">
        <v>25</v>
      </c>
      <c r="E765" s="176" t="s">
        <v>2340</v>
      </c>
      <c r="F765" s="174" t="s">
        <v>127</v>
      </c>
      <c r="G765" s="174" t="s">
        <v>28</v>
      </c>
      <c r="H765" s="177" t="s">
        <v>2341</v>
      </c>
      <c r="I765" s="9">
        <v>0.01</v>
      </c>
      <c r="J765" s="177">
        <v>183</v>
      </c>
      <c r="K765" s="230">
        <v>2016</v>
      </c>
      <c r="L765" s="12" t="s">
        <v>147</v>
      </c>
      <c r="M765" s="12"/>
      <c r="N765" s="12"/>
      <c r="O765" s="12"/>
      <c r="P765" s="12"/>
      <c r="Q765" s="4"/>
      <c r="R765" s="4">
        <v>1.4759999999999999E-2</v>
      </c>
      <c r="S765" s="4">
        <v>0.01</v>
      </c>
      <c r="T765" s="178">
        <v>2016</v>
      </c>
      <c r="U765" s="13" t="s">
        <v>148</v>
      </c>
      <c r="V765" s="4" t="s">
        <v>47</v>
      </c>
      <c r="W765" s="180"/>
      <c r="X765" s="4">
        <f t="shared" si="19"/>
        <v>0</v>
      </c>
      <c r="Y765" s="180"/>
      <c r="Z765" s="4"/>
      <c r="AA765" s="180"/>
      <c r="AB765" s="180"/>
      <c r="AC765" s="180"/>
      <c r="AD765" s="180"/>
      <c r="AE765" s="180"/>
      <c r="AF765" s="180"/>
      <c r="AG765" s="180"/>
      <c r="AH765" s="180"/>
    </row>
    <row r="766" spans="1:34" ht="38.25" x14ac:dyDescent="0.25">
      <c r="A766" s="4" t="s">
        <v>2342</v>
      </c>
      <c r="B766" s="5" t="s">
        <v>2343</v>
      </c>
      <c r="C766" s="246">
        <f>IF(LEN($D766)=0,"",SUBTOTAL(3,$D$6:$D766))</f>
        <v>759</v>
      </c>
      <c r="D766" s="174" t="s">
        <v>25</v>
      </c>
      <c r="E766" s="176" t="s">
        <v>2344</v>
      </c>
      <c r="F766" s="174" t="s">
        <v>27</v>
      </c>
      <c r="G766" s="174" t="s">
        <v>28</v>
      </c>
      <c r="H766" s="177" t="s">
        <v>2067</v>
      </c>
      <c r="I766" s="9">
        <v>1.01</v>
      </c>
      <c r="J766" s="177">
        <v>183</v>
      </c>
      <c r="K766" s="230">
        <v>2016</v>
      </c>
      <c r="L766" s="12" t="s">
        <v>147</v>
      </c>
      <c r="M766" s="12"/>
      <c r="N766" s="12"/>
      <c r="O766" s="12"/>
      <c r="P766" s="12"/>
      <c r="Q766" s="4"/>
      <c r="R766" s="4">
        <v>1.01</v>
      </c>
      <c r="S766" s="4">
        <v>1.01</v>
      </c>
      <c r="T766" s="178">
        <v>2016</v>
      </c>
      <c r="U766" s="13" t="s">
        <v>148</v>
      </c>
      <c r="V766" s="4" t="s">
        <v>47</v>
      </c>
      <c r="W766" s="180"/>
      <c r="X766" s="4">
        <f t="shared" si="19"/>
        <v>0</v>
      </c>
      <c r="Y766" s="180"/>
      <c r="Z766" s="4"/>
      <c r="AA766" s="180"/>
      <c r="AB766" s="180"/>
      <c r="AC766" s="180"/>
      <c r="AD766" s="180"/>
      <c r="AE766" s="180"/>
      <c r="AF766" s="180"/>
      <c r="AG766" s="180"/>
      <c r="AH766" s="180"/>
    </row>
    <row r="767" spans="1:34" ht="38.25" x14ac:dyDescent="0.25">
      <c r="A767" s="4" t="s">
        <v>2345</v>
      </c>
      <c r="B767" s="5" t="s">
        <v>2346</v>
      </c>
      <c r="C767" s="246">
        <f>IF(LEN($D767)=0,"",SUBTOTAL(3,$D$6:$D767))</f>
        <v>760</v>
      </c>
      <c r="D767" s="174" t="s">
        <v>25</v>
      </c>
      <c r="E767" s="176" t="s">
        <v>2347</v>
      </c>
      <c r="F767" s="174" t="s">
        <v>27</v>
      </c>
      <c r="G767" s="174" t="s">
        <v>256</v>
      </c>
      <c r="H767" s="177" t="s">
        <v>577</v>
      </c>
      <c r="I767" s="9">
        <v>0.5</v>
      </c>
      <c r="J767" s="177">
        <v>183</v>
      </c>
      <c r="K767" s="230">
        <v>2016</v>
      </c>
      <c r="L767" s="12" t="s">
        <v>147</v>
      </c>
      <c r="M767" s="12"/>
      <c r="N767" s="12"/>
      <c r="O767" s="12"/>
      <c r="P767" s="12"/>
      <c r="Q767" s="4"/>
      <c r="R767" s="4">
        <v>1</v>
      </c>
      <c r="S767" s="4">
        <v>0.5</v>
      </c>
      <c r="T767" s="178">
        <v>2016</v>
      </c>
      <c r="U767" s="13" t="s">
        <v>148</v>
      </c>
      <c r="V767" s="4" t="s">
        <v>47</v>
      </c>
      <c r="W767" s="180"/>
      <c r="X767" s="4">
        <f t="shared" si="19"/>
        <v>0</v>
      </c>
      <c r="Y767" s="180"/>
      <c r="Z767" s="4"/>
      <c r="AA767" s="180"/>
      <c r="AB767" s="180"/>
      <c r="AC767" s="180"/>
      <c r="AD767" s="180"/>
      <c r="AE767" s="180"/>
      <c r="AF767" s="180"/>
      <c r="AG767" s="180"/>
      <c r="AH767" s="180"/>
    </row>
    <row r="768" spans="1:34" ht="38.25" x14ac:dyDescent="0.25">
      <c r="A768" s="4" t="s">
        <v>2348</v>
      </c>
      <c r="B768" s="5" t="s">
        <v>2349</v>
      </c>
      <c r="C768" s="246">
        <f>IF(LEN($D768)=0,"",SUBTOTAL(3,$D$6:$D768))</f>
        <v>761</v>
      </c>
      <c r="D768" s="174" t="s">
        <v>25</v>
      </c>
      <c r="E768" s="176" t="s">
        <v>2350</v>
      </c>
      <c r="F768" s="174" t="s">
        <v>27</v>
      </c>
      <c r="G768" s="174" t="s">
        <v>256</v>
      </c>
      <c r="H768" s="177" t="s">
        <v>2351</v>
      </c>
      <c r="I768" s="9">
        <v>13</v>
      </c>
      <c r="J768" s="177">
        <v>183</v>
      </c>
      <c r="K768" s="230">
        <v>2016</v>
      </c>
      <c r="L768" s="12" t="s">
        <v>147</v>
      </c>
      <c r="M768" s="12"/>
      <c r="N768" s="12" t="s">
        <v>68</v>
      </c>
      <c r="O768" s="12"/>
      <c r="P768" s="12"/>
      <c r="Q768" s="4" t="s">
        <v>1989</v>
      </c>
      <c r="R768" s="4">
        <v>13</v>
      </c>
      <c r="S768" s="4">
        <v>13</v>
      </c>
      <c r="T768" s="178">
        <v>2016</v>
      </c>
      <c r="U768" s="13" t="s">
        <v>148</v>
      </c>
      <c r="V768" s="4" t="s">
        <v>70</v>
      </c>
      <c r="W768" s="180"/>
      <c r="X768" s="4">
        <f t="shared" si="19"/>
        <v>0</v>
      </c>
      <c r="Y768" s="180"/>
      <c r="Z768" s="4" t="s">
        <v>1990</v>
      </c>
      <c r="AA768" s="180"/>
      <c r="AB768" s="180"/>
      <c r="AC768" s="180"/>
      <c r="AD768" s="180"/>
      <c r="AE768" s="180"/>
      <c r="AF768" s="180"/>
      <c r="AG768" s="180"/>
      <c r="AH768" s="180"/>
    </row>
    <row r="769" spans="1:34" ht="25.5" customHeight="1" x14ac:dyDescent="0.25">
      <c r="A769" s="4" t="s">
        <v>2352</v>
      </c>
      <c r="B769" s="5" t="s">
        <v>2353</v>
      </c>
      <c r="C769" s="246">
        <f>IF(LEN($D769)=0,"",SUBTOTAL(3,$D$6:$D769))</f>
        <v>762</v>
      </c>
      <c r="D769" s="174" t="s">
        <v>25</v>
      </c>
      <c r="E769" s="176" t="s">
        <v>2354</v>
      </c>
      <c r="F769" s="174" t="s">
        <v>45</v>
      </c>
      <c r="G769" s="174" t="s">
        <v>84</v>
      </c>
      <c r="H769" s="177" t="s">
        <v>1905</v>
      </c>
      <c r="I769" s="9">
        <v>0.04</v>
      </c>
      <c r="J769" s="177">
        <v>183</v>
      </c>
      <c r="K769" s="230">
        <v>2016</v>
      </c>
      <c r="L769" s="12" t="s">
        <v>147</v>
      </c>
      <c r="M769" s="12"/>
      <c r="N769" s="12"/>
      <c r="O769" s="12"/>
      <c r="P769" s="12"/>
      <c r="Q769" s="4"/>
      <c r="R769" s="4">
        <v>3.5400000000000001E-2</v>
      </c>
      <c r="S769" s="4">
        <v>0.04</v>
      </c>
      <c r="T769" s="178">
        <v>2016</v>
      </c>
      <c r="U769" s="13" t="s">
        <v>148</v>
      </c>
      <c r="V769" s="4" t="s">
        <v>70</v>
      </c>
      <c r="W769" s="180"/>
      <c r="X769" s="4">
        <f t="shared" si="19"/>
        <v>0</v>
      </c>
      <c r="Y769" s="180"/>
      <c r="Z769" s="4"/>
      <c r="AA769" s="180"/>
      <c r="AB769" s="180"/>
      <c r="AC769" s="180"/>
      <c r="AD769" s="180"/>
      <c r="AE769" s="180"/>
      <c r="AF769" s="180"/>
      <c r="AG769" s="180"/>
      <c r="AH769" s="180"/>
    </row>
    <row r="770" spans="1:34" ht="38.25" x14ac:dyDescent="0.25">
      <c r="A770" s="4" t="s">
        <v>2355</v>
      </c>
      <c r="B770" s="5" t="s">
        <v>47</v>
      </c>
      <c r="C770" s="246">
        <f>IF(LEN($D770)=0,"",SUBTOTAL(3,$D$6:$D770))</f>
        <v>763</v>
      </c>
      <c r="D770" s="174" t="s">
        <v>25</v>
      </c>
      <c r="E770" s="176" t="s">
        <v>2356</v>
      </c>
      <c r="F770" s="174" t="s">
        <v>27</v>
      </c>
      <c r="G770" s="174" t="s">
        <v>84</v>
      </c>
      <c r="H770" s="177" t="s">
        <v>1916</v>
      </c>
      <c r="I770" s="9">
        <v>0.75</v>
      </c>
      <c r="J770" s="177">
        <v>183</v>
      </c>
      <c r="K770" s="230">
        <v>2016</v>
      </c>
      <c r="L770" s="12" t="s">
        <v>147</v>
      </c>
      <c r="M770" s="12"/>
      <c r="N770" s="12"/>
      <c r="O770" s="12"/>
      <c r="P770" s="12"/>
      <c r="Q770" s="4"/>
      <c r="R770" s="4">
        <v>0.75</v>
      </c>
      <c r="S770" s="4">
        <v>0.75</v>
      </c>
      <c r="T770" s="178">
        <v>2016</v>
      </c>
      <c r="U770" s="13" t="s">
        <v>148</v>
      </c>
      <c r="V770" s="4" t="s">
        <v>47</v>
      </c>
      <c r="W770" s="180"/>
      <c r="X770" s="4">
        <f t="shared" si="19"/>
        <v>0</v>
      </c>
      <c r="Y770" s="180"/>
      <c r="Z770" s="4"/>
      <c r="AA770" s="180"/>
      <c r="AB770" s="180"/>
      <c r="AC770" s="180"/>
      <c r="AD770" s="180"/>
      <c r="AE770" s="180"/>
      <c r="AF770" s="180"/>
      <c r="AG770" s="180"/>
      <c r="AH770" s="180"/>
    </row>
    <row r="771" spans="1:34" ht="38.25" x14ac:dyDescent="0.25">
      <c r="A771" s="4" t="s">
        <v>2357</v>
      </c>
      <c r="B771" s="5" t="s">
        <v>2358</v>
      </c>
      <c r="C771" s="246">
        <f>IF(LEN($D771)=0,"",SUBTOTAL(3,$D$6:$D771))</f>
        <v>764</v>
      </c>
      <c r="D771" s="174" t="s">
        <v>25</v>
      </c>
      <c r="E771" s="176" t="s">
        <v>2359</v>
      </c>
      <c r="F771" s="174" t="s">
        <v>740</v>
      </c>
      <c r="G771" s="174" t="s">
        <v>84</v>
      </c>
      <c r="H771" s="177" t="s">
        <v>2360</v>
      </c>
      <c r="I771" s="9">
        <v>6.7</v>
      </c>
      <c r="J771" s="177">
        <v>183</v>
      </c>
      <c r="K771" s="230">
        <v>2016</v>
      </c>
      <c r="L771" s="12" t="s">
        <v>147</v>
      </c>
      <c r="M771" s="12"/>
      <c r="N771" s="12"/>
      <c r="O771" s="12"/>
      <c r="P771" s="12"/>
      <c r="Q771" s="4"/>
      <c r="R771" s="4">
        <v>18.8</v>
      </c>
      <c r="S771" s="4">
        <v>6.7</v>
      </c>
      <c r="T771" s="178">
        <v>2016</v>
      </c>
      <c r="U771" s="13" t="s">
        <v>148</v>
      </c>
      <c r="V771" s="4" t="s">
        <v>47</v>
      </c>
      <c r="W771" s="180"/>
      <c r="X771" s="4">
        <f t="shared" si="19"/>
        <v>0</v>
      </c>
      <c r="Y771" s="180"/>
      <c r="Z771" s="4"/>
      <c r="AA771" s="180"/>
      <c r="AB771" s="180"/>
      <c r="AC771" s="180"/>
      <c r="AD771" s="180"/>
      <c r="AE771" s="180"/>
      <c r="AF771" s="180"/>
      <c r="AG771" s="180"/>
      <c r="AH771" s="180"/>
    </row>
    <row r="772" spans="1:34" ht="38.25" x14ac:dyDescent="0.25">
      <c r="A772" s="4" t="s">
        <v>2361</v>
      </c>
      <c r="B772" s="5" t="s">
        <v>2362</v>
      </c>
      <c r="C772" s="246">
        <f>IF(LEN($D772)=0,"",SUBTOTAL(3,$D$6:$D772))</f>
        <v>765</v>
      </c>
      <c r="D772" s="174" t="s">
        <v>25</v>
      </c>
      <c r="E772" s="176" t="s">
        <v>2363</v>
      </c>
      <c r="F772" s="174" t="s">
        <v>45</v>
      </c>
      <c r="G772" s="174" t="s">
        <v>84</v>
      </c>
      <c r="H772" s="177" t="s">
        <v>2364</v>
      </c>
      <c r="I772" s="9">
        <v>0.04</v>
      </c>
      <c r="J772" s="177">
        <v>183</v>
      </c>
      <c r="K772" s="230">
        <v>2016</v>
      </c>
      <c r="L772" s="12" t="s">
        <v>147</v>
      </c>
      <c r="M772" s="12"/>
      <c r="N772" s="12"/>
      <c r="O772" s="12"/>
      <c r="P772" s="12"/>
      <c r="Q772" s="4"/>
      <c r="R772" s="4">
        <v>3.9800000000000002E-2</v>
      </c>
      <c r="S772" s="4">
        <v>0.04</v>
      </c>
      <c r="T772" s="178">
        <v>2016</v>
      </c>
      <c r="U772" s="13" t="s">
        <v>148</v>
      </c>
      <c r="V772" s="4" t="s">
        <v>70</v>
      </c>
      <c r="W772" s="180"/>
      <c r="X772" s="4">
        <f t="shared" si="19"/>
        <v>0</v>
      </c>
      <c r="Y772" s="180"/>
      <c r="Z772" s="4"/>
      <c r="AA772" s="180"/>
      <c r="AB772" s="180"/>
      <c r="AC772" s="180"/>
      <c r="AD772" s="180"/>
      <c r="AE772" s="180"/>
      <c r="AF772" s="180"/>
      <c r="AG772" s="180"/>
      <c r="AH772" s="180"/>
    </row>
    <row r="773" spans="1:34" ht="38.25" x14ac:dyDescent="0.25">
      <c r="A773" s="4" t="s">
        <v>2365</v>
      </c>
      <c r="B773" s="5" t="s">
        <v>2366</v>
      </c>
      <c r="C773" s="246">
        <f>IF(LEN($D773)=0,"",SUBTOTAL(3,$D$6:$D773))</f>
        <v>766</v>
      </c>
      <c r="D773" s="174" t="s">
        <v>25</v>
      </c>
      <c r="E773" s="176" t="s">
        <v>2367</v>
      </c>
      <c r="F773" s="174" t="s">
        <v>127</v>
      </c>
      <c r="G773" s="174" t="s">
        <v>181</v>
      </c>
      <c r="H773" s="177" t="s">
        <v>218</v>
      </c>
      <c r="I773" s="9">
        <v>1.7</v>
      </c>
      <c r="J773" s="177">
        <v>183</v>
      </c>
      <c r="K773" s="230">
        <v>2016</v>
      </c>
      <c r="L773" s="12" t="s">
        <v>147</v>
      </c>
      <c r="M773" s="12"/>
      <c r="N773" s="12"/>
      <c r="O773" s="12"/>
      <c r="P773" s="12"/>
      <c r="Q773" s="4"/>
      <c r="R773" s="4">
        <v>1.7</v>
      </c>
      <c r="S773" s="4">
        <v>1.7</v>
      </c>
      <c r="T773" s="178">
        <v>2016</v>
      </c>
      <c r="U773" s="13" t="s">
        <v>148</v>
      </c>
      <c r="V773" s="4" t="s">
        <v>70</v>
      </c>
      <c r="W773" s="180"/>
      <c r="X773" s="4">
        <f t="shared" si="19"/>
        <v>0</v>
      </c>
      <c r="Y773" s="180"/>
      <c r="Z773" s="4"/>
      <c r="AA773" s="180"/>
      <c r="AB773" s="180"/>
      <c r="AC773" s="180"/>
      <c r="AD773" s="180"/>
      <c r="AE773" s="180"/>
      <c r="AF773" s="180"/>
      <c r="AG773" s="180"/>
      <c r="AH773" s="180"/>
    </row>
    <row r="774" spans="1:34" ht="38.25" x14ac:dyDescent="0.25">
      <c r="A774" s="4" t="s">
        <v>2368</v>
      </c>
      <c r="B774" s="5" t="s">
        <v>2369</v>
      </c>
      <c r="C774" s="246">
        <f>IF(LEN($D774)=0,"",SUBTOTAL(3,$D$6:$D774))</f>
        <v>767</v>
      </c>
      <c r="D774" s="174" t="s">
        <v>25</v>
      </c>
      <c r="E774" s="176" t="s">
        <v>2370</v>
      </c>
      <c r="F774" s="174" t="s">
        <v>27</v>
      </c>
      <c r="G774" s="174" t="s">
        <v>165</v>
      </c>
      <c r="H774" s="177" t="s">
        <v>166</v>
      </c>
      <c r="I774" s="9">
        <v>0.25</v>
      </c>
      <c r="J774" s="177">
        <v>183</v>
      </c>
      <c r="K774" s="230">
        <v>2016</v>
      </c>
      <c r="L774" s="12" t="s">
        <v>147</v>
      </c>
      <c r="M774" s="12"/>
      <c r="N774" s="12"/>
      <c r="O774" s="12"/>
      <c r="P774" s="12"/>
      <c r="Q774" s="4"/>
      <c r="R774" s="4">
        <v>0.25</v>
      </c>
      <c r="S774" s="4">
        <v>0.25</v>
      </c>
      <c r="T774" s="178">
        <v>2016</v>
      </c>
      <c r="U774" s="13" t="s">
        <v>148</v>
      </c>
      <c r="V774" s="4" t="s">
        <v>111</v>
      </c>
      <c r="W774" s="180"/>
      <c r="X774" s="4">
        <f t="shared" si="19"/>
        <v>0</v>
      </c>
      <c r="Y774" s="180"/>
      <c r="Z774" s="4"/>
      <c r="AA774" s="180"/>
      <c r="AB774" s="180"/>
      <c r="AC774" s="180"/>
      <c r="AD774" s="180"/>
      <c r="AE774" s="180"/>
      <c r="AF774" s="180"/>
      <c r="AG774" s="180"/>
      <c r="AH774" s="180"/>
    </row>
    <row r="775" spans="1:34" ht="38.25" x14ac:dyDescent="0.25">
      <c r="A775" s="4" t="s">
        <v>2371</v>
      </c>
      <c r="B775" s="5" t="s">
        <v>2372</v>
      </c>
      <c r="C775" s="246">
        <f>IF(LEN($D775)=0,"",SUBTOTAL(3,$D$6:$D775))</f>
        <v>768</v>
      </c>
      <c r="D775" s="174" t="s">
        <v>25</v>
      </c>
      <c r="E775" s="176" t="s">
        <v>2373</v>
      </c>
      <c r="F775" s="174" t="s">
        <v>27</v>
      </c>
      <c r="G775" s="174" t="s">
        <v>165</v>
      </c>
      <c r="H775" s="177" t="s">
        <v>166</v>
      </c>
      <c r="I775" s="9">
        <v>0.13</v>
      </c>
      <c r="J775" s="177">
        <v>183</v>
      </c>
      <c r="K775" s="230">
        <v>2016</v>
      </c>
      <c r="L775" s="12" t="s">
        <v>147</v>
      </c>
      <c r="M775" s="12"/>
      <c r="N775" s="12"/>
      <c r="O775" s="12"/>
      <c r="P775" s="12"/>
      <c r="Q775" s="4"/>
      <c r="R775" s="4">
        <v>0.21</v>
      </c>
      <c r="S775" s="4">
        <v>0.13</v>
      </c>
      <c r="T775" s="178">
        <v>2016</v>
      </c>
      <c r="U775" s="13" t="s">
        <v>148</v>
      </c>
      <c r="V775" s="4" t="s">
        <v>111</v>
      </c>
      <c r="W775" s="180"/>
      <c r="X775" s="4">
        <f t="shared" si="19"/>
        <v>0</v>
      </c>
      <c r="Y775" s="180"/>
      <c r="Z775" s="4"/>
      <c r="AA775" s="180"/>
      <c r="AB775" s="180"/>
      <c r="AC775" s="180"/>
      <c r="AD775" s="180"/>
      <c r="AE775" s="180"/>
      <c r="AF775" s="180"/>
      <c r="AG775" s="180"/>
      <c r="AH775" s="180"/>
    </row>
    <row r="776" spans="1:34" ht="38.25" x14ac:dyDescent="0.25">
      <c r="A776" s="4" t="s">
        <v>2374</v>
      </c>
      <c r="B776" s="5" t="s">
        <v>2375</v>
      </c>
      <c r="C776" s="246">
        <f>IF(LEN($D776)=0,"",SUBTOTAL(3,$D$6:$D776))</f>
        <v>769</v>
      </c>
      <c r="D776" s="174" t="s">
        <v>25</v>
      </c>
      <c r="E776" s="176" t="s">
        <v>2376</v>
      </c>
      <c r="F776" s="174" t="s">
        <v>740</v>
      </c>
      <c r="G776" s="174" t="s">
        <v>165</v>
      </c>
      <c r="H776" s="177" t="s">
        <v>2377</v>
      </c>
      <c r="I776" s="9">
        <v>23.59</v>
      </c>
      <c r="J776" s="177">
        <v>183</v>
      </c>
      <c r="K776" s="230">
        <v>2016</v>
      </c>
      <c r="L776" s="12" t="s">
        <v>147</v>
      </c>
      <c r="M776" s="12"/>
      <c r="N776" s="12"/>
      <c r="O776" s="12"/>
      <c r="P776" s="12"/>
      <c r="Q776" s="4"/>
      <c r="R776" s="4">
        <v>23.59</v>
      </c>
      <c r="S776" s="4">
        <v>23.59</v>
      </c>
      <c r="T776" s="178">
        <v>2016</v>
      </c>
      <c r="U776" s="13" t="s">
        <v>148</v>
      </c>
      <c r="V776" s="4" t="s">
        <v>111</v>
      </c>
      <c r="W776" s="180"/>
      <c r="X776" s="4">
        <f t="shared" si="19"/>
        <v>0</v>
      </c>
      <c r="Y776" s="180"/>
      <c r="Z776" s="4"/>
      <c r="AA776" s="180"/>
      <c r="AB776" s="180"/>
      <c r="AC776" s="180"/>
      <c r="AD776" s="180"/>
      <c r="AE776" s="180"/>
      <c r="AF776" s="180"/>
      <c r="AG776" s="180"/>
      <c r="AH776" s="180"/>
    </row>
    <row r="777" spans="1:34" ht="38.25" x14ac:dyDescent="0.25">
      <c r="A777" s="4" t="s">
        <v>2378</v>
      </c>
      <c r="B777" s="5" t="s">
        <v>2379</v>
      </c>
      <c r="C777" s="246">
        <f>IF(LEN($D777)=0,"",SUBTOTAL(3,$D$6:$D777))</f>
        <v>770</v>
      </c>
      <c r="D777" s="174" t="s">
        <v>25</v>
      </c>
      <c r="E777" s="176" t="s">
        <v>2380</v>
      </c>
      <c r="F777" s="174" t="s">
        <v>127</v>
      </c>
      <c r="G777" s="174" t="s">
        <v>51</v>
      </c>
      <c r="H777" s="177" t="s">
        <v>218</v>
      </c>
      <c r="I777" s="9">
        <v>0.4</v>
      </c>
      <c r="J777" s="177">
        <v>183</v>
      </c>
      <c r="K777" s="230">
        <v>2016</v>
      </c>
      <c r="L777" s="12" t="s">
        <v>147</v>
      </c>
      <c r="M777" s="12"/>
      <c r="N777" s="12"/>
      <c r="O777" s="12"/>
      <c r="P777" s="12"/>
      <c r="Q777" s="4"/>
      <c r="R777" s="4">
        <v>0.4</v>
      </c>
      <c r="S777" s="4">
        <v>0.4</v>
      </c>
      <c r="T777" s="178">
        <v>2016</v>
      </c>
      <c r="U777" s="13" t="s">
        <v>148</v>
      </c>
      <c r="V777" s="4" t="s">
        <v>47</v>
      </c>
      <c r="W777" s="180"/>
      <c r="X777" s="4">
        <f t="shared" si="19"/>
        <v>0</v>
      </c>
      <c r="Y777" s="180"/>
      <c r="Z777" s="4"/>
      <c r="AA777" s="180"/>
      <c r="AB777" s="180"/>
      <c r="AC777" s="180"/>
      <c r="AD777" s="180"/>
      <c r="AE777" s="180"/>
      <c r="AF777" s="180"/>
      <c r="AG777" s="180"/>
      <c r="AH777" s="180"/>
    </row>
    <row r="778" spans="1:34" ht="38.25" x14ac:dyDescent="0.25">
      <c r="A778" s="4" t="s">
        <v>2381</v>
      </c>
      <c r="B778" s="5" t="s">
        <v>2382</v>
      </c>
      <c r="C778" s="246">
        <f>IF(LEN($D778)=0,"",SUBTOTAL(3,$D$6:$D778))</f>
        <v>771</v>
      </c>
      <c r="D778" s="174" t="s">
        <v>25</v>
      </c>
      <c r="E778" s="176" t="s">
        <v>2383</v>
      </c>
      <c r="F778" s="174" t="s">
        <v>45</v>
      </c>
      <c r="G778" s="174" t="s">
        <v>51</v>
      </c>
      <c r="H778" s="177" t="s">
        <v>1140</v>
      </c>
      <c r="I778" s="9">
        <v>0.15</v>
      </c>
      <c r="J778" s="177">
        <v>183</v>
      </c>
      <c r="K778" s="230">
        <v>2016</v>
      </c>
      <c r="L778" s="12" t="s">
        <v>147</v>
      </c>
      <c r="M778" s="12"/>
      <c r="N778" s="12"/>
      <c r="O778" s="12"/>
      <c r="P778" s="12"/>
      <c r="Q778" s="4"/>
      <c r="R778" s="4">
        <v>0.15</v>
      </c>
      <c r="S778" s="4">
        <v>0.15</v>
      </c>
      <c r="T778" s="178">
        <v>2016</v>
      </c>
      <c r="U778" s="13" t="s">
        <v>148</v>
      </c>
      <c r="V778" s="4" t="s">
        <v>70</v>
      </c>
      <c r="W778" s="180"/>
      <c r="X778" s="4">
        <f t="shared" si="19"/>
        <v>0</v>
      </c>
      <c r="Y778" s="180"/>
      <c r="Z778" s="4"/>
      <c r="AA778" s="180"/>
      <c r="AB778" s="180"/>
      <c r="AC778" s="180"/>
      <c r="AD778" s="180"/>
      <c r="AE778" s="180"/>
      <c r="AF778" s="180"/>
      <c r="AG778" s="180"/>
      <c r="AH778" s="180"/>
    </row>
    <row r="779" spans="1:34" ht="38.25" x14ac:dyDescent="0.25">
      <c r="A779" s="4" t="s">
        <v>2384</v>
      </c>
      <c r="B779" s="5" t="s">
        <v>2385</v>
      </c>
      <c r="C779" s="246">
        <f>IF(LEN($D779)=0,"",SUBTOTAL(3,$D$6:$D779))</f>
        <v>772</v>
      </c>
      <c r="D779" s="174" t="s">
        <v>25</v>
      </c>
      <c r="E779" s="176" t="s">
        <v>2386</v>
      </c>
      <c r="F779" s="174" t="s">
        <v>27</v>
      </c>
      <c r="G779" s="174" t="s">
        <v>51</v>
      </c>
      <c r="H779" s="177" t="s">
        <v>2387</v>
      </c>
      <c r="I779" s="9">
        <v>6.52</v>
      </c>
      <c r="J779" s="177">
        <v>183</v>
      </c>
      <c r="K779" s="230">
        <v>2016</v>
      </c>
      <c r="L779" s="12" t="s">
        <v>147</v>
      </c>
      <c r="M779" s="12"/>
      <c r="N779" s="12"/>
      <c r="O779" s="12"/>
      <c r="P779" s="12"/>
      <c r="Q779" s="4"/>
      <c r="R779" s="4">
        <v>6.52</v>
      </c>
      <c r="S779" s="4">
        <v>6.52</v>
      </c>
      <c r="T779" s="178">
        <v>2016</v>
      </c>
      <c r="U779" s="13" t="s">
        <v>148</v>
      </c>
      <c r="V779" s="4" t="s">
        <v>47</v>
      </c>
      <c r="W779" s="180"/>
      <c r="X779" s="4">
        <f t="shared" si="19"/>
        <v>0</v>
      </c>
      <c r="Y779" s="180"/>
      <c r="Z779" s="4"/>
      <c r="AA779" s="180"/>
      <c r="AB779" s="180"/>
      <c r="AC779" s="180"/>
      <c r="AD779" s="180"/>
      <c r="AE779" s="180"/>
      <c r="AF779" s="180"/>
      <c r="AG779" s="180"/>
      <c r="AH779" s="180"/>
    </row>
    <row r="780" spans="1:34" ht="38.25" x14ac:dyDescent="0.25">
      <c r="A780" s="4" t="s">
        <v>2388</v>
      </c>
      <c r="B780" s="5" t="s">
        <v>2389</v>
      </c>
      <c r="C780" s="246">
        <f>IF(LEN($D780)=0,"",SUBTOTAL(3,$D$6:$D780))</f>
        <v>773</v>
      </c>
      <c r="D780" s="174" t="s">
        <v>56</v>
      </c>
      <c r="E780" s="176" t="s">
        <v>2390</v>
      </c>
      <c r="F780" s="174" t="s">
        <v>222</v>
      </c>
      <c r="G780" s="174" t="s">
        <v>185</v>
      </c>
      <c r="H780" s="177" t="s">
        <v>1318</v>
      </c>
      <c r="I780" s="9">
        <v>0.18</v>
      </c>
      <c r="J780" s="177">
        <v>183</v>
      </c>
      <c r="K780" s="230">
        <v>2016</v>
      </c>
      <c r="L780" s="12" t="s">
        <v>147</v>
      </c>
      <c r="M780" s="12"/>
      <c r="N780" s="12"/>
      <c r="O780" s="12"/>
      <c r="P780" s="12"/>
      <c r="Q780" s="4"/>
      <c r="R780" s="101">
        <v>0.18</v>
      </c>
      <c r="S780" s="101">
        <v>0.18</v>
      </c>
      <c r="T780" s="100" t="s">
        <v>41</v>
      </c>
      <c r="U780" s="175" t="s">
        <v>148</v>
      </c>
      <c r="V780" s="100" t="s">
        <v>47</v>
      </c>
      <c r="W780" s="180"/>
      <c r="X780" s="4">
        <f t="shared" si="19"/>
        <v>0</v>
      </c>
      <c r="Y780" s="180"/>
      <c r="Z780" s="4"/>
      <c r="AA780" s="180"/>
      <c r="AB780" s="180"/>
      <c r="AC780" s="180"/>
      <c r="AD780" s="180"/>
      <c r="AE780" s="180"/>
      <c r="AF780" s="180"/>
      <c r="AG780" s="180"/>
      <c r="AH780" s="180"/>
    </row>
    <row r="781" spans="1:34" ht="38.25" x14ac:dyDescent="0.25">
      <c r="A781" s="4" t="s">
        <v>2391</v>
      </c>
      <c r="B781" s="5" t="s">
        <v>2392</v>
      </c>
      <c r="C781" s="246">
        <f>IF(LEN($D781)=0,"",SUBTOTAL(3,$D$6:$D781))</f>
        <v>774</v>
      </c>
      <c r="D781" s="174" t="s">
        <v>56</v>
      </c>
      <c r="E781" s="176" t="s">
        <v>2393</v>
      </c>
      <c r="F781" s="174" t="s">
        <v>222</v>
      </c>
      <c r="G781" s="174" t="s">
        <v>185</v>
      </c>
      <c r="H781" s="177" t="s">
        <v>1448</v>
      </c>
      <c r="I781" s="9">
        <v>0.3</v>
      </c>
      <c r="J781" s="177">
        <v>183</v>
      </c>
      <c r="K781" s="230">
        <v>2016</v>
      </c>
      <c r="L781" s="12" t="s">
        <v>147</v>
      </c>
      <c r="M781" s="12"/>
      <c r="N781" s="12"/>
      <c r="O781" s="12"/>
      <c r="P781" s="12"/>
      <c r="Q781" s="4"/>
      <c r="R781" s="101">
        <v>0.3</v>
      </c>
      <c r="S781" s="101">
        <v>0.3</v>
      </c>
      <c r="T781" s="100" t="s">
        <v>41</v>
      </c>
      <c r="U781" s="175" t="s">
        <v>148</v>
      </c>
      <c r="V781" s="100" t="s">
        <v>47</v>
      </c>
      <c r="W781" s="180"/>
      <c r="X781" s="4">
        <f t="shared" si="19"/>
        <v>0</v>
      </c>
      <c r="Y781" s="180"/>
      <c r="Z781" s="4"/>
      <c r="AA781" s="180"/>
      <c r="AB781" s="180"/>
      <c r="AC781" s="180"/>
      <c r="AD781" s="180"/>
      <c r="AE781" s="180"/>
      <c r="AF781" s="180"/>
      <c r="AG781" s="180"/>
      <c r="AH781" s="180"/>
    </row>
    <row r="782" spans="1:34" ht="38.25" x14ac:dyDescent="0.25">
      <c r="A782" s="4" t="s">
        <v>2394</v>
      </c>
      <c r="B782" s="5" t="s">
        <v>2395</v>
      </c>
      <c r="C782" s="246">
        <f>IF(LEN($D782)=0,"",SUBTOTAL(3,$D$6:$D782))</f>
        <v>775</v>
      </c>
      <c r="D782" s="174" t="s">
        <v>25</v>
      </c>
      <c r="E782" s="176" t="s">
        <v>2396</v>
      </c>
      <c r="F782" s="174" t="s">
        <v>45</v>
      </c>
      <c r="G782" s="174" t="s">
        <v>79</v>
      </c>
      <c r="H782" s="177" t="s">
        <v>234</v>
      </c>
      <c r="I782" s="9">
        <v>0.68</v>
      </c>
      <c r="J782" s="177">
        <v>183</v>
      </c>
      <c r="K782" s="230">
        <v>2016</v>
      </c>
      <c r="L782" s="12" t="s">
        <v>147</v>
      </c>
      <c r="M782" s="12"/>
      <c r="N782" s="12"/>
      <c r="O782" s="12"/>
      <c r="P782" s="12"/>
      <c r="Q782" s="4"/>
      <c r="R782" s="101">
        <v>0.68</v>
      </c>
      <c r="S782" s="101">
        <v>0.68</v>
      </c>
      <c r="T782" s="179">
        <v>2016</v>
      </c>
      <c r="U782" s="175" t="s">
        <v>148</v>
      </c>
      <c r="V782" s="100" t="s">
        <v>70</v>
      </c>
      <c r="W782" s="180"/>
      <c r="X782" s="4">
        <f t="shared" si="19"/>
        <v>0</v>
      </c>
      <c r="Y782" s="180"/>
      <c r="Z782" s="4"/>
      <c r="AA782" s="180"/>
      <c r="AB782" s="180"/>
      <c r="AC782" s="180"/>
      <c r="AD782" s="180"/>
      <c r="AE782" s="180"/>
      <c r="AF782" s="180"/>
      <c r="AG782" s="180"/>
      <c r="AH782" s="180"/>
    </row>
    <row r="783" spans="1:34" ht="38.25" x14ac:dyDescent="0.25">
      <c r="A783" s="4" t="s">
        <v>2397</v>
      </c>
      <c r="B783" s="5" t="s">
        <v>2398</v>
      </c>
      <c r="C783" s="246">
        <f>IF(LEN($D783)=0,"",SUBTOTAL(3,$D$6:$D783))</f>
        <v>776</v>
      </c>
      <c r="D783" s="174" t="s">
        <v>56</v>
      </c>
      <c r="E783" s="176" t="s">
        <v>2399</v>
      </c>
      <c r="F783" s="174" t="s">
        <v>94</v>
      </c>
      <c r="G783" s="174" t="s">
        <v>79</v>
      </c>
      <c r="H783" s="177" t="s">
        <v>193</v>
      </c>
      <c r="I783" s="9">
        <v>0.1</v>
      </c>
      <c r="J783" s="177">
        <v>183</v>
      </c>
      <c r="K783" s="230">
        <v>2016</v>
      </c>
      <c r="L783" s="12" t="s">
        <v>147</v>
      </c>
      <c r="M783" s="12"/>
      <c r="N783" s="12"/>
      <c r="O783" s="12"/>
      <c r="P783" s="12"/>
      <c r="Q783" s="4"/>
      <c r="R783" s="101">
        <v>0.1</v>
      </c>
      <c r="S783" s="101">
        <v>0.1</v>
      </c>
      <c r="T783" s="100" t="s">
        <v>41</v>
      </c>
      <c r="U783" s="175" t="s">
        <v>148</v>
      </c>
      <c r="V783" s="100" t="s">
        <v>47</v>
      </c>
      <c r="W783" s="180"/>
      <c r="X783" s="4">
        <f t="shared" si="19"/>
        <v>0</v>
      </c>
      <c r="Y783" s="180"/>
      <c r="Z783" s="4"/>
      <c r="AA783" s="180"/>
      <c r="AB783" s="180"/>
      <c r="AC783" s="180"/>
      <c r="AD783" s="180"/>
      <c r="AE783" s="180"/>
      <c r="AF783" s="180"/>
      <c r="AG783" s="180"/>
      <c r="AH783" s="180"/>
    </row>
    <row r="784" spans="1:34" ht="38.25" x14ac:dyDescent="0.25">
      <c r="A784" s="4" t="s">
        <v>2400</v>
      </c>
      <c r="B784" s="5" t="s">
        <v>2401</v>
      </c>
      <c r="C784" s="246">
        <f>IF(LEN($D784)=0,"",SUBTOTAL(3,$D$6:$D784))</f>
        <v>777</v>
      </c>
      <c r="D784" s="174" t="s">
        <v>56</v>
      </c>
      <c r="E784" s="176" t="s">
        <v>2402</v>
      </c>
      <c r="F784" s="174" t="s">
        <v>94</v>
      </c>
      <c r="G784" s="174" t="s">
        <v>79</v>
      </c>
      <c r="H784" s="177" t="s">
        <v>199</v>
      </c>
      <c r="I784" s="9">
        <v>0.2</v>
      </c>
      <c r="J784" s="177">
        <v>183</v>
      </c>
      <c r="K784" s="230">
        <v>2016</v>
      </c>
      <c r="L784" s="12" t="s">
        <v>147</v>
      </c>
      <c r="M784" s="12"/>
      <c r="N784" s="12"/>
      <c r="O784" s="12"/>
      <c r="P784" s="12"/>
      <c r="Q784" s="4"/>
      <c r="R784" s="101">
        <v>0.2</v>
      </c>
      <c r="S784" s="101">
        <v>0.2</v>
      </c>
      <c r="T784" s="100" t="s">
        <v>41</v>
      </c>
      <c r="U784" s="175" t="s">
        <v>148</v>
      </c>
      <c r="V784" s="100" t="s">
        <v>47</v>
      </c>
      <c r="W784" s="180"/>
      <c r="X784" s="4">
        <f t="shared" si="19"/>
        <v>0</v>
      </c>
      <c r="Y784" s="180"/>
      <c r="Z784" s="4"/>
      <c r="AA784" s="180"/>
      <c r="AB784" s="180"/>
      <c r="AC784" s="180"/>
      <c r="AD784" s="180"/>
      <c r="AE784" s="180"/>
      <c r="AF784" s="180"/>
      <c r="AG784" s="180"/>
      <c r="AH784" s="180"/>
    </row>
    <row r="785" spans="1:34" ht="38.25" x14ac:dyDescent="0.25">
      <c r="A785" s="4" t="s">
        <v>2403</v>
      </c>
      <c r="B785" s="5" t="s">
        <v>2404</v>
      </c>
      <c r="C785" s="246">
        <f>IF(LEN($D785)=0,"",SUBTOTAL(3,$D$6:$D785))</f>
        <v>778</v>
      </c>
      <c r="D785" s="174" t="s">
        <v>56</v>
      </c>
      <c r="E785" s="176" t="s">
        <v>2405</v>
      </c>
      <c r="F785" s="174" t="s">
        <v>94</v>
      </c>
      <c r="G785" s="174" t="s">
        <v>79</v>
      </c>
      <c r="H785" s="177" t="s">
        <v>199</v>
      </c>
      <c r="I785" s="9">
        <v>0.18</v>
      </c>
      <c r="J785" s="177">
        <v>183</v>
      </c>
      <c r="K785" s="230">
        <v>2016</v>
      </c>
      <c r="L785" s="12" t="s">
        <v>147</v>
      </c>
      <c r="M785" s="12"/>
      <c r="N785" s="12"/>
      <c r="O785" s="12"/>
      <c r="P785" s="12"/>
      <c r="Q785" s="4"/>
      <c r="R785" s="101">
        <v>0.18</v>
      </c>
      <c r="S785" s="101">
        <v>0.18</v>
      </c>
      <c r="T785" s="100" t="s">
        <v>41</v>
      </c>
      <c r="U785" s="175" t="s">
        <v>148</v>
      </c>
      <c r="V785" s="100" t="s">
        <v>47</v>
      </c>
      <c r="W785" s="180"/>
      <c r="X785" s="4">
        <f t="shared" si="19"/>
        <v>0</v>
      </c>
      <c r="Y785" s="180"/>
      <c r="Z785" s="4"/>
      <c r="AA785" s="180"/>
      <c r="AB785" s="180"/>
      <c r="AC785" s="180"/>
      <c r="AD785" s="180"/>
      <c r="AE785" s="180"/>
      <c r="AF785" s="180"/>
      <c r="AG785" s="180"/>
      <c r="AH785" s="180"/>
    </row>
    <row r="786" spans="1:34" ht="38.25" x14ac:dyDescent="0.25">
      <c r="A786" s="4" t="s">
        <v>2406</v>
      </c>
      <c r="B786" s="5" t="s">
        <v>2407</v>
      </c>
      <c r="C786" s="246">
        <f>IF(LEN($D786)=0,"",SUBTOTAL(3,$D$6:$D786))</f>
        <v>779</v>
      </c>
      <c r="D786" s="174" t="s">
        <v>56</v>
      </c>
      <c r="E786" s="176" t="s">
        <v>2408</v>
      </c>
      <c r="F786" s="174" t="s">
        <v>94</v>
      </c>
      <c r="G786" s="174" t="s">
        <v>79</v>
      </c>
      <c r="H786" s="177" t="s">
        <v>199</v>
      </c>
      <c r="I786" s="9">
        <v>0.04</v>
      </c>
      <c r="J786" s="177">
        <v>183</v>
      </c>
      <c r="K786" s="230">
        <v>2016</v>
      </c>
      <c r="L786" s="12" t="s">
        <v>147</v>
      </c>
      <c r="M786" s="12"/>
      <c r="N786" s="12"/>
      <c r="O786" s="12"/>
      <c r="P786" s="12"/>
      <c r="Q786" s="4"/>
      <c r="R786" s="101">
        <v>0.04</v>
      </c>
      <c r="S786" s="101">
        <v>0.04</v>
      </c>
      <c r="T786" s="100" t="s">
        <v>41</v>
      </c>
      <c r="U786" s="175" t="s">
        <v>148</v>
      </c>
      <c r="V786" s="100" t="s">
        <v>47</v>
      </c>
      <c r="W786" s="180"/>
      <c r="X786" s="4">
        <f t="shared" si="19"/>
        <v>0</v>
      </c>
      <c r="Y786" s="180"/>
      <c r="Z786" s="4"/>
      <c r="AA786" s="180"/>
      <c r="AB786" s="180"/>
      <c r="AC786" s="180"/>
      <c r="AD786" s="180"/>
      <c r="AE786" s="180"/>
      <c r="AF786" s="180"/>
      <c r="AG786" s="180"/>
      <c r="AH786" s="180"/>
    </row>
    <row r="787" spans="1:34" ht="38.25" x14ac:dyDescent="0.25">
      <c r="A787" s="4" t="s">
        <v>2409</v>
      </c>
      <c r="B787" s="5" t="s">
        <v>2410</v>
      </c>
      <c r="C787" s="246">
        <f>IF(LEN($D787)=0,"",SUBTOTAL(3,$D$6:$D787))</f>
        <v>780</v>
      </c>
      <c r="D787" s="174" t="s">
        <v>56</v>
      </c>
      <c r="E787" s="176" t="s">
        <v>2411</v>
      </c>
      <c r="F787" s="174" t="s">
        <v>94</v>
      </c>
      <c r="G787" s="174" t="s">
        <v>28</v>
      </c>
      <c r="H787" s="177" t="s">
        <v>29</v>
      </c>
      <c r="I787" s="9">
        <v>0.04</v>
      </c>
      <c r="J787" s="177">
        <v>183</v>
      </c>
      <c r="K787" s="230">
        <v>2016</v>
      </c>
      <c r="L787" s="12" t="s">
        <v>147</v>
      </c>
      <c r="M787" s="12"/>
      <c r="N787" s="12"/>
      <c r="O787" s="12"/>
      <c r="P787" s="12"/>
      <c r="Q787" s="4"/>
      <c r="R787" s="4">
        <v>0.04</v>
      </c>
      <c r="S787" s="4">
        <v>0.04</v>
      </c>
      <c r="T787" s="178" t="s">
        <v>41</v>
      </c>
      <c r="U787" s="13" t="s">
        <v>148</v>
      </c>
      <c r="V787" s="4" t="s">
        <v>47</v>
      </c>
      <c r="W787" s="180"/>
      <c r="X787" s="4">
        <f t="shared" si="19"/>
        <v>0</v>
      </c>
      <c r="Y787" s="180"/>
      <c r="Z787" s="4"/>
      <c r="AA787" s="180"/>
      <c r="AB787" s="180"/>
      <c r="AC787" s="180"/>
      <c r="AD787" s="180"/>
      <c r="AE787" s="180"/>
      <c r="AF787" s="180"/>
      <c r="AG787" s="180"/>
      <c r="AH787" s="180"/>
    </row>
    <row r="788" spans="1:34" ht="51" customHeight="1" x14ac:dyDescent="0.25">
      <c r="A788" s="4" t="s">
        <v>2412</v>
      </c>
      <c r="B788" s="5" t="s">
        <v>2413</v>
      </c>
      <c r="C788" s="246">
        <f>IF(LEN($D788)=0,"",SUBTOTAL(3,$D$6:$D788))</f>
        <v>781</v>
      </c>
      <c r="D788" s="174" t="s">
        <v>56</v>
      </c>
      <c r="E788" s="176" t="s">
        <v>2414</v>
      </c>
      <c r="F788" s="174" t="s">
        <v>1822</v>
      </c>
      <c r="G788" s="174" t="s">
        <v>139</v>
      </c>
      <c r="H788" s="177" t="s">
        <v>682</v>
      </c>
      <c r="I788" s="9">
        <v>0.02</v>
      </c>
      <c r="J788" s="177">
        <v>183</v>
      </c>
      <c r="K788" s="230">
        <v>2016</v>
      </c>
      <c r="L788" s="12" t="s">
        <v>147</v>
      </c>
      <c r="M788" s="12"/>
      <c r="N788" s="12" t="s">
        <v>68</v>
      </c>
      <c r="O788" s="12"/>
      <c r="P788" s="12"/>
      <c r="Q788" s="4" t="s">
        <v>68</v>
      </c>
      <c r="R788" s="4">
        <v>2.12E-2</v>
      </c>
      <c r="S788" s="4">
        <v>0.02</v>
      </c>
      <c r="T788" s="178" t="s">
        <v>41</v>
      </c>
      <c r="U788" s="13" t="s">
        <v>148</v>
      </c>
      <c r="V788" s="4" t="s">
        <v>70</v>
      </c>
      <c r="W788" s="180"/>
      <c r="X788" s="4">
        <f t="shared" si="19"/>
        <v>0</v>
      </c>
      <c r="Y788" s="180"/>
      <c r="Z788" s="4"/>
      <c r="AA788" s="180"/>
      <c r="AB788" s="180"/>
      <c r="AC788" s="180"/>
      <c r="AD788" s="180"/>
      <c r="AE788" s="180"/>
      <c r="AF788" s="180"/>
      <c r="AG788" s="180"/>
      <c r="AH788" s="180"/>
    </row>
    <row r="789" spans="1:34" ht="38.25" x14ac:dyDescent="0.25">
      <c r="A789" s="4" t="s">
        <v>2415</v>
      </c>
      <c r="B789" s="5" t="s">
        <v>2416</v>
      </c>
      <c r="C789" s="246">
        <f>IF(LEN($D789)=0,"",SUBTOTAL(3,$D$6:$D789))</f>
        <v>782</v>
      </c>
      <c r="D789" s="174" t="s">
        <v>56</v>
      </c>
      <c r="E789" s="176" t="s">
        <v>2417</v>
      </c>
      <c r="F789" s="174" t="s">
        <v>1822</v>
      </c>
      <c r="G789" s="174" t="s">
        <v>139</v>
      </c>
      <c r="H789" s="177" t="s">
        <v>682</v>
      </c>
      <c r="I789" s="9">
        <v>0.04</v>
      </c>
      <c r="J789" s="177">
        <v>183</v>
      </c>
      <c r="K789" s="230">
        <v>2016</v>
      </c>
      <c r="L789" s="12" t="s">
        <v>147</v>
      </c>
      <c r="M789" s="12"/>
      <c r="N789" s="12"/>
      <c r="O789" s="12"/>
      <c r="P789" s="12"/>
      <c r="Q789" s="4"/>
      <c r="R789" s="4">
        <v>3.95E-2</v>
      </c>
      <c r="S789" s="4">
        <v>0.04</v>
      </c>
      <c r="T789" s="178" t="s">
        <v>41</v>
      </c>
      <c r="U789" s="13" t="s">
        <v>148</v>
      </c>
      <c r="V789" s="4" t="s">
        <v>47</v>
      </c>
      <c r="W789" s="180"/>
      <c r="X789" s="4">
        <f t="shared" si="19"/>
        <v>0</v>
      </c>
      <c r="Y789" s="180"/>
      <c r="Z789" s="4"/>
      <c r="AA789" s="180"/>
      <c r="AB789" s="180"/>
      <c r="AC789" s="180"/>
      <c r="AD789" s="180"/>
      <c r="AE789" s="180"/>
      <c r="AF789" s="180"/>
      <c r="AG789" s="180"/>
      <c r="AH789" s="180"/>
    </row>
    <row r="790" spans="1:34" ht="38.25" x14ac:dyDescent="0.25">
      <c r="A790" s="4" t="s">
        <v>2418</v>
      </c>
      <c r="B790" s="5" t="s">
        <v>2419</v>
      </c>
      <c r="C790" s="246">
        <f>IF(LEN($D790)=0,"",SUBTOTAL(3,$D$6:$D790))</f>
        <v>783</v>
      </c>
      <c r="D790" s="174" t="s">
        <v>56</v>
      </c>
      <c r="E790" s="176" t="s">
        <v>2420</v>
      </c>
      <c r="F790" s="174" t="s">
        <v>94</v>
      </c>
      <c r="G790" s="174" t="s">
        <v>84</v>
      </c>
      <c r="H790" s="177" t="s">
        <v>1905</v>
      </c>
      <c r="I790" s="9">
        <v>0.33</v>
      </c>
      <c r="J790" s="177">
        <v>183</v>
      </c>
      <c r="K790" s="230">
        <v>2016</v>
      </c>
      <c r="L790" s="12" t="s">
        <v>147</v>
      </c>
      <c r="M790" s="12"/>
      <c r="N790" s="12"/>
      <c r="O790" s="12"/>
      <c r="P790" s="12"/>
      <c r="Q790" s="4"/>
      <c r="R790" s="4">
        <v>0.33</v>
      </c>
      <c r="S790" s="4">
        <v>0.33</v>
      </c>
      <c r="T790" s="178" t="s">
        <v>41</v>
      </c>
      <c r="U790" s="13" t="s">
        <v>148</v>
      </c>
      <c r="V790" s="4" t="s">
        <v>47</v>
      </c>
      <c r="W790" s="180"/>
      <c r="X790" s="4">
        <f t="shared" si="19"/>
        <v>0</v>
      </c>
      <c r="Y790" s="180"/>
      <c r="Z790" s="4"/>
      <c r="AA790" s="180"/>
      <c r="AB790" s="180"/>
      <c r="AC790" s="180"/>
      <c r="AD790" s="180"/>
      <c r="AE790" s="180"/>
      <c r="AF790" s="180"/>
      <c r="AG790" s="180"/>
      <c r="AH790" s="180"/>
    </row>
    <row r="791" spans="1:34" ht="38.25" x14ac:dyDescent="0.25">
      <c r="A791" s="4" t="s">
        <v>2421</v>
      </c>
      <c r="B791" s="5" t="s">
        <v>2422</v>
      </c>
      <c r="C791" s="246">
        <f>IF(LEN($D791)=0,"",SUBTOTAL(3,$D$6:$D791))</f>
        <v>784</v>
      </c>
      <c r="D791" s="174" t="s">
        <v>56</v>
      </c>
      <c r="E791" s="176" t="s">
        <v>2423</v>
      </c>
      <c r="F791" s="174" t="s">
        <v>94</v>
      </c>
      <c r="G791" s="174" t="s">
        <v>84</v>
      </c>
      <c r="H791" s="177" t="s">
        <v>1916</v>
      </c>
      <c r="I791" s="9">
        <v>0.05</v>
      </c>
      <c r="J791" s="177">
        <v>183</v>
      </c>
      <c r="K791" s="230">
        <v>2016</v>
      </c>
      <c r="L791" s="12" t="s">
        <v>147</v>
      </c>
      <c r="M791" s="12"/>
      <c r="N791" s="12"/>
      <c r="O791" s="12"/>
      <c r="P791" s="12"/>
      <c r="Q791" s="4"/>
      <c r="R791" s="4">
        <v>0.05</v>
      </c>
      <c r="S791" s="4">
        <v>0.05</v>
      </c>
      <c r="T791" s="178" t="s">
        <v>41</v>
      </c>
      <c r="U791" s="13" t="s">
        <v>148</v>
      </c>
      <c r="V791" s="4" t="s">
        <v>47</v>
      </c>
      <c r="W791" s="180"/>
      <c r="X791" s="4">
        <f t="shared" si="19"/>
        <v>0</v>
      </c>
      <c r="Y791" s="180"/>
      <c r="Z791" s="4"/>
      <c r="AA791" s="180"/>
      <c r="AB791" s="180"/>
      <c r="AC791" s="180"/>
      <c r="AD791" s="180"/>
      <c r="AE791" s="180"/>
      <c r="AF791" s="180"/>
      <c r="AG791" s="180"/>
      <c r="AH791" s="180"/>
    </row>
    <row r="792" spans="1:34" ht="38.25" x14ac:dyDescent="0.25">
      <c r="A792" s="4" t="s">
        <v>2424</v>
      </c>
      <c r="B792" s="5" t="s">
        <v>2425</v>
      </c>
      <c r="C792" s="246">
        <f>IF(LEN($D792)=0,"",SUBTOTAL(3,$D$6:$D792))</f>
        <v>785</v>
      </c>
      <c r="D792" s="174" t="s">
        <v>56</v>
      </c>
      <c r="E792" s="176" t="s">
        <v>1659</v>
      </c>
      <c r="F792" s="174" t="s">
        <v>94</v>
      </c>
      <c r="G792" s="174" t="s">
        <v>84</v>
      </c>
      <c r="H792" s="177" t="s">
        <v>2426</v>
      </c>
      <c r="I792" s="9">
        <v>0.03</v>
      </c>
      <c r="J792" s="177">
        <v>183</v>
      </c>
      <c r="K792" s="230">
        <v>2016</v>
      </c>
      <c r="L792" s="12" t="s">
        <v>147</v>
      </c>
      <c r="M792" s="12"/>
      <c r="N792" s="12"/>
      <c r="O792" s="12"/>
      <c r="P792" s="12"/>
      <c r="Q792" s="4"/>
      <c r="R792" s="4">
        <v>0.03</v>
      </c>
      <c r="S792" s="4">
        <v>0.03</v>
      </c>
      <c r="T792" s="178" t="s">
        <v>41</v>
      </c>
      <c r="U792" s="13" t="s">
        <v>148</v>
      </c>
      <c r="V792" s="4" t="s">
        <v>47</v>
      </c>
      <c r="W792" s="180"/>
      <c r="X792" s="4">
        <f t="shared" si="19"/>
        <v>0</v>
      </c>
      <c r="Y792" s="180"/>
      <c r="Z792" s="4"/>
      <c r="AA792" s="180"/>
      <c r="AB792" s="180"/>
      <c r="AC792" s="180"/>
      <c r="AD792" s="180"/>
      <c r="AE792" s="180"/>
      <c r="AF792" s="180"/>
      <c r="AG792" s="180"/>
      <c r="AH792" s="180"/>
    </row>
    <row r="793" spans="1:34" ht="38.25" x14ac:dyDescent="0.25">
      <c r="A793" s="4" t="s">
        <v>2427</v>
      </c>
      <c r="B793" s="5" t="s">
        <v>2428</v>
      </c>
      <c r="C793" s="246">
        <f>IF(LEN($D793)=0,"",SUBTOTAL(3,$D$6:$D793))</f>
        <v>786</v>
      </c>
      <c r="D793" s="174" t="s">
        <v>56</v>
      </c>
      <c r="E793" s="176" t="s">
        <v>2429</v>
      </c>
      <c r="F793" s="174" t="s">
        <v>94</v>
      </c>
      <c r="G793" s="174" t="s">
        <v>84</v>
      </c>
      <c r="H793" s="177" t="s">
        <v>2426</v>
      </c>
      <c r="I793" s="9">
        <v>0.03</v>
      </c>
      <c r="J793" s="177">
        <v>183</v>
      </c>
      <c r="K793" s="230">
        <v>2016</v>
      </c>
      <c r="L793" s="12" t="s">
        <v>147</v>
      </c>
      <c r="M793" s="12"/>
      <c r="N793" s="12"/>
      <c r="O793" s="12"/>
      <c r="P793" s="12"/>
      <c r="Q793" s="4"/>
      <c r="R793" s="4">
        <v>0.03</v>
      </c>
      <c r="S793" s="4">
        <v>0.03</v>
      </c>
      <c r="T793" s="178" t="s">
        <v>41</v>
      </c>
      <c r="U793" s="13" t="s">
        <v>148</v>
      </c>
      <c r="V793" s="4" t="s">
        <v>47</v>
      </c>
      <c r="W793" s="180"/>
      <c r="X793" s="4">
        <f t="shared" si="19"/>
        <v>0</v>
      </c>
      <c r="Y793" s="180"/>
      <c r="Z793" s="4"/>
      <c r="AA793" s="180"/>
      <c r="AB793" s="180"/>
      <c r="AC793" s="180"/>
      <c r="AD793" s="180"/>
      <c r="AE793" s="180"/>
      <c r="AF793" s="180"/>
      <c r="AG793" s="180"/>
      <c r="AH793" s="180"/>
    </row>
    <row r="794" spans="1:34" ht="38.25" x14ac:dyDescent="0.25">
      <c r="A794" s="4" t="s">
        <v>2430</v>
      </c>
      <c r="B794" s="5" t="s">
        <v>2431</v>
      </c>
      <c r="C794" s="246">
        <f>IF(LEN($D794)=0,"",SUBTOTAL(3,$D$6:$D794))</f>
        <v>787</v>
      </c>
      <c r="D794" s="174" t="s">
        <v>56</v>
      </c>
      <c r="E794" s="176" t="s">
        <v>2432</v>
      </c>
      <c r="F794" s="174" t="s">
        <v>317</v>
      </c>
      <c r="G794" s="174" t="s">
        <v>84</v>
      </c>
      <c r="H794" s="177" t="s">
        <v>2433</v>
      </c>
      <c r="I794" s="9">
        <v>0.37</v>
      </c>
      <c r="J794" s="177">
        <v>183</v>
      </c>
      <c r="K794" s="230">
        <v>2016</v>
      </c>
      <c r="L794" s="12" t="s">
        <v>147</v>
      </c>
      <c r="M794" s="12"/>
      <c r="N794" s="12"/>
      <c r="O794" s="12"/>
      <c r="P794" s="12"/>
      <c r="Q794" s="4"/>
      <c r="R794" s="4">
        <v>1.28</v>
      </c>
      <c r="S794" s="4">
        <v>0.37</v>
      </c>
      <c r="T794" s="178" t="s">
        <v>41</v>
      </c>
      <c r="U794" s="13" t="s">
        <v>148</v>
      </c>
      <c r="V794" s="4" t="s">
        <v>47</v>
      </c>
      <c r="W794" s="180"/>
      <c r="X794" s="4">
        <f t="shared" si="19"/>
        <v>0</v>
      </c>
      <c r="Y794" s="180"/>
      <c r="Z794" s="4"/>
      <c r="AA794" s="180"/>
      <c r="AB794" s="180"/>
      <c r="AC794" s="180"/>
      <c r="AD794" s="180"/>
      <c r="AE794" s="180"/>
      <c r="AF794" s="180"/>
      <c r="AG794" s="180"/>
      <c r="AH794" s="180"/>
    </row>
    <row r="795" spans="1:34" ht="38.25" x14ac:dyDescent="0.25">
      <c r="A795" s="4" t="s">
        <v>2434</v>
      </c>
      <c r="B795" s="5" t="s">
        <v>2435</v>
      </c>
      <c r="C795" s="246">
        <f>IF(LEN($D795)=0,"",SUBTOTAL(3,$D$6:$D795))</f>
        <v>788</v>
      </c>
      <c r="D795" s="174" t="s">
        <v>56</v>
      </c>
      <c r="E795" s="176" t="s">
        <v>2436</v>
      </c>
      <c r="F795" s="174" t="s">
        <v>317</v>
      </c>
      <c r="G795" s="174" t="s">
        <v>84</v>
      </c>
      <c r="H795" s="177" t="s">
        <v>1912</v>
      </c>
      <c r="I795" s="9">
        <v>0.9</v>
      </c>
      <c r="J795" s="177">
        <v>183</v>
      </c>
      <c r="K795" s="230">
        <v>2016</v>
      </c>
      <c r="L795" s="12" t="s">
        <v>147</v>
      </c>
      <c r="M795" s="12"/>
      <c r="N795" s="12"/>
      <c r="O795" s="12"/>
      <c r="P795" s="12"/>
      <c r="Q795" s="4"/>
      <c r="R795" s="4">
        <v>0.9</v>
      </c>
      <c r="S795" s="4">
        <v>0.9</v>
      </c>
      <c r="T795" s="178" t="s">
        <v>41</v>
      </c>
      <c r="U795" s="13" t="s">
        <v>148</v>
      </c>
      <c r="V795" s="4" t="s">
        <v>47</v>
      </c>
      <c r="W795" s="180"/>
      <c r="X795" s="4">
        <f t="shared" si="19"/>
        <v>0</v>
      </c>
      <c r="Y795" s="180"/>
      <c r="Z795" s="4"/>
      <c r="AA795" s="180"/>
      <c r="AB795" s="180"/>
      <c r="AC795" s="180"/>
      <c r="AD795" s="180"/>
      <c r="AE795" s="180"/>
      <c r="AF795" s="180"/>
      <c r="AG795" s="180"/>
      <c r="AH795" s="180"/>
    </row>
    <row r="796" spans="1:34" ht="38.25" x14ac:dyDescent="0.25">
      <c r="A796" s="4" t="s">
        <v>2437</v>
      </c>
      <c r="B796" s="5" t="s">
        <v>2438</v>
      </c>
      <c r="C796" s="246">
        <f>IF(LEN($D796)=0,"",SUBTOTAL(3,$D$6:$D796))</f>
        <v>789</v>
      </c>
      <c r="D796" s="174" t="s">
        <v>56</v>
      </c>
      <c r="E796" s="176" t="s">
        <v>2439</v>
      </c>
      <c r="F796" s="174" t="s">
        <v>94</v>
      </c>
      <c r="G796" s="174" t="s">
        <v>84</v>
      </c>
      <c r="H796" s="177" t="s">
        <v>1912</v>
      </c>
      <c r="I796" s="9">
        <v>0.13</v>
      </c>
      <c r="J796" s="177">
        <v>183</v>
      </c>
      <c r="K796" s="230">
        <v>2016</v>
      </c>
      <c r="L796" s="12" t="s">
        <v>147</v>
      </c>
      <c r="M796" s="12"/>
      <c r="N796" s="12"/>
      <c r="O796" s="12"/>
      <c r="P796" s="12"/>
      <c r="Q796" s="4"/>
      <c r="R796" s="4">
        <v>0.13</v>
      </c>
      <c r="S796" s="4">
        <v>0.13</v>
      </c>
      <c r="T796" s="178" t="s">
        <v>41</v>
      </c>
      <c r="U796" s="13" t="s">
        <v>148</v>
      </c>
      <c r="V796" s="4" t="s">
        <v>47</v>
      </c>
      <c r="W796" s="180"/>
      <c r="X796" s="4">
        <f t="shared" si="19"/>
        <v>0</v>
      </c>
      <c r="Y796" s="180"/>
      <c r="Z796" s="4"/>
      <c r="AA796" s="180"/>
      <c r="AB796" s="180"/>
      <c r="AC796" s="180"/>
      <c r="AD796" s="180"/>
      <c r="AE796" s="180"/>
      <c r="AF796" s="180"/>
      <c r="AG796" s="180"/>
      <c r="AH796" s="180"/>
    </row>
    <row r="797" spans="1:34" ht="38.25" x14ac:dyDescent="0.25">
      <c r="A797" s="4" t="s">
        <v>2440</v>
      </c>
      <c r="B797" s="5" t="s">
        <v>2441</v>
      </c>
      <c r="C797" s="246">
        <f>IF(LEN($D797)=0,"",SUBTOTAL(3,$D$6:$D797))</f>
        <v>790</v>
      </c>
      <c r="D797" s="174" t="s">
        <v>56</v>
      </c>
      <c r="E797" s="176" t="s">
        <v>2442</v>
      </c>
      <c r="F797" s="174" t="s">
        <v>94</v>
      </c>
      <c r="G797" s="174" t="s">
        <v>89</v>
      </c>
      <c r="H797" s="177" t="s">
        <v>704</v>
      </c>
      <c r="I797" s="9">
        <v>0.1</v>
      </c>
      <c r="J797" s="177">
        <v>183</v>
      </c>
      <c r="K797" s="230">
        <v>2016</v>
      </c>
      <c r="L797" s="12" t="s">
        <v>147</v>
      </c>
      <c r="M797" s="12"/>
      <c r="N797" s="12"/>
      <c r="O797" s="12"/>
      <c r="P797" s="12"/>
      <c r="Q797" s="4"/>
      <c r="R797" s="4">
        <v>0.1</v>
      </c>
      <c r="S797" s="4">
        <v>0.1</v>
      </c>
      <c r="T797" s="178" t="s">
        <v>41</v>
      </c>
      <c r="U797" s="13" t="s">
        <v>148</v>
      </c>
      <c r="V797" s="4" t="s">
        <v>47</v>
      </c>
      <c r="W797" s="180"/>
      <c r="X797" s="4">
        <f t="shared" si="19"/>
        <v>0</v>
      </c>
      <c r="Y797" s="180"/>
      <c r="Z797" s="4"/>
      <c r="AA797" s="180"/>
      <c r="AB797" s="180"/>
      <c r="AC797" s="180"/>
      <c r="AD797" s="180"/>
      <c r="AE797" s="180"/>
      <c r="AF797" s="180"/>
      <c r="AG797" s="180"/>
      <c r="AH797" s="180"/>
    </row>
    <row r="798" spans="1:34" ht="38.25" x14ac:dyDescent="0.25">
      <c r="A798" s="4" t="s">
        <v>2443</v>
      </c>
      <c r="B798" s="5" t="s">
        <v>2444</v>
      </c>
      <c r="C798" s="246">
        <f>IF(LEN($D798)=0,"",SUBTOTAL(3,$D$6:$D798))</f>
        <v>791</v>
      </c>
      <c r="D798" s="174" t="s">
        <v>56</v>
      </c>
      <c r="E798" s="176" t="s">
        <v>2445</v>
      </c>
      <c r="F798" s="174" t="s">
        <v>1822</v>
      </c>
      <c r="G798" s="174" t="s">
        <v>165</v>
      </c>
      <c r="H798" s="177" t="s">
        <v>713</v>
      </c>
      <c r="I798" s="9">
        <v>0.13</v>
      </c>
      <c r="J798" s="177">
        <v>183</v>
      </c>
      <c r="K798" s="230">
        <v>2016</v>
      </c>
      <c r="L798" s="12" t="s">
        <v>147</v>
      </c>
      <c r="M798" s="12"/>
      <c r="N798" s="12"/>
      <c r="O798" s="12"/>
      <c r="P798" s="12"/>
      <c r="Q798" s="4"/>
      <c r="R798" s="4">
        <v>0.125</v>
      </c>
      <c r="S798" s="4">
        <v>0.13</v>
      </c>
      <c r="T798" s="178" t="s">
        <v>41</v>
      </c>
      <c r="U798" s="13" t="s">
        <v>148</v>
      </c>
      <c r="V798" s="4" t="s">
        <v>111</v>
      </c>
      <c r="W798" s="180"/>
      <c r="X798" s="4">
        <f t="shared" si="19"/>
        <v>0</v>
      </c>
      <c r="Y798" s="180"/>
      <c r="Z798" s="4"/>
      <c r="AA798" s="180"/>
      <c r="AB798" s="180"/>
      <c r="AC798" s="180"/>
      <c r="AD798" s="180"/>
      <c r="AE798" s="180"/>
      <c r="AF798" s="180"/>
      <c r="AG798" s="180"/>
      <c r="AH798" s="180"/>
    </row>
    <row r="799" spans="1:34" ht="38.25" x14ac:dyDescent="0.25">
      <c r="A799" s="4" t="s">
        <v>2446</v>
      </c>
      <c r="B799" s="5" t="s">
        <v>2447</v>
      </c>
      <c r="C799" s="246">
        <f>IF(LEN($D799)=0,"",SUBTOTAL(3,$D$6:$D799))</f>
        <v>792</v>
      </c>
      <c r="D799" s="174" t="s">
        <v>56</v>
      </c>
      <c r="E799" s="176" t="s">
        <v>2448</v>
      </c>
      <c r="F799" s="174" t="s">
        <v>1822</v>
      </c>
      <c r="G799" s="174" t="s">
        <v>51</v>
      </c>
      <c r="H799" s="177" t="s">
        <v>2449</v>
      </c>
      <c r="I799" s="9">
        <v>0.63</v>
      </c>
      <c r="J799" s="177">
        <v>183</v>
      </c>
      <c r="K799" s="230">
        <v>2016</v>
      </c>
      <c r="L799" s="12" t="s">
        <v>147</v>
      </c>
      <c r="M799" s="12"/>
      <c r="N799" s="12"/>
      <c r="O799" s="12"/>
      <c r="P799" s="12"/>
      <c r="Q799" s="4"/>
      <c r="R799" s="4">
        <v>0.63</v>
      </c>
      <c r="S799" s="4">
        <v>0.63</v>
      </c>
      <c r="T799" s="178" t="s">
        <v>41</v>
      </c>
      <c r="U799" s="13" t="s">
        <v>148</v>
      </c>
      <c r="V799" s="4" t="s">
        <v>47</v>
      </c>
      <c r="W799" s="180"/>
      <c r="X799" s="4">
        <f t="shared" si="19"/>
        <v>0</v>
      </c>
      <c r="Y799" s="180"/>
      <c r="Z799" s="4"/>
      <c r="AA799" s="180"/>
      <c r="AB799" s="180"/>
      <c r="AC799" s="180"/>
      <c r="AD799" s="180"/>
      <c r="AE799" s="180"/>
      <c r="AF799" s="180"/>
      <c r="AG799" s="180"/>
      <c r="AH799" s="180"/>
    </row>
    <row r="800" spans="1:34" x14ac:dyDescent="0.25">
      <c r="A800" s="4" t="s">
        <v>2450</v>
      </c>
      <c r="B800" s="5" t="s">
        <v>1723</v>
      </c>
      <c r="C800" s="246">
        <f>IF(LEN($D800)=0,"",SUBTOTAL(3,$D$6:$D800))</f>
        <v>793</v>
      </c>
      <c r="D800" s="174" t="s">
        <v>62</v>
      </c>
      <c r="E800" s="176" t="s">
        <v>2451</v>
      </c>
      <c r="F800" s="174" t="s">
        <v>317</v>
      </c>
      <c r="G800" s="18" t="s">
        <v>65</v>
      </c>
      <c r="H800" s="177" t="s">
        <v>223</v>
      </c>
      <c r="I800" s="9">
        <v>0.17</v>
      </c>
      <c r="J800" s="177" t="s">
        <v>2452</v>
      </c>
      <c r="K800" s="230"/>
      <c r="L800" s="12"/>
      <c r="M800" s="12"/>
      <c r="N800" s="12"/>
      <c r="O800" s="12"/>
      <c r="P800" s="12"/>
      <c r="Q800" s="4"/>
      <c r="R800" s="103"/>
      <c r="S800" s="103"/>
      <c r="T800" s="175"/>
      <c r="U800" s="175"/>
      <c r="V800" s="100"/>
      <c r="W800" s="180"/>
      <c r="X800" s="4">
        <f t="shared" si="19"/>
        <v>-0.17</v>
      </c>
      <c r="Y800" s="180"/>
      <c r="Z800" s="4"/>
      <c r="AA800" s="180"/>
      <c r="AB800" s="180"/>
      <c r="AC800" s="180"/>
      <c r="AD800" s="180"/>
      <c r="AE800" s="180"/>
      <c r="AF800" s="180"/>
      <c r="AG800" s="180"/>
      <c r="AH800" s="180"/>
    </row>
    <row r="801" spans="1:34" ht="38.25" x14ac:dyDescent="0.25">
      <c r="A801" s="4" t="s">
        <v>2453</v>
      </c>
      <c r="B801" s="5" t="s">
        <v>1723</v>
      </c>
      <c r="C801" s="246">
        <f>IF(LEN($D801)=0,"",SUBTOTAL(3,$D$6:$D801))</f>
        <v>794</v>
      </c>
      <c r="D801" s="174" t="s">
        <v>98</v>
      </c>
      <c r="E801" s="176" t="s">
        <v>2454</v>
      </c>
      <c r="F801" s="174" t="s">
        <v>100</v>
      </c>
      <c r="G801" s="18" t="s">
        <v>65</v>
      </c>
      <c r="H801" s="177" t="s">
        <v>541</v>
      </c>
      <c r="I801" s="9">
        <v>1.1000000000000001</v>
      </c>
      <c r="J801" s="177">
        <v>183</v>
      </c>
      <c r="K801" s="230">
        <v>2016</v>
      </c>
      <c r="L801" s="12" t="s">
        <v>147</v>
      </c>
      <c r="M801" s="12"/>
      <c r="N801" s="12"/>
      <c r="O801" s="12"/>
      <c r="P801" s="12"/>
      <c r="Q801" s="4"/>
      <c r="R801" s="101">
        <v>1.1000000000000001</v>
      </c>
      <c r="S801" s="101">
        <v>1.1000000000000001</v>
      </c>
      <c r="T801" s="100" t="s">
        <v>41</v>
      </c>
      <c r="U801" s="175" t="s">
        <v>148</v>
      </c>
      <c r="V801" s="100" t="s">
        <v>47</v>
      </c>
      <c r="W801" s="180"/>
      <c r="X801" s="4">
        <f t="shared" si="19"/>
        <v>0</v>
      </c>
      <c r="Y801" s="180"/>
      <c r="Z801" s="4"/>
      <c r="AA801" s="180"/>
      <c r="AB801" s="180"/>
      <c r="AC801" s="180"/>
      <c r="AD801" s="180"/>
      <c r="AE801" s="180"/>
      <c r="AF801" s="180"/>
      <c r="AG801" s="180"/>
      <c r="AH801" s="180"/>
    </row>
    <row r="802" spans="1:34" x14ac:dyDescent="0.25">
      <c r="A802" s="4" t="s">
        <v>2455</v>
      </c>
      <c r="B802" s="180" t="s">
        <v>2456</v>
      </c>
      <c r="C802" s="246">
        <f>IF(LEN($D802)=0,"",SUBTOTAL(3,$D$6:$D35))</f>
        <v>29</v>
      </c>
      <c r="D802" s="174" t="s">
        <v>62</v>
      </c>
      <c r="E802" s="176" t="s">
        <v>2457</v>
      </c>
      <c r="F802" s="174" t="s">
        <v>310</v>
      </c>
      <c r="G802" s="18" t="s">
        <v>65</v>
      </c>
      <c r="H802" s="177" t="s">
        <v>181</v>
      </c>
      <c r="I802" s="9">
        <v>3.8</v>
      </c>
      <c r="J802" s="177" t="s">
        <v>2452</v>
      </c>
      <c r="K802" s="230"/>
      <c r="L802" s="12"/>
      <c r="M802" s="12"/>
      <c r="N802" s="12"/>
      <c r="O802" s="12"/>
      <c r="P802" s="12"/>
      <c r="Q802" s="4"/>
      <c r="R802" s="101"/>
      <c r="S802" s="103"/>
      <c r="T802" s="175"/>
      <c r="U802" s="175"/>
      <c r="V802" s="100"/>
      <c r="W802" s="180"/>
      <c r="X802" s="4">
        <f t="shared" si="19"/>
        <v>-3.8</v>
      </c>
      <c r="Y802" s="180"/>
      <c r="Z802" s="4"/>
      <c r="AA802" s="180"/>
      <c r="AB802" s="180"/>
      <c r="AC802" s="180"/>
      <c r="AD802" s="180"/>
      <c r="AE802" s="180"/>
      <c r="AF802" s="180"/>
      <c r="AG802" s="180"/>
      <c r="AH802" s="180"/>
    </row>
    <row r="803" spans="1:34" ht="38.25" x14ac:dyDescent="0.25">
      <c r="A803" s="4" t="s">
        <v>2458</v>
      </c>
      <c r="B803" s="5" t="s">
        <v>2459</v>
      </c>
      <c r="C803" s="246">
        <f>IF(LEN($D803)=0,"",SUBTOTAL(3,$D$6:$D803))</f>
        <v>796</v>
      </c>
      <c r="D803" s="174" t="s">
        <v>98</v>
      </c>
      <c r="E803" s="176" t="s">
        <v>2460</v>
      </c>
      <c r="F803" s="174" t="s">
        <v>164</v>
      </c>
      <c r="G803" s="174" t="s">
        <v>256</v>
      </c>
      <c r="H803" s="177" t="s">
        <v>356</v>
      </c>
      <c r="I803" s="9">
        <v>0.3</v>
      </c>
      <c r="J803" s="177">
        <v>183</v>
      </c>
      <c r="K803" s="230">
        <v>2016</v>
      </c>
      <c r="L803" s="12" t="s">
        <v>147</v>
      </c>
      <c r="M803" s="12"/>
      <c r="N803" s="12"/>
      <c r="O803" s="12"/>
      <c r="P803" s="12"/>
      <c r="Q803" s="4"/>
      <c r="R803" s="4">
        <v>0.3</v>
      </c>
      <c r="S803" s="4">
        <v>0.3</v>
      </c>
      <c r="T803" s="178" t="s">
        <v>41</v>
      </c>
      <c r="U803" s="13" t="s">
        <v>148</v>
      </c>
      <c r="V803" s="4" t="s">
        <v>47</v>
      </c>
      <c r="W803" s="180"/>
      <c r="X803" s="4">
        <f t="shared" si="19"/>
        <v>0</v>
      </c>
      <c r="Y803" s="180"/>
      <c r="Z803" s="4"/>
      <c r="AA803" s="180"/>
      <c r="AB803" s="180"/>
      <c r="AC803" s="180"/>
      <c r="AD803" s="180"/>
      <c r="AE803" s="180"/>
      <c r="AF803" s="180"/>
      <c r="AG803" s="180"/>
      <c r="AH803" s="180"/>
    </row>
    <row r="804" spans="1:34" ht="38.25" x14ac:dyDescent="0.25">
      <c r="A804" s="4" t="s">
        <v>2461</v>
      </c>
      <c r="B804" s="5" t="s">
        <v>2462</v>
      </c>
      <c r="C804" s="246">
        <f>IF(LEN($D804)=0,"",SUBTOTAL(3,$D$6:$D804))</f>
        <v>797</v>
      </c>
      <c r="D804" s="174" t="s">
        <v>98</v>
      </c>
      <c r="E804" s="176" t="s">
        <v>2463</v>
      </c>
      <c r="F804" s="174" t="s">
        <v>164</v>
      </c>
      <c r="G804" s="174" t="s">
        <v>256</v>
      </c>
      <c r="H804" s="177" t="s">
        <v>586</v>
      </c>
      <c r="I804" s="9">
        <v>4.7</v>
      </c>
      <c r="J804" s="177">
        <v>183</v>
      </c>
      <c r="K804" s="230">
        <v>2016</v>
      </c>
      <c r="L804" s="12" t="s">
        <v>147</v>
      </c>
      <c r="M804" s="12"/>
      <c r="N804" s="12"/>
      <c r="O804" s="12"/>
      <c r="P804" s="12"/>
      <c r="Q804" s="4"/>
      <c r="R804" s="4">
        <v>4.7</v>
      </c>
      <c r="S804" s="4">
        <v>4.7</v>
      </c>
      <c r="T804" s="178" t="s">
        <v>41</v>
      </c>
      <c r="U804" s="13" t="s">
        <v>148</v>
      </c>
      <c r="V804" s="4" t="s">
        <v>47</v>
      </c>
      <c r="W804" s="180"/>
      <c r="X804" s="4">
        <f t="shared" si="19"/>
        <v>0</v>
      </c>
      <c r="Y804" s="180"/>
      <c r="Z804" s="4"/>
      <c r="AA804" s="180"/>
      <c r="AB804" s="180"/>
      <c r="AC804" s="180"/>
      <c r="AD804" s="180"/>
      <c r="AE804" s="180"/>
      <c r="AF804" s="180"/>
      <c r="AG804" s="180"/>
      <c r="AH804" s="180"/>
    </row>
    <row r="805" spans="1:34" ht="38.25" x14ac:dyDescent="0.25">
      <c r="A805" s="4" t="s">
        <v>2464</v>
      </c>
      <c r="B805" s="5" t="s">
        <v>2465</v>
      </c>
      <c r="C805" s="246">
        <f>IF(LEN($D805)=0,"",SUBTOTAL(3,$D$6:$D805))</f>
        <v>798</v>
      </c>
      <c r="D805" s="174" t="s">
        <v>98</v>
      </c>
      <c r="E805" s="176" t="s">
        <v>2466</v>
      </c>
      <c r="F805" s="174" t="s">
        <v>105</v>
      </c>
      <c r="G805" s="174" t="s">
        <v>256</v>
      </c>
      <c r="H805" s="177" t="s">
        <v>660</v>
      </c>
      <c r="I805" s="9">
        <v>75</v>
      </c>
      <c r="J805" s="177">
        <v>183</v>
      </c>
      <c r="K805" s="230">
        <v>2016</v>
      </c>
      <c r="L805" s="12" t="s">
        <v>147</v>
      </c>
      <c r="M805" s="12"/>
      <c r="N805" s="12" t="s">
        <v>68</v>
      </c>
      <c r="O805" s="12"/>
      <c r="P805" s="12"/>
      <c r="Q805" s="4" t="s">
        <v>1989</v>
      </c>
      <c r="R805" s="4">
        <v>75</v>
      </c>
      <c r="S805" s="4">
        <v>75</v>
      </c>
      <c r="T805" s="178" t="s">
        <v>41</v>
      </c>
      <c r="U805" s="13" t="s">
        <v>148</v>
      </c>
      <c r="V805" s="4" t="s">
        <v>70</v>
      </c>
      <c r="W805" s="180"/>
      <c r="X805" s="4">
        <f t="shared" si="19"/>
        <v>0</v>
      </c>
      <c r="Y805" s="180"/>
      <c r="Z805" s="4" t="s">
        <v>1990</v>
      </c>
      <c r="AA805" s="180"/>
      <c r="AB805" s="180"/>
      <c r="AC805" s="180"/>
      <c r="AD805" s="180"/>
      <c r="AE805" s="180"/>
      <c r="AF805" s="180"/>
      <c r="AG805" s="180"/>
      <c r="AH805" s="180"/>
    </row>
    <row r="806" spans="1:34" ht="38.25" x14ac:dyDescent="0.25">
      <c r="A806" s="4" t="s">
        <v>2467</v>
      </c>
      <c r="B806" s="5" t="s">
        <v>2468</v>
      </c>
      <c r="C806" s="246">
        <f>IF(LEN($D806)=0,"",SUBTOTAL(3,$D$6:$D806))</f>
        <v>799</v>
      </c>
      <c r="D806" s="174" t="s">
        <v>98</v>
      </c>
      <c r="E806" s="176" t="s">
        <v>2469</v>
      </c>
      <c r="F806" s="174" t="s">
        <v>164</v>
      </c>
      <c r="G806" s="174" t="s">
        <v>256</v>
      </c>
      <c r="H806" s="177" t="s">
        <v>590</v>
      </c>
      <c r="I806" s="9">
        <v>4</v>
      </c>
      <c r="J806" s="177">
        <v>183</v>
      </c>
      <c r="K806" s="230">
        <v>2016</v>
      </c>
      <c r="L806" s="12" t="s">
        <v>147</v>
      </c>
      <c r="M806" s="12"/>
      <c r="N806" s="12"/>
      <c r="O806" s="12"/>
      <c r="P806" s="12"/>
      <c r="Q806" s="4"/>
      <c r="R806" s="4">
        <v>4</v>
      </c>
      <c r="S806" s="4">
        <v>4</v>
      </c>
      <c r="T806" s="178" t="s">
        <v>41</v>
      </c>
      <c r="U806" s="13" t="s">
        <v>148</v>
      </c>
      <c r="V806" s="4" t="s">
        <v>47</v>
      </c>
      <c r="W806" s="180"/>
      <c r="X806" s="4">
        <f t="shared" si="19"/>
        <v>0</v>
      </c>
      <c r="Y806" s="180"/>
      <c r="Z806" s="4"/>
      <c r="AA806" s="180"/>
      <c r="AB806" s="180"/>
      <c r="AC806" s="180"/>
      <c r="AD806" s="180"/>
      <c r="AE806" s="180"/>
      <c r="AF806" s="180"/>
      <c r="AG806" s="180"/>
      <c r="AH806" s="180"/>
    </row>
    <row r="807" spans="1:34" ht="38.25" x14ac:dyDescent="0.25">
      <c r="A807" s="4" t="s">
        <v>2470</v>
      </c>
      <c r="B807" s="5" t="s">
        <v>2471</v>
      </c>
      <c r="C807" s="246">
        <f>IF(LEN($D807)=0,"",SUBTOTAL(3,$D$6:$D807))</f>
        <v>800</v>
      </c>
      <c r="D807" s="174" t="s">
        <v>98</v>
      </c>
      <c r="E807" s="176" t="s">
        <v>2472</v>
      </c>
      <c r="F807" s="174" t="s">
        <v>164</v>
      </c>
      <c r="G807" s="174" t="s">
        <v>256</v>
      </c>
      <c r="H807" s="177" t="s">
        <v>590</v>
      </c>
      <c r="I807" s="9">
        <v>3.6</v>
      </c>
      <c r="J807" s="177">
        <v>183</v>
      </c>
      <c r="K807" s="230">
        <v>2016</v>
      </c>
      <c r="L807" s="12" t="s">
        <v>147</v>
      </c>
      <c r="M807" s="12"/>
      <c r="N807" s="12"/>
      <c r="O807" s="12"/>
      <c r="P807" s="12"/>
      <c r="Q807" s="4"/>
      <c r="R807" s="4">
        <v>3.6</v>
      </c>
      <c r="S807" s="4">
        <v>3.6</v>
      </c>
      <c r="T807" s="178" t="s">
        <v>41</v>
      </c>
      <c r="U807" s="13" t="s">
        <v>148</v>
      </c>
      <c r="V807" s="4" t="s">
        <v>47</v>
      </c>
      <c r="W807" s="180"/>
      <c r="X807" s="4">
        <f t="shared" si="19"/>
        <v>0</v>
      </c>
      <c r="Y807" s="180"/>
      <c r="Z807" s="4"/>
      <c r="AA807" s="180"/>
      <c r="AB807" s="180"/>
      <c r="AC807" s="180"/>
      <c r="AD807" s="180"/>
      <c r="AE807" s="180"/>
      <c r="AF807" s="180"/>
      <c r="AG807" s="180"/>
      <c r="AH807" s="180"/>
    </row>
    <row r="808" spans="1:34" ht="38.25" x14ac:dyDescent="0.25">
      <c r="A808" s="4" t="s">
        <v>2473</v>
      </c>
      <c r="B808" s="5" t="s">
        <v>2474</v>
      </c>
      <c r="C808" s="246">
        <f>IF(LEN($D808)=0,"",SUBTOTAL(3,$D$6:$D808))</f>
        <v>801</v>
      </c>
      <c r="D808" s="174" t="s">
        <v>98</v>
      </c>
      <c r="E808" s="176" t="s">
        <v>2475</v>
      </c>
      <c r="F808" s="174" t="s">
        <v>164</v>
      </c>
      <c r="G808" s="174" t="s">
        <v>256</v>
      </c>
      <c r="H808" s="177" t="s">
        <v>652</v>
      </c>
      <c r="I808" s="9">
        <v>40</v>
      </c>
      <c r="J808" s="177">
        <v>183</v>
      </c>
      <c r="K808" s="230">
        <v>2016</v>
      </c>
      <c r="L808" s="12" t="s">
        <v>147</v>
      </c>
      <c r="M808" s="12"/>
      <c r="N808" s="12" t="s">
        <v>68</v>
      </c>
      <c r="O808" s="12"/>
      <c r="P808" s="12"/>
      <c r="Q808" s="4" t="s">
        <v>1989</v>
      </c>
      <c r="R808" s="4">
        <v>40</v>
      </c>
      <c r="S808" s="4">
        <v>40</v>
      </c>
      <c r="T808" s="178" t="s">
        <v>41</v>
      </c>
      <c r="U808" s="13" t="s">
        <v>148</v>
      </c>
      <c r="V808" s="4" t="s">
        <v>70</v>
      </c>
      <c r="W808" s="180"/>
      <c r="X808" s="4">
        <f t="shared" si="19"/>
        <v>0</v>
      </c>
      <c r="Y808" s="180"/>
      <c r="Z808" s="4" t="s">
        <v>2473</v>
      </c>
      <c r="AA808" s="180"/>
      <c r="AB808" s="180"/>
      <c r="AC808" s="180"/>
      <c r="AD808" s="180"/>
      <c r="AE808" s="180"/>
      <c r="AF808" s="180"/>
      <c r="AG808" s="180"/>
      <c r="AH808" s="180"/>
    </row>
    <row r="809" spans="1:34" ht="38.25" x14ac:dyDescent="0.25">
      <c r="A809" s="4" t="s">
        <v>2476</v>
      </c>
      <c r="B809" s="5" t="s">
        <v>2477</v>
      </c>
      <c r="C809" s="246">
        <f>IF(LEN($D809)=0,"",SUBTOTAL(3,$D$6:$D809))</f>
        <v>802</v>
      </c>
      <c r="D809" s="174" t="s">
        <v>98</v>
      </c>
      <c r="E809" s="176" t="s">
        <v>2478</v>
      </c>
      <c r="F809" s="174" t="s">
        <v>2479</v>
      </c>
      <c r="G809" s="174" t="s">
        <v>51</v>
      </c>
      <c r="H809" s="177" t="s">
        <v>2480</v>
      </c>
      <c r="I809" s="9">
        <v>405.92</v>
      </c>
      <c r="J809" s="177">
        <v>183</v>
      </c>
      <c r="K809" s="230">
        <v>2016</v>
      </c>
      <c r="L809" s="12" t="s">
        <v>147</v>
      </c>
      <c r="M809" s="12"/>
      <c r="N809" s="12"/>
      <c r="O809" s="12"/>
      <c r="P809" s="12"/>
      <c r="Q809" s="4"/>
      <c r="R809" s="4">
        <v>405.91699999999997</v>
      </c>
      <c r="S809" s="4">
        <v>405.92</v>
      </c>
      <c r="T809" s="178" t="s">
        <v>41</v>
      </c>
      <c r="U809" s="13" t="s">
        <v>148</v>
      </c>
      <c r="V809" s="4" t="s">
        <v>70</v>
      </c>
      <c r="W809" s="180"/>
      <c r="X809" s="4">
        <f t="shared" ref="X809:X872" si="20">S809-I809</f>
        <v>0</v>
      </c>
      <c r="Y809" s="180"/>
      <c r="Z809" s="4"/>
      <c r="AA809" s="180"/>
      <c r="AB809" s="180"/>
      <c r="AC809" s="180"/>
      <c r="AD809" s="180"/>
      <c r="AE809" s="180"/>
      <c r="AF809" s="180"/>
      <c r="AG809" s="180"/>
      <c r="AH809" s="180"/>
    </row>
    <row r="810" spans="1:34" ht="38.25" x14ac:dyDescent="0.25">
      <c r="A810" s="4" t="s">
        <v>2481</v>
      </c>
      <c r="B810" s="5" t="s">
        <v>2482</v>
      </c>
      <c r="C810" s="246">
        <f>IF(LEN($D810)=0,"",SUBTOTAL(3,$D$6:$D810))</f>
        <v>803</v>
      </c>
      <c r="D810" s="174" t="s">
        <v>62</v>
      </c>
      <c r="E810" s="176" t="s">
        <v>2483</v>
      </c>
      <c r="F810" s="174" t="s">
        <v>261</v>
      </c>
      <c r="G810" s="18" t="s">
        <v>65</v>
      </c>
      <c r="H810" s="177" t="s">
        <v>339</v>
      </c>
      <c r="I810" s="9">
        <v>0.26</v>
      </c>
      <c r="J810" s="177">
        <v>144</v>
      </c>
      <c r="K810" s="230">
        <v>2015</v>
      </c>
      <c r="L810" s="12" t="s">
        <v>194</v>
      </c>
      <c r="M810" s="12"/>
      <c r="N810" s="12"/>
      <c r="O810" s="12"/>
      <c r="P810" s="12"/>
      <c r="Q810" s="4"/>
      <c r="R810" s="101">
        <v>0.26</v>
      </c>
      <c r="S810" s="101">
        <v>0.26</v>
      </c>
      <c r="T810" s="100">
        <v>2015</v>
      </c>
      <c r="U810" s="175" t="s">
        <v>195</v>
      </c>
      <c r="V810" s="100" t="s">
        <v>70</v>
      </c>
      <c r="W810" s="180"/>
      <c r="X810" s="4">
        <f t="shared" si="20"/>
        <v>0</v>
      </c>
      <c r="Y810" s="180"/>
      <c r="Z810" s="4"/>
      <c r="AA810" s="180"/>
      <c r="AB810" s="180"/>
      <c r="AC810" s="180"/>
      <c r="AD810" s="180"/>
      <c r="AE810" s="180"/>
      <c r="AF810" s="180"/>
      <c r="AG810" s="180"/>
      <c r="AH810" s="180"/>
    </row>
    <row r="811" spans="1:34" ht="38.25" x14ac:dyDescent="0.25">
      <c r="A811" s="4" t="s">
        <v>2484</v>
      </c>
      <c r="B811" s="180" t="s">
        <v>2485</v>
      </c>
      <c r="C811" s="246">
        <f>IF(LEN($D811)=0,"",SUBTOTAL(3,$D$6:$D811))</f>
        <v>804</v>
      </c>
      <c r="D811" s="174" t="s">
        <v>62</v>
      </c>
      <c r="E811" s="176" t="s">
        <v>2486</v>
      </c>
      <c r="F811" s="174" t="s">
        <v>64</v>
      </c>
      <c r="G811" s="18" t="s">
        <v>65</v>
      </c>
      <c r="H811" s="177" t="s">
        <v>74</v>
      </c>
      <c r="I811" s="9">
        <v>1.92</v>
      </c>
      <c r="J811" s="177">
        <v>144</v>
      </c>
      <c r="K811" s="230">
        <v>2015</v>
      </c>
      <c r="L811" s="12" t="s">
        <v>194</v>
      </c>
      <c r="M811" s="12"/>
      <c r="N811" s="12"/>
      <c r="O811" s="12"/>
      <c r="P811" s="12"/>
      <c r="Q811" s="4"/>
      <c r="R811" s="101">
        <v>1.92</v>
      </c>
      <c r="S811" s="101">
        <v>1.92</v>
      </c>
      <c r="T811" s="100">
        <v>2015</v>
      </c>
      <c r="U811" s="175" t="s">
        <v>195</v>
      </c>
      <c r="V811" s="100" t="s">
        <v>47</v>
      </c>
      <c r="W811" s="180"/>
      <c r="X811" s="4">
        <f t="shared" si="20"/>
        <v>0</v>
      </c>
      <c r="Y811" s="180"/>
      <c r="Z811" s="4"/>
      <c r="AA811" s="180"/>
      <c r="AB811" s="180"/>
      <c r="AC811" s="180"/>
      <c r="AD811" s="180"/>
      <c r="AE811" s="180"/>
      <c r="AF811" s="180"/>
      <c r="AG811" s="180"/>
      <c r="AH811" s="180"/>
    </row>
    <row r="812" spans="1:34" ht="38.25" x14ac:dyDescent="0.25">
      <c r="A812" s="4" t="s">
        <v>2487</v>
      </c>
      <c r="B812" s="180" t="s">
        <v>963</v>
      </c>
      <c r="C812" s="246">
        <f>IF(LEN($D812)=0,"",SUBTOTAL(3,$D$6:$D812))</f>
        <v>805</v>
      </c>
      <c r="D812" s="174" t="s">
        <v>62</v>
      </c>
      <c r="E812" s="176" t="s">
        <v>2488</v>
      </c>
      <c r="F812" s="174" t="s">
        <v>64</v>
      </c>
      <c r="G812" s="18" t="s">
        <v>65</v>
      </c>
      <c r="H812" s="177" t="s">
        <v>285</v>
      </c>
      <c r="I812" s="9">
        <v>1.48</v>
      </c>
      <c r="J812" s="177">
        <v>144</v>
      </c>
      <c r="K812" s="230">
        <v>2015</v>
      </c>
      <c r="L812" s="12" t="s">
        <v>194</v>
      </c>
      <c r="M812" s="12"/>
      <c r="N812" s="12"/>
      <c r="O812" s="12"/>
      <c r="P812" s="12"/>
      <c r="Q812" s="4"/>
      <c r="R812" s="101">
        <v>1.48</v>
      </c>
      <c r="S812" s="101">
        <v>1.48</v>
      </c>
      <c r="T812" s="100">
        <v>2015</v>
      </c>
      <c r="U812" s="175" t="s">
        <v>195</v>
      </c>
      <c r="V812" s="100" t="s">
        <v>70</v>
      </c>
      <c r="W812" s="180"/>
      <c r="X812" s="4">
        <f t="shared" si="20"/>
        <v>0</v>
      </c>
      <c r="Y812" s="180"/>
      <c r="Z812" s="4"/>
      <c r="AA812" s="180"/>
      <c r="AB812" s="180"/>
      <c r="AC812" s="180"/>
      <c r="AD812" s="180"/>
      <c r="AE812" s="180"/>
      <c r="AF812" s="180"/>
      <c r="AG812" s="180"/>
      <c r="AH812" s="180"/>
    </row>
    <row r="813" spans="1:34" ht="38.25" x14ac:dyDescent="0.25">
      <c r="A813" s="4" t="s">
        <v>2489</v>
      </c>
      <c r="B813" s="180" t="s">
        <v>2490</v>
      </c>
      <c r="C813" s="246">
        <f>IF(LEN($D813)=0,"",SUBTOTAL(3,$D$6:$D813))</f>
        <v>806</v>
      </c>
      <c r="D813" s="174" t="s">
        <v>62</v>
      </c>
      <c r="E813" s="176" t="s">
        <v>2491</v>
      </c>
      <c r="F813" s="174" t="s">
        <v>64</v>
      </c>
      <c r="G813" s="18" t="s">
        <v>65</v>
      </c>
      <c r="H813" s="177" t="s">
        <v>893</v>
      </c>
      <c r="I813" s="9">
        <v>0.95000000000000007</v>
      </c>
      <c r="J813" s="177">
        <v>144</v>
      </c>
      <c r="K813" s="230">
        <v>2015</v>
      </c>
      <c r="L813" s="12" t="s">
        <v>194</v>
      </c>
      <c r="M813" s="12"/>
      <c r="N813" s="12"/>
      <c r="O813" s="12"/>
      <c r="P813" s="12"/>
      <c r="Q813" s="4"/>
      <c r="R813" s="101">
        <v>0.95</v>
      </c>
      <c r="S813" s="101">
        <v>0.95000000000000007</v>
      </c>
      <c r="T813" s="100">
        <v>2015</v>
      </c>
      <c r="U813" s="175" t="s">
        <v>195</v>
      </c>
      <c r="V813" s="100" t="s">
        <v>47</v>
      </c>
      <c r="W813" s="180"/>
      <c r="X813" s="4">
        <f t="shared" si="20"/>
        <v>0</v>
      </c>
      <c r="Y813" s="180"/>
      <c r="Z813" s="4"/>
      <c r="AA813" s="180"/>
      <c r="AB813" s="180"/>
      <c r="AC813" s="180"/>
      <c r="AD813" s="180"/>
      <c r="AE813" s="180"/>
      <c r="AF813" s="180"/>
      <c r="AG813" s="180"/>
      <c r="AH813" s="180"/>
    </row>
    <row r="814" spans="1:34" ht="38.25" x14ac:dyDescent="0.25">
      <c r="A814" s="4" t="s">
        <v>2492</v>
      </c>
      <c r="B814" s="180" t="s">
        <v>2493</v>
      </c>
      <c r="C814" s="246">
        <f>IF(LEN($D814)=0,"",SUBTOTAL(3,$D$6:$D814))</f>
        <v>807</v>
      </c>
      <c r="D814" s="174" t="s">
        <v>62</v>
      </c>
      <c r="E814" s="176" t="s">
        <v>2494</v>
      </c>
      <c r="F814" s="174" t="s">
        <v>64</v>
      </c>
      <c r="G814" s="18" t="s">
        <v>65</v>
      </c>
      <c r="H814" s="177" t="s">
        <v>306</v>
      </c>
      <c r="I814" s="9">
        <v>1.01</v>
      </c>
      <c r="J814" s="177">
        <v>144</v>
      </c>
      <c r="K814" s="230">
        <v>2015</v>
      </c>
      <c r="L814" s="12" t="s">
        <v>194</v>
      </c>
      <c r="M814" s="12"/>
      <c r="N814" s="12"/>
      <c r="O814" s="12"/>
      <c r="P814" s="12"/>
      <c r="Q814" s="4"/>
      <c r="R814" s="101">
        <v>1.01</v>
      </c>
      <c r="S814" s="101">
        <v>1.01</v>
      </c>
      <c r="T814" s="100">
        <v>2015</v>
      </c>
      <c r="U814" s="175" t="s">
        <v>195</v>
      </c>
      <c r="V814" s="100" t="s">
        <v>70</v>
      </c>
      <c r="W814" s="180"/>
      <c r="X814" s="4">
        <f t="shared" si="20"/>
        <v>0</v>
      </c>
      <c r="Y814" s="180"/>
      <c r="Z814" s="4"/>
      <c r="AA814" s="180"/>
      <c r="AB814" s="180"/>
      <c r="AC814" s="180"/>
      <c r="AD814" s="180"/>
      <c r="AE814" s="180"/>
      <c r="AF814" s="180"/>
      <c r="AG814" s="180"/>
      <c r="AH814" s="180"/>
    </row>
    <row r="815" spans="1:34" ht="38.25" x14ac:dyDescent="0.25">
      <c r="A815" s="4" t="s">
        <v>2495</v>
      </c>
      <c r="B815" s="180" t="s">
        <v>2496</v>
      </c>
      <c r="C815" s="246">
        <f>IF(LEN($D815)=0,"",SUBTOTAL(3,$D$6:$D815))</f>
        <v>808</v>
      </c>
      <c r="D815" s="174" t="s">
        <v>62</v>
      </c>
      <c r="E815" s="176" t="s">
        <v>2497</v>
      </c>
      <c r="F815" s="174" t="s">
        <v>331</v>
      </c>
      <c r="G815" s="18" t="s">
        <v>65</v>
      </c>
      <c r="H815" s="177" t="s">
        <v>1644</v>
      </c>
      <c r="I815" s="9">
        <v>0.19</v>
      </c>
      <c r="J815" s="177">
        <v>144</v>
      </c>
      <c r="K815" s="230">
        <v>2015</v>
      </c>
      <c r="L815" s="12" t="s">
        <v>194</v>
      </c>
      <c r="M815" s="12"/>
      <c r="N815" s="12"/>
      <c r="O815" s="12"/>
      <c r="P815" s="12"/>
      <c r="Q815" s="4"/>
      <c r="R815" s="101">
        <v>0.19</v>
      </c>
      <c r="S815" s="101">
        <v>0.19</v>
      </c>
      <c r="T815" s="100">
        <v>2015</v>
      </c>
      <c r="U815" s="175" t="s">
        <v>195</v>
      </c>
      <c r="V815" s="100" t="s">
        <v>70</v>
      </c>
      <c r="W815" s="180"/>
      <c r="X815" s="4">
        <f t="shared" si="20"/>
        <v>0</v>
      </c>
      <c r="Y815" s="180"/>
      <c r="Z815" s="4"/>
      <c r="AA815" s="180"/>
      <c r="AB815" s="180"/>
      <c r="AC815" s="180"/>
      <c r="AD815" s="180"/>
      <c r="AE815" s="180"/>
      <c r="AF815" s="180"/>
      <c r="AG815" s="180"/>
      <c r="AH815" s="180"/>
    </row>
    <row r="816" spans="1:34" ht="38.25" x14ac:dyDescent="0.25">
      <c r="A816" s="4" t="s">
        <v>2498</v>
      </c>
      <c r="B816" s="5" t="s">
        <v>2499</v>
      </c>
      <c r="C816" s="246">
        <f>IF(LEN($D816)=0,"",SUBTOTAL(3,$D$6:$D816))</f>
        <v>809</v>
      </c>
      <c r="D816" s="174" t="s">
        <v>62</v>
      </c>
      <c r="E816" s="176" t="s">
        <v>2500</v>
      </c>
      <c r="F816" s="174" t="s">
        <v>331</v>
      </c>
      <c r="G816" s="18" t="s">
        <v>65</v>
      </c>
      <c r="H816" s="177" t="s">
        <v>289</v>
      </c>
      <c r="I816" s="9">
        <v>0.29000000000000004</v>
      </c>
      <c r="J816" s="177">
        <v>144</v>
      </c>
      <c r="K816" s="230">
        <v>2015</v>
      </c>
      <c r="L816" s="12" t="s">
        <v>194</v>
      </c>
      <c r="M816" s="12"/>
      <c r="N816" s="12"/>
      <c r="O816" s="12"/>
      <c r="P816" s="12"/>
      <c r="Q816" s="4"/>
      <c r="R816" s="101">
        <v>1.5</v>
      </c>
      <c r="S816" s="101">
        <v>0.29000000000000004</v>
      </c>
      <c r="T816" s="100">
        <v>2015</v>
      </c>
      <c r="U816" s="175" t="s">
        <v>195</v>
      </c>
      <c r="V816" s="100" t="s">
        <v>47</v>
      </c>
      <c r="W816" s="180"/>
      <c r="X816" s="4">
        <f t="shared" si="20"/>
        <v>0</v>
      </c>
      <c r="Y816" s="180"/>
      <c r="Z816" s="4"/>
      <c r="AA816" s="180"/>
      <c r="AB816" s="180"/>
      <c r="AC816" s="180"/>
      <c r="AD816" s="180"/>
      <c r="AE816" s="180"/>
      <c r="AF816" s="180"/>
      <c r="AG816" s="180"/>
      <c r="AH816" s="180"/>
    </row>
    <row r="817" spans="1:34" ht="38.25" x14ac:dyDescent="0.25">
      <c r="A817" s="4" t="s">
        <v>2501</v>
      </c>
      <c r="B817" s="5" t="s">
        <v>1723</v>
      </c>
      <c r="C817" s="246">
        <f>IF(LEN($D817)=0,"",SUBTOTAL(3,$D$6:$D817))</f>
        <v>810</v>
      </c>
      <c r="D817" s="174" t="s">
        <v>62</v>
      </c>
      <c r="E817" s="176" t="s">
        <v>2502</v>
      </c>
      <c r="F817" s="174" t="s">
        <v>310</v>
      </c>
      <c r="G817" s="18" t="s">
        <v>65</v>
      </c>
      <c r="H817" s="177" t="s">
        <v>1644</v>
      </c>
      <c r="I817" s="9">
        <v>0.05</v>
      </c>
      <c r="J817" s="177">
        <v>144</v>
      </c>
      <c r="K817" s="230">
        <v>2015</v>
      </c>
      <c r="L817" s="12" t="s">
        <v>194</v>
      </c>
      <c r="M817" s="12"/>
      <c r="N817" s="12"/>
      <c r="O817" s="12"/>
      <c r="P817" s="12"/>
      <c r="Q817" s="4"/>
      <c r="R817" s="101">
        <v>0.05</v>
      </c>
      <c r="S817" s="101">
        <v>0.05</v>
      </c>
      <c r="T817" s="100">
        <v>2015</v>
      </c>
      <c r="U817" s="175" t="s">
        <v>195</v>
      </c>
      <c r="V817" s="100" t="s">
        <v>47</v>
      </c>
      <c r="W817" s="180"/>
      <c r="X817" s="4">
        <f t="shared" si="20"/>
        <v>0</v>
      </c>
      <c r="Y817" s="180"/>
      <c r="Z817" s="4"/>
      <c r="AA817" s="180"/>
      <c r="AB817" s="180"/>
      <c r="AC817" s="180"/>
      <c r="AD817" s="180"/>
      <c r="AE817" s="180"/>
      <c r="AF817" s="180"/>
      <c r="AG817" s="180"/>
      <c r="AH817" s="180"/>
    </row>
    <row r="818" spans="1:34" ht="38.25" x14ac:dyDescent="0.25">
      <c r="A818" s="4" t="s">
        <v>2503</v>
      </c>
      <c r="B818" s="5" t="s">
        <v>1723</v>
      </c>
      <c r="C818" s="246">
        <f>IF(LEN($D818)=0,"",SUBTOTAL(3,$D$6:$D818))</f>
        <v>811</v>
      </c>
      <c r="D818" s="174" t="s">
        <v>62</v>
      </c>
      <c r="E818" s="176" t="s">
        <v>2504</v>
      </c>
      <c r="F818" s="174" t="s">
        <v>310</v>
      </c>
      <c r="G818" s="18" t="s">
        <v>65</v>
      </c>
      <c r="H818" s="177" t="s">
        <v>115</v>
      </c>
      <c r="I818" s="9">
        <v>0.33</v>
      </c>
      <c r="J818" s="177">
        <v>144</v>
      </c>
      <c r="K818" s="230">
        <v>2015</v>
      </c>
      <c r="L818" s="12" t="s">
        <v>194</v>
      </c>
      <c r="M818" s="12"/>
      <c r="N818" s="12"/>
      <c r="O818" s="12"/>
      <c r="P818" s="12"/>
      <c r="Q818" s="4"/>
      <c r="R818" s="101">
        <v>0.33</v>
      </c>
      <c r="S818" s="101">
        <v>0.33</v>
      </c>
      <c r="T818" s="100">
        <v>2015</v>
      </c>
      <c r="U818" s="175" t="s">
        <v>195</v>
      </c>
      <c r="V818" s="100" t="s">
        <v>47</v>
      </c>
      <c r="W818" s="180"/>
      <c r="X818" s="4">
        <f t="shared" si="20"/>
        <v>0</v>
      </c>
      <c r="Y818" s="180"/>
      <c r="Z818" s="4"/>
      <c r="AA818" s="180"/>
      <c r="AB818" s="180"/>
      <c r="AC818" s="180"/>
      <c r="AD818" s="180"/>
      <c r="AE818" s="180"/>
      <c r="AF818" s="180"/>
      <c r="AG818" s="180"/>
      <c r="AH818" s="180"/>
    </row>
    <row r="819" spans="1:34" ht="38.25" x14ac:dyDescent="0.25">
      <c r="A819" s="4" t="s">
        <v>2505</v>
      </c>
      <c r="B819" s="5" t="s">
        <v>1723</v>
      </c>
      <c r="C819" s="246">
        <f>IF(LEN($D819)=0,"",SUBTOTAL(3,$D$6:$D819))</f>
        <v>812</v>
      </c>
      <c r="D819" s="174" t="s">
        <v>62</v>
      </c>
      <c r="E819" s="176" t="s">
        <v>2506</v>
      </c>
      <c r="F819" s="174" t="s">
        <v>310</v>
      </c>
      <c r="G819" s="18" t="s">
        <v>65</v>
      </c>
      <c r="H819" s="177" t="s">
        <v>177</v>
      </c>
      <c r="I819" s="9">
        <v>0.06</v>
      </c>
      <c r="J819" s="177">
        <v>144</v>
      </c>
      <c r="K819" s="230">
        <v>2015</v>
      </c>
      <c r="L819" s="12" t="s">
        <v>194</v>
      </c>
      <c r="M819" s="12"/>
      <c r="N819" s="12"/>
      <c r="O819" s="12"/>
      <c r="P819" s="12"/>
      <c r="Q819" s="4"/>
      <c r="R819" s="101">
        <v>0.06</v>
      </c>
      <c r="S819" s="101">
        <v>0.06</v>
      </c>
      <c r="T819" s="100">
        <v>2015</v>
      </c>
      <c r="U819" s="175" t="s">
        <v>195</v>
      </c>
      <c r="V819" s="100" t="s">
        <v>47</v>
      </c>
      <c r="W819" s="180"/>
      <c r="X819" s="4">
        <f t="shared" si="20"/>
        <v>0</v>
      </c>
      <c r="Y819" s="180"/>
      <c r="Z819" s="4"/>
      <c r="AA819" s="180"/>
      <c r="AB819" s="180"/>
      <c r="AC819" s="180"/>
      <c r="AD819" s="180"/>
      <c r="AE819" s="180"/>
      <c r="AF819" s="180"/>
      <c r="AG819" s="180"/>
      <c r="AH819" s="180"/>
    </row>
    <row r="820" spans="1:34" ht="38.25" x14ac:dyDescent="0.25">
      <c r="A820" s="4" t="s">
        <v>2507</v>
      </c>
      <c r="B820" s="180" t="s">
        <v>2508</v>
      </c>
      <c r="C820" s="246">
        <f>IF(LEN($D820)=0,"",SUBTOTAL(3,$D$6:$D820))</f>
        <v>813</v>
      </c>
      <c r="D820" s="174" t="s">
        <v>62</v>
      </c>
      <c r="E820" s="176" t="s">
        <v>2509</v>
      </c>
      <c r="F820" s="174" t="s">
        <v>310</v>
      </c>
      <c r="G820" s="18" t="s">
        <v>65</v>
      </c>
      <c r="H820" s="177" t="s">
        <v>285</v>
      </c>
      <c r="I820" s="9">
        <v>0.13</v>
      </c>
      <c r="J820" s="177">
        <v>144</v>
      </c>
      <c r="K820" s="230">
        <v>2015</v>
      </c>
      <c r="L820" s="12" t="s">
        <v>194</v>
      </c>
      <c r="M820" s="12"/>
      <c r="N820" s="12"/>
      <c r="O820" s="12"/>
      <c r="P820" s="12"/>
      <c r="Q820" s="4"/>
      <c r="R820" s="101">
        <v>0.13</v>
      </c>
      <c r="S820" s="101">
        <v>0.13</v>
      </c>
      <c r="T820" s="100">
        <v>2015</v>
      </c>
      <c r="U820" s="175" t="s">
        <v>195</v>
      </c>
      <c r="V820" s="100" t="s">
        <v>47</v>
      </c>
      <c r="W820" s="180"/>
      <c r="X820" s="4">
        <f t="shared" si="20"/>
        <v>0</v>
      </c>
      <c r="Y820" s="180"/>
      <c r="Z820" s="4"/>
      <c r="AA820" s="180"/>
      <c r="AB820" s="180"/>
      <c r="AC820" s="180"/>
      <c r="AD820" s="180"/>
      <c r="AE820" s="180"/>
      <c r="AF820" s="180"/>
      <c r="AG820" s="180"/>
      <c r="AH820" s="180"/>
    </row>
    <row r="821" spans="1:34" ht="38.25" x14ac:dyDescent="0.25">
      <c r="A821" s="4" t="s">
        <v>2510</v>
      </c>
      <c r="B821" s="5" t="s">
        <v>1723</v>
      </c>
      <c r="C821" s="246">
        <f>IF(LEN($D821)=0,"",SUBTOTAL(3,$D$6:$D821))</f>
        <v>814</v>
      </c>
      <c r="D821" s="174" t="s">
        <v>62</v>
      </c>
      <c r="E821" s="176" t="s">
        <v>2511</v>
      </c>
      <c r="F821" s="174" t="s">
        <v>310</v>
      </c>
      <c r="G821" s="18" t="s">
        <v>65</v>
      </c>
      <c r="H821" s="177" t="s">
        <v>893</v>
      </c>
      <c r="I821" s="9">
        <v>0.4</v>
      </c>
      <c r="J821" s="177">
        <v>144</v>
      </c>
      <c r="K821" s="230">
        <v>2015</v>
      </c>
      <c r="L821" s="12" t="s">
        <v>194</v>
      </c>
      <c r="M821" s="12"/>
      <c r="N821" s="12"/>
      <c r="O821" s="12"/>
      <c r="P821" s="12"/>
      <c r="Q821" s="4"/>
      <c r="R821" s="101">
        <v>0.4</v>
      </c>
      <c r="S821" s="101">
        <v>0.4</v>
      </c>
      <c r="T821" s="100">
        <v>2015</v>
      </c>
      <c r="U821" s="175" t="s">
        <v>195</v>
      </c>
      <c r="V821" s="100" t="s">
        <v>47</v>
      </c>
      <c r="W821" s="180"/>
      <c r="X821" s="4">
        <f t="shared" si="20"/>
        <v>0</v>
      </c>
      <c r="Y821" s="180"/>
      <c r="Z821" s="4"/>
      <c r="AA821" s="180"/>
      <c r="AB821" s="180"/>
      <c r="AC821" s="180"/>
      <c r="AD821" s="180"/>
      <c r="AE821" s="180"/>
      <c r="AF821" s="180"/>
      <c r="AG821" s="180"/>
      <c r="AH821" s="180"/>
    </row>
    <row r="822" spans="1:34" ht="38.25" x14ac:dyDescent="0.25">
      <c r="A822" s="4" t="s">
        <v>2512</v>
      </c>
      <c r="B822" s="5" t="s">
        <v>2513</v>
      </c>
      <c r="C822" s="246">
        <f>IF(LEN($D822)=0,"",SUBTOTAL(3,$D$6:$D822))</f>
        <v>815</v>
      </c>
      <c r="D822" s="174" t="s">
        <v>62</v>
      </c>
      <c r="E822" s="176" t="s">
        <v>2514</v>
      </c>
      <c r="F822" s="174" t="s">
        <v>317</v>
      </c>
      <c r="G822" s="174" t="s">
        <v>185</v>
      </c>
      <c r="H822" s="177" t="s">
        <v>1321</v>
      </c>
      <c r="I822" s="9">
        <v>0.64</v>
      </c>
      <c r="J822" s="177">
        <v>144</v>
      </c>
      <c r="K822" s="230">
        <v>2015</v>
      </c>
      <c r="L822" s="12" t="s">
        <v>194</v>
      </c>
      <c r="M822" s="12"/>
      <c r="N822" s="12"/>
      <c r="O822" s="12"/>
      <c r="P822" s="12"/>
      <c r="Q822" s="4"/>
      <c r="R822" s="101">
        <v>0.64</v>
      </c>
      <c r="S822" s="101">
        <v>0.64</v>
      </c>
      <c r="T822" s="100">
        <v>2015</v>
      </c>
      <c r="U822" s="175" t="s">
        <v>195</v>
      </c>
      <c r="V822" s="100" t="s">
        <v>111</v>
      </c>
      <c r="W822" s="180"/>
      <c r="X822" s="4">
        <f t="shared" si="20"/>
        <v>0</v>
      </c>
      <c r="Y822" s="180"/>
      <c r="Z822" s="4"/>
      <c r="AA822" s="180"/>
      <c r="AB822" s="180"/>
      <c r="AC822" s="180"/>
      <c r="AD822" s="180"/>
      <c r="AE822" s="180"/>
      <c r="AF822" s="180"/>
      <c r="AG822" s="180"/>
      <c r="AH822" s="180"/>
    </row>
    <row r="823" spans="1:34" ht="38.25" x14ac:dyDescent="0.25">
      <c r="A823" s="4" t="s">
        <v>2515</v>
      </c>
      <c r="B823" s="5" t="s">
        <v>2516</v>
      </c>
      <c r="C823" s="246">
        <f>IF(LEN($D823)=0,"",SUBTOTAL(3,$D$6:$D823))</f>
        <v>816</v>
      </c>
      <c r="D823" s="174" t="s">
        <v>62</v>
      </c>
      <c r="E823" s="176" t="s">
        <v>2517</v>
      </c>
      <c r="F823" s="174" t="s">
        <v>64</v>
      </c>
      <c r="G823" s="174" t="s">
        <v>185</v>
      </c>
      <c r="H823" s="177" t="s">
        <v>2518</v>
      </c>
      <c r="I823" s="9">
        <v>0.3</v>
      </c>
      <c r="J823" s="177">
        <v>144</v>
      </c>
      <c r="K823" s="230">
        <v>2015</v>
      </c>
      <c r="L823" s="12" t="s">
        <v>194</v>
      </c>
      <c r="M823" s="12"/>
      <c r="N823" s="12"/>
      <c r="O823" s="12"/>
      <c r="P823" s="12"/>
      <c r="Q823" s="4"/>
      <c r="R823" s="101">
        <v>0.5</v>
      </c>
      <c r="S823" s="101">
        <v>0.3</v>
      </c>
      <c r="T823" s="100">
        <v>2015</v>
      </c>
      <c r="U823" s="175" t="s">
        <v>195</v>
      </c>
      <c r="V823" s="100" t="s">
        <v>111</v>
      </c>
      <c r="W823" s="180"/>
      <c r="X823" s="4">
        <f t="shared" si="20"/>
        <v>0</v>
      </c>
      <c r="Y823" s="180"/>
      <c r="Z823" s="4"/>
      <c r="AA823" s="180"/>
      <c r="AB823" s="180"/>
      <c r="AC823" s="180"/>
      <c r="AD823" s="180"/>
      <c r="AE823" s="180"/>
      <c r="AF823" s="180"/>
      <c r="AG823" s="180"/>
      <c r="AH823" s="180"/>
    </row>
    <row r="824" spans="1:34" ht="38.25" x14ac:dyDescent="0.25">
      <c r="A824" s="4" t="s">
        <v>2519</v>
      </c>
      <c r="B824" s="5" t="s">
        <v>2520</v>
      </c>
      <c r="C824" s="246">
        <f>IF(LEN($D824)=0,"",SUBTOTAL(3,$D$6:$D824))</f>
        <v>817</v>
      </c>
      <c r="D824" s="174" t="s">
        <v>62</v>
      </c>
      <c r="E824" s="176" t="s">
        <v>2521</v>
      </c>
      <c r="F824" s="174" t="s">
        <v>64</v>
      </c>
      <c r="G824" s="174" t="s">
        <v>185</v>
      </c>
      <c r="H824" s="177" t="s">
        <v>1321</v>
      </c>
      <c r="I824" s="9">
        <v>0.7</v>
      </c>
      <c r="J824" s="177">
        <v>144</v>
      </c>
      <c r="K824" s="230">
        <v>2015</v>
      </c>
      <c r="L824" s="12" t="s">
        <v>194</v>
      </c>
      <c r="M824" s="12"/>
      <c r="N824" s="12"/>
      <c r="O824" s="12"/>
      <c r="P824" s="12"/>
      <c r="Q824" s="4"/>
      <c r="R824" s="101">
        <v>0.7</v>
      </c>
      <c r="S824" s="101">
        <v>0.7</v>
      </c>
      <c r="T824" s="100">
        <v>2015</v>
      </c>
      <c r="U824" s="175" t="s">
        <v>195</v>
      </c>
      <c r="V824" s="100" t="s">
        <v>111</v>
      </c>
      <c r="W824" s="180"/>
      <c r="X824" s="4">
        <f t="shared" si="20"/>
        <v>0</v>
      </c>
      <c r="Y824" s="180"/>
      <c r="Z824" s="4"/>
      <c r="AA824" s="180"/>
      <c r="AB824" s="180"/>
      <c r="AC824" s="180"/>
      <c r="AD824" s="180"/>
      <c r="AE824" s="180"/>
      <c r="AF824" s="180"/>
      <c r="AG824" s="180"/>
      <c r="AH824" s="180"/>
    </row>
    <row r="825" spans="1:34" ht="38.25" x14ac:dyDescent="0.25">
      <c r="A825" s="4" t="s">
        <v>2522</v>
      </c>
      <c r="B825" s="5" t="s">
        <v>2523</v>
      </c>
      <c r="C825" s="246">
        <f>IF(LEN($D825)=0,"",SUBTOTAL(3,$D$6:$D825))</f>
        <v>818</v>
      </c>
      <c r="D825" s="174" t="s">
        <v>62</v>
      </c>
      <c r="E825" s="176" t="s">
        <v>2524</v>
      </c>
      <c r="F825" s="174" t="s">
        <v>64</v>
      </c>
      <c r="G825" s="174" t="s">
        <v>185</v>
      </c>
      <c r="H825" s="177" t="s">
        <v>485</v>
      </c>
      <c r="I825" s="9">
        <v>0.87</v>
      </c>
      <c r="J825" s="177">
        <v>144</v>
      </c>
      <c r="K825" s="230">
        <v>2015</v>
      </c>
      <c r="L825" s="12" t="s">
        <v>194</v>
      </c>
      <c r="M825" s="12"/>
      <c r="N825" s="12"/>
      <c r="O825" s="12"/>
      <c r="P825" s="12"/>
      <c r="Q825" s="4"/>
      <c r="R825" s="101">
        <v>0.87</v>
      </c>
      <c r="S825" s="101">
        <v>0.87</v>
      </c>
      <c r="T825" s="100">
        <v>2015</v>
      </c>
      <c r="U825" s="175" t="s">
        <v>195</v>
      </c>
      <c r="V825" s="100" t="s">
        <v>111</v>
      </c>
      <c r="W825" s="180"/>
      <c r="X825" s="4">
        <f t="shared" si="20"/>
        <v>0</v>
      </c>
      <c r="Y825" s="180"/>
      <c r="Z825" s="4"/>
      <c r="AA825" s="180"/>
      <c r="AB825" s="180"/>
      <c r="AC825" s="180"/>
      <c r="AD825" s="180"/>
      <c r="AE825" s="180"/>
      <c r="AF825" s="180"/>
      <c r="AG825" s="180"/>
      <c r="AH825" s="180"/>
    </row>
    <row r="826" spans="1:34" ht="38.25" x14ac:dyDescent="0.25">
      <c r="A826" s="4" t="s">
        <v>2525</v>
      </c>
      <c r="B826" s="5" t="s">
        <v>2526</v>
      </c>
      <c r="C826" s="246">
        <f>IF(LEN($D826)=0,"",SUBTOTAL(3,$D$6:$D826))</f>
        <v>819</v>
      </c>
      <c r="D826" s="174" t="s">
        <v>56</v>
      </c>
      <c r="E826" s="176" t="s">
        <v>2527</v>
      </c>
      <c r="F826" s="174" t="s">
        <v>94</v>
      </c>
      <c r="G826" s="174" t="s">
        <v>79</v>
      </c>
      <c r="H826" s="177" t="s">
        <v>644</v>
      </c>
      <c r="I826" s="9">
        <v>0.16</v>
      </c>
      <c r="J826" s="177">
        <v>183</v>
      </c>
      <c r="K826" s="230">
        <v>2016</v>
      </c>
      <c r="L826" s="12" t="s">
        <v>147</v>
      </c>
      <c r="M826" s="12"/>
      <c r="N826" s="12"/>
      <c r="O826" s="12"/>
      <c r="P826" s="12"/>
      <c r="Q826" s="4"/>
      <c r="R826" s="101">
        <v>0.16</v>
      </c>
      <c r="S826" s="101">
        <v>0.16</v>
      </c>
      <c r="T826" s="100" t="s">
        <v>41</v>
      </c>
      <c r="U826" s="175" t="s">
        <v>148</v>
      </c>
      <c r="V826" s="100" t="s">
        <v>47</v>
      </c>
      <c r="W826" s="180"/>
      <c r="X826" s="4">
        <f t="shared" si="20"/>
        <v>0</v>
      </c>
      <c r="Y826" s="180"/>
      <c r="Z826" s="4"/>
      <c r="AA826" s="180"/>
      <c r="AB826" s="180"/>
      <c r="AC826" s="180"/>
      <c r="AD826" s="180"/>
      <c r="AE826" s="180"/>
      <c r="AF826" s="180"/>
      <c r="AG826" s="180"/>
      <c r="AH826" s="180"/>
    </row>
    <row r="827" spans="1:34" ht="38.25" x14ac:dyDescent="0.25">
      <c r="A827" s="4" t="s">
        <v>2528</v>
      </c>
      <c r="B827" s="5" t="s">
        <v>2529</v>
      </c>
      <c r="C827" s="246">
        <f>IF(LEN($D827)=0,"",SUBTOTAL(3,$D$6:$D827))</f>
        <v>820</v>
      </c>
      <c r="D827" s="174" t="s">
        <v>62</v>
      </c>
      <c r="E827" s="176" t="s">
        <v>2530</v>
      </c>
      <c r="F827" s="174" t="s">
        <v>64</v>
      </c>
      <c r="G827" s="174" t="s">
        <v>79</v>
      </c>
      <c r="H827" s="177" t="s">
        <v>193</v>
      </c>
      <c r="I827" s="9">
        <v>0.05</v>
      </c>
      <c r="J827" s="177">
        <v>144</v>
      </c>
      <c r="K827" s="230">
        <v>2015</v>
      </c>
      <c r="L827" s="12" t="s">
        <v>194</v>
      </c>
      <c r="M827" s="12"/>
      <c r="N827" s="12"/>
      <c r="O827" s="12"/>
      <c r="P827" s="12"/>
      <c r="Q827" s="4"/>
      <c r="R827" s="101">
        <v>0.05</v>
      </c>
      <c r="S827" s="101">
        <v>0.05</v>
      </c>
      <c r="T827" s="100">
        <v>2015</v>
      </c>
      <c r="U827" s="175" t="s">
        <v>195</v>
      </c>
      <c r="V827" s="100" t="s">
        <v>47</v>
      </c>
      <c r="W827" s="180"/>
      <c r="X827" s="4">
        <f t="shared" si="20"/>
        <v>0</v>
      </c>
      <c r="Y827" s="180"/>
      <c r="Z827" s="4"/>
      <c r="AA827" s="180"/>
      <c r="AB827" s="180"/>
      <c r="AC827" s="180"/>
      <c r="AD827" s="180"/>
      <c r="AE827" s="180"/>
      <c r="AF827" s="180"/>
      <c r="AG827" s="180"/>
      <c r="AH827" s="180"/>
    </row>
    <row r="828" spans="1:34" ht="38.25" x14ac:dyDescent="0.25">
      <c r="A828" s="4" t="s">
        <v>2531</v>
      </c>
      <c r="B828" s="5" t="s">
        <v>2532</v>
      </c>
      <c r="C828" s="246">
        <f>IF(LEN($D828)=0,"",SUBTOTAL(3,$D$6:$D828))</f>
        <v>821</v>
      </c>
      <c r="D828" s="174" t="s">
        <v>62</v>
      </c>
      <c r="E828" s="176" t="s">
        <v>2533</v>
      </c>
      <c r="F828" s="174" t="s">
        <v>64</v>
      </c>
      <c r="G828" s="174" t="s">
        <v>79</v>
      </c>
      <c r="H828" s="177" t="s">
        <v>193</v>
      </c>
      <c r="I828" s="9">
        <v>0.42999999999999994</v>
      </c>
      <c r="J828" s="177">
        <v>144</v>
      </c>
      <c r="K828" s="230">
        <v>2015</v>
      </c>
      <c r="L828" s="12" t="s">
        <v>194</v>
      </c>
      <c r="M828" s="12"/>
      <c r="N828" s="12"/>
      <c r="O828" s="12"/>
      <c r="P828" s="12"/>
      <c r="Q828" s="4"/>
      <c r="R828" s="101">
        <v>0.85</v>
      </c>
      <c r="S828" s="101">
        <v>0.42999999999999994</v>
      </c>
      <c r="T828" s="100">
        <v>2015</v>
      </c>
      <c r="U828" s="175" t="s">
        <v>195</v>
      </c>
      <c r="V828" s="100" t="s">
        <v>47</v>
      </c>
      <c r="W828" s="180"/>
      <c r="X828" s="4">
        <f t="shared" si="20"/>
        <v>0</v>
      </c>
      <c r="Y828" s="180"/>
      <c r="Z828" s="4"/>
      <c r="AA828" s="180"/>
      <c r="AB828" s="180"/>
      <c r="AC828" s="180"/>
      <c r="AD828" s="180"/>
      <c r="AE828" s="180"/>
      <c r="AF828" s="180"/>
      <c r="AG828" s="180"/>
      <c r="AH828" s="180"/>
    </row>
    <row r="829" spans="1:34" ht="38.25" x14ac:dyDescent="0.25">
      <c r="A829" s="4" t="s">
        <v>2534</v>
      </c>
      <c r="B829" s="5" t="s">
        <v>2258</v>
      </c>
      <c r="C829" s="246">
        <f>IF(LEN($D829)=0,"",SUBTOTAL(3,$D$6:$D829))</f>
        <v>822</v>
      </c>
      <c r="D829" s="174" t="s">
        <v>62</v>
      </c>
      <c r="E829" s="176" t="s">
        <v>2535</v>
      </c>
      <c r="F829" s="174" t="s">
        <v>64</v>
      </c>
      <c r="G829" s="174" t="s">
        <v>79</v>
      </c>
      <c r="H829" s="177" t="s">
        <v>2063</v>
      </c>
      <c r="I829" s="9">
        <v>0.78</v>
      </c>
      <c r="J829" s="177">
        <v>144</v>
      </c>
      <c r="K829" s="230">
        <v>2015</v>
      </c>
      <c r="L829" s="12" t="s">
        <v>194</v>
      </c>
      <c r="M829" s="12"/>
      <c r="N829" s="12"/>
      <c r="O829" s="12"/>
      <c r="P829" s="12"/>
      <c r="Q829" s="4"/>
      <c r="R829" s="101">
        <v>0.78</v>
      </c>
      <c r="S829" s="101">
        <v>0.78</v>
      </c>
      <c r="T829" s="100">
        <v>2015</v>
      </c>
      <c r="U829" s="175" t="s">
        <v>195</v>
      </c>
      <c r="V829" s="100" t="s">
        <v>47</v>
      </c>
      <c r="W829" s="180"/>
      <c r="X829" s="4">
        <f t="shared" si="20"/>
        <v>0</v>
      </c>
      <c r="Y829" s="180"/>
      <c r="Z829" s="4"/>
      <c r="AA829" s="180"/>
      <c r="AB829" s="180"/>
      <c r="AC829" s="180"/>
      <c r="AD829" s="180"/>
      <c r="AE829" s="180"/>
      <c r="AF829" s="180"/>
      <c r="AG829" s="180"/>
      <c r="AH829" s="180"/>
    </row>
    <row r="830" spans="1:34" ht="38.25" x14ac:dyDescent="0.25">
      <c r="A830" s="4" t="s">
        <v>2536</v>
      </c>
      <c r="B830" s="5" t="s">
        <v>2537</v>
      </c>
      <c r="C830" s="246">
        <f>IF(LEN($D830)=0,"",SUBTOTAL(3,$D$6:$D830))</f>
        <v>823</v>
      </c>
      <c r="D830" s="174" t="s">
        <v>62</v>
      </c>
      <c r="E830" s="176" t="s">
        <v>2538</v>
      </c>
      <c r="F830" s="174" t="s">
        <v>64</v>
      </c>
      <c r="G830" s="174" t="s">
        <v>79</v>
      </c>
      <c r="H830" s="177" t="s">
        <v>2263</v>
      </c>
      <c r="I830" s="9">
        <v>0.4</v>
      </c>
      <c r="J830" s="177">
        <v>144</v>
      </c>
      <c r="K830" s="230">
        <v>2015</v>
      </c>
      <c r="L830" s="12" t="s">
        <v>194</v>
      </c>
      <c r="M830" s="12"/>
      <c r="N830" s="12"/>
      <c r="O830" s="12"/>
      <c r="P830" s="12"/>
      <c r="Q830" s="4"/>
      <c r="R830" s="101">
        <v>1.3</v>
      </c>
      <c r="S830" s="101">
        <v>0.4</v>
      </c>
      <c r="T830" s="100">
        <v>2015</v>
      </c>
      <c r="U830" s="175" t="s">
        <v>195</v>
      </c>
      <c r="V830" s="100" t="s">
        <v>47</v>
      </c>
      <c r="W830" s="180"/>
      <c r="X830" s="4">
        <f t="shared" si="20"/>
        <v>0</v>
      </c>
      <c r="Y830" s="180"/>
      <c r="Z830" s="4"/>
      <c r="AA830" s="180"/>
      <c r="AB830" s="180"/>
      <c r="AC830" s="180"/>
      <c r="AD830" s="180"/>
      <c r="AE830" s="180"/>
      <c r="AF830" s="180"/>
      <c r="AG830" s="180"/>
      <c r="AH830" s="180"/>
    </row>
    <row r="831" spans="1:34" ht="38.25" x14ac:dyDescent="0.25">
      <c r="A831" s="4" t="s">
        <v>2539</v>
      </c>
      <c r="B831" s="5" t="s">
        <v>2540</v>
      </c>
      <c r="C831" s="246">
        <f>IF(LEN($D831)=0,"",SUBTOTAL(3,$D$6:$D831))</f>
        <v>824</v>
      </c>
      <c r="D831" s="174" t="s">
        <v>62</v>
      </c>
      <c r="E831" s="176" t="s">
        <v>2541</v>
      </c>
      <c r="F831" s="174" t="s">
        <v>64</v>
      </c>
      <c r="G831" s="174" t="s">
        <v>79</v>
      </c>
      <c r="H831" s="177" t="s">
        <v>644</v>
      </c>
      <c r="I831" s="9">
        <v>0.49</v>
      </c>
      <c r="J831" s="177">
        <v>144</v>
      </c>
      <c r="K831" s="230">
        <v>2015</v>
      </c>
      <c r="L831" s="12" t="s">
        <v>194</v>
      </c>
      <c r="M831" s="12"/>
      <c r="N831" s="12"/>
      <c r="O831" s="12"/>
      <c r="P831" s="12"/>
      <c r="Q831" s="4"/>
      <c r="R831" s="101">
        <v>0.49</v>
      </c>
      <c r="S831" s="101">
        <v>0.49</v>
      </c>
      <c r="T831" s="100">
        <v>2015</v>
      </c>
      <c r="U831" s="175" t="s">
        <v>195</v>
      </c>
      <c r="V831" s="100" t="s">
        <v>47</v>
      </c>
      <c r="W831" s="180"/>
      <c r="X831" s="4">
        <f t="shared" si="20"/>
        <v>0</v>
      </c>
      <c r="Y831" s="180"/>
      <c r="Z831" s="4"/>
      <c r="AA831" s="180"/>
      <c r="AB831" s="180"/>
      <c r="AC831" s="180"/>
      <c r="AD831" s="180"/>
      <c r="AE831" s="180"/>
      <c r="AF831" s="180"/>
      <c r="AG831" s="180"/>
      <c r="AH831" s="180"/>
    </row>
    <row r="832" spans="1:34" ht="38.25" x14ac:dyDescent="0.25">
      <c r="A832" s="4" t="s">
        <v>2542</v>
      </c>
      <c r="B832" s="5" t="s">
        <v>2543</v>
      </c>
      <c r="C832" s="246">
        <f>IF(LEN($D832)=0,"",SUBTOTAL(3,$D$6:$D832))</f>
        <v>825</v>
      </c>
      <c r="D832" s="174" t="s">
        <v>62</v>
      </c>
      <c r="E832" s="176" t="s">
        <v>2544</v>
      </c>
      <c r="F832" s="174" t="s">
        <v>310</v>
      </c>
      <c r="G832" s="174" t="s">
        <v>28</v>
      </c>
      <c r="H832" s="177" t="s">
        <v>390</v>
      </c>
      <c r="I832" s="9">
        <v>0.23</v>
      </c>
      <c r="J832" s="177">
        <v>144</v>
      </c>
      <c r="K832" s="230">
        <v>2015</v>
      </c>
      <c r="L832" s="12" t="s">
        <v>194</v>
      </c>
      <c r="M832" s="12"/>
      <c r="N832" s="12"/>
      <c r="O832" s="12"/>
      <c r="P832" s="12"/>
      <c r="Q832" s="4"/>
      <c r="R832" s="101">
        <v>0.23</v>
      </c>
      <c r="S832" s="101">
        <v>0.23</v>
      </c>
      <c r="T832" s="100">
        <v>2015</v>
      </c>
      <c r="U832" s="175" t="s">
        <v>195</v>
      </c>
      <c r="V832" s="100" t="s">
        <v>47</v>
      </c>
      <c r="W832" s="180"/>
      <c r="X832" s="4">
        <f t="shared" si="20"/>
        <v>0</v>
      </c>
      <c r="Y832" s="180"/>
      <c r="Z832" s="4"/>
      <c r="AA832" s="180"/>
      <c r="AB832" s="180"/>
      <c r="AC832" s="180"/>
      <c r="AD832" s="180"/>
      <c r="AE832" s="180"/>
      <c r="AF832" s="180"/>
      <c r="AG832" s="180"/>
      <c r="AH832" s="180"/>
    </row>
    <row r="833" spans="1:34" ht="38.25" x14ac:dyDescent="0.25">
      <c r="A833" s="4" t="s">
        <v>2545</v>
      </c>
      <c r="B833" s="5" t="s">
        <v>2546</v>
      </c>
      <c r="C833" s="246">
        <f>IF(LEN($D833)=0,"",SUBTOTAL(3,$D$6:$D833))</f>
        <v>826</v>
      </c>
      <c r="D833" s="174" t="s">
        <v>62</v>
      </c>
      <c r="E833" s="176" t="s">
        <v>2547</v>
      </c>
      <c r="F833" s="174" t="s">
        <v>331</v>
      </c>
      <c r="G833" s="174" t="s">
        <v>28</v>
      </c>
      <c r="H833" s="177" t="s">
        <v>29</v>
      </c>
      <c r="I833" s="9">
        <v>5.3999999999999999E-2</v>
      </c>
      <c r="J833" s="177">
        <v>144</v>
      </c>
      <c r="K833" s="230">
        <v>2015</v>
      </c>
      <c r="L833" s="12" t="s">
        <v>194</v>
      </c>
      <c r="M833" s="12"/>
      <c r="N833" s="12"/>
      <c r="O833" s="12"/>
      <c r="P833" s="12"/>
      <c r="Q833" s="4"/>
      <c r="R833" s="101">
        <v>5.3999999999999999E-2</v>
      </c>
      <c r="S833" s="101">
        <v>5.3999999999999999E-2</v>
      </c>
      <c r="T833" s="100">
        <v>2015</v>
      </c>
      <c r="U833" s="175" t="s">
        <v>195</v>
      </c>
      <c r="V833" s="100" t="s">
        <v>47</v>
      </c>
      <c r="W833" s="180"/>
      <c r="X833" s="4">
        <f t="shared" si="20"/>
        <v>0</v>
      </c>
      <c r="Y833" s="180"/>
      <c r="Z833" s="4"/>
      <c r="AA833" s="180"/>
      <c r="AB833" s="180"/>
      <c r="AC833" s="180"/>
      <c r="AD833" s="180"/>
      <c r="AE833" s="180"/>
      <c r="AF833" s="180"/>
      <c r="AG833" s="180"/>
      <c r="AH833" s="180"/>
    </row>
    <row r="834" spans="1:34" ht="38.25" x14ac:dyDescent="0.25">
      <c r="A834" s="4" t="s">
        <v>2548</v>
      </c>
      <c r="B834" s="5" t="s">
        <v>2549</v>
      </c>
      <c r="C834" s="246">
        <f>IF(LEN($D834)=0,"",SUBTOTAL(3,$D$6:$D834))</f>
        <v>827</v>
      </c>
      <c r="D834" s="174" t="s">
        <v>62</v>
      </c>
      <c r="E834" s="176" t="s">
        <v>2550</v>
      </c>
      <c r="F834" s="174" t="s">
        <v>64</v>
      </c>
      <c r="G834" s="174" t="s">
        <v>28</v>
      </c>
      <c r="H834" s="177" t="s">
        <v>503</v>
      </c>
      <c r="I834" s="9">
        <v>0.2</v>
      </c>
      <c r="J834" s="177">
        <v>144</v>
      </c>
      <c r="K834" s="230">
        <v>2015</v>
      </c>
      <c r="L834" s="12" t="s">
        <v>194</v>
      </c>
      <c r="M834" s="12"/>
      <c r="N834" s="12"/>
      <c r="O834" s="12"/>
      <c r="P834" s="12"/>
      <c r="Q834" s="4"/>
      <c r="R834" s="101">
        <v>0.2</v>
      </c>
      <c r="S834" s="101">
        <v>0.2</v>
      </c>
      <c r="T834" s="100">
        <v>2015</v>
      </c>
      <c r="U834" s="175" t="s">
        <v>195</v>
      </c>
      <c r="V834" s="100" t="s">
        <v>70</v>
      </c>
      <c r="W834" s="180"/>
      <c r="X834" s="4">
        <f t="shared" si="20"/>
        <v>0</v>
      </c>
      <c r="Y834" s="180"/>
      <c r="Z834" s="4"/>
      <c r="AA834" s="180"/>
      <c r="AB834" s="180"/>
      <c r="AC834" s="180"/>
      <c r="AD834" s="180"/>
      <c r="AE834" s="180"/>
      <c r="AF834" s="180"/>
      <c r="AG834" s="180"/>
      <c r="AH834" s="180"/>
    </row>
    <row r="835" spans="1:34" ht="38.25" x14ac:dyDescent="0.25">
      <c r="A835" s="4" t="s">
        <v>2551</v>
      </c>
      <c r="B835" s="5" t="s">
        <v>2552</v>
      </c>
      <c r="C835" s="246">
        <f>IF(LEN($D835)=0,"",SUBTOTAL(3,$D$6:$D835))</f>
        <v>828</v>
      </c>
      <c r="D835" s="174" t="s">
        <v>62</v>
      </c>
      <c r="E835" s="176" t="s">
        <v>2553</v>
      </c>
      <c r="F835" s="174" t="s">
        <v>64</v>
      </c>
      <c r="G835" s="174" t="s">
        <v>28</v>
      </c>
      <c r="H835" s="177" t="s">
        <v>2331</v>
      </c>
      <c r="I835" s="9">
        <v>0.03</v>
      </c>
      <c r="J835" s="177">
        <v>144</v>
      </c>
      <c r="K835" s="230">
        <v>2015</v>
      </c>
      <c r="L835" s="12" t="s">
        <v>194</v>
      </c>
      <c r="M835" s="12"/>
      <c r="N835" s="12"/>
      <c r="O835" s="12"/>
      <c r="P835" s="12"/>
      <c r="Q835" s="4"/>
      <c r="R835" s="101">
        <v>0.03</v>
      </c>
      <c r="S835" s="101">
        <v>0.03</v>
      </c>
      <c r="T835" s="100">
        <v>2015</v>
      </c>
      <c r="U835" s="175" t="s">
        <v>195</v>
      </c>
      <c r="V835" s="100" t="s">
        <v>47</v>
      </c>
      <c r="W835" s="180"/>
      <c r="X835" s="4">
        <f t="shared" si="20"/>
        <v>0</v>
      </c>
      <c r="Y835" s="180"/>
      <c r="Z835" s="4"/>
      <c r="AA835" s="180"/>
      <c r="AB835" s="180"/>
      <c r="AC835" s="180"/>
      <c r="AD835" s="180"/>
      <c r="AE835" s="180"/>
      <c r="AF835" s="180"/>
      <c r="AG835" s="180"/>
      <c r="AH835" s="180"/>
    </row>
    <row r="836" spans="1:34" ht="38.25" x14ac:dyDescent="0.25">
      <c r="A836" s="4" t="s">
        <v>2554</v>
      </c>
      <c r="B836" s="5" t="s">
        <v>1742</v>
      </c>
      <c r="C836" s="246">
        <f>IF(LEN($D836)=0,"",SUBTOTAL(3,$D$6:$D836))</f>
        <v>829</v>
      </c>
      <c r="D836" s="174" t="s">
        <v>62</v>
      </c>
      <c r="E836" s="176" t="s">
        <v>2555</v>
      </c>
      <c r="F836" s="174" t="s">
        <v>64</v>
      </c>
      <c r="G836" s="174" t="s">
        <v>28</v>
      </c>
      <c r="H836" s="177" t="s">
        <v>1328</v>
      </c>
      <c r="I836" s="9">
        <v>0.2</v>
      </c>
      <c r="J836" s="177">
        <v>144</v>
      </c>
      <c r="K836" s="230">
        <v>2015</v>
      </c>
      <c r="L836" s="12" t="s">
        <v>194</v>
      </c>
      <c r="M836" s="12"/>
      <c r="N836" s="12"/>
      <c r="O836" s="12"/>
      <c r="P836" s="12"/>
      <c r="Q836" s="4"/>
      <c r="R836" s="101">
        <v>0.2</v>
      </c>
      <c r="S836" s="101">
        <v>0.2</v>
      </c>
      <c r="T836" s="100">
        <v>2015</v>
      </c>
      <c r="U836" s="175" t="s">
        <v>195</v>
      </c>
      <c r="V836" s="100" t="s">
        <v>70</v>
      </c>
      <c r="W836" s="180"/>
      <c r="X836" s="4">
        <f t="shared" si="20"/>
        <v>0</v>
      </c>
      <c r="Y836" s="180"/>
      <c r="Z836" s="4"/>
      <c r="AA836" s="180"/>
      <c r="AB836" s="180"/>
      <c r="AC836" s="180"/>
      <c r="AD836" s="180"/>
      <c r="AE836" s="180"/>
      <c r="AF836" s="180"/>
      <c r="AG836" s="180"/>
      <c r="AH836" s="180"/>
    </row>
    <row r="837" spans="1:34" ht="38.25" x14ac:dyDescent="0.25">
      <c r="A837" s="4" t="s">
        <v>2556</v>
      </c>
      <c r="B837" s="5" t="s">
        <v>2557</v>
      </c>
      <c r="C837" s="246">
        <f>IF(LEN($D837)=0,"",SUBTOTAL(3,$D$6:$D837))</f>
        <v>830</v>
      </c>
      <c r="D837" s="174" t="s">
        <v>62</v>
      </c>
      <c r="E837" s="176" t="s">
        <v>2558</v>
      </c>
      <c r="F837" s="174" t="s">
        <v>317</v>
      </c>
      <c r="G837" s="174" t="s">
        <v>28</v>
      </c>
      <c r="H837" s="177" t="s">
        <v>1328</v>
      </c>
      <c r="I837" s="9">
        <v>0.34</v>
      </c>
      <c r="J837" s="177">
        <v>144</v>
      </c>
      <c r="K837" s="230">
        <v>2015</v>
      </c>
      <c r="L837" s="12" t="s">
        <v>194</v>
      </c>
      <c r="M837" s="12"/>
      <c r="N837" s="12"/>
      <c r="O837" s="12"/>
      <c r="P837" s="12"/>
      <c r="Q837" s="4"/>
      <c r="R837" s="101">
        <v>0.34</v>
      </c>
      <c r="S837" s="101">
        <v>0.34</v>
      </c>
      <c r="T837" s="100">
        <v>2015</v>
      </c>
      <c r="U837" s="175" t="s">
        <v>195</v>
      </c>
      <c r="V837" s="100" t="s">
        <v>47</v>
      </c>
      <c r="W837" s="180"/>
      <c r="X837" s="4">
        <f t="shared" si="20"/>
        <v>0</v>
      </c>
      <c r="Y837" s="180"/>
      <c r="Z837" s="4"/>
      <c r="AA837" s="180"/>
      <c r="AB837" s="180"/>
      <c r="AC837" s="180"/>
      <c r="AD837" s="180"/>
      <c r="AE837" s="180"/>
      <c r="AF837" s="180"/>
      <c r="AG837" s="180"/>
      <c r="AH837" s="180"/>
    </row>
    <row r="838" spans="1:34" ht="38.25" x14ac:dyDescent="0.25">
      <c r="A838" s="4" t="s">
        <v>2559</v>
      </c>
      <c r="B838" s="5" t="s">
        <v>2560</v>
      </c>
      <c r="C838" s="246">
        <f>IF(LEN($D838)=0,"",SUBTOTAL(3,$D$6:$D838))</f>
        <v>831</v>
      </c>
      <c r="D838" s="174" t="s">
        <v>62</v>
      </c>
      <c r="E838" s="176" t="s">
        <v>2561</v>
      </c>
      <c r="F838" s="174" t="s">
        <v>310</v>
      </c>
      <c r="G838" s="174" t="s">
        <v>28</v>
      </c>
      <c r="H838" s="177" t="s">
        <v>383</v>
      </c>
      <c r="I838" s="9">
        <v>0.13700000000000001</v>
      </c>
      <c r="J838" s="177">
        <v>144</v>
      </c>
      <c r="K838" s="230">
        <v>2015</v>
      </c>
      <c r="L838" s="12" t="s">
        <v>194</v>
      </c>
      <c r="M838" s="12"/>
      <c r="N838" s="12"/>
      <c r="O838" s="12"/>
      <c r="P838" s="12"/>
      <c r="Q838" s="4"/>
      <c r="R838" s="101">
        <v>0.13700000000000001</v>
      </c>
      <c r="S838" s="101">
        <v>0.13700000000000001</v>
      </c>
      <c r="T838" s="100">
        <v>2015</v>
      </c>
      <c r="U838" s="175" t="s">
        <v>195</v>
      </c>
      <c r="V838" s="100" t="s">
        <v>47</v>
      </c>
      <c r="W838" s="180"/>
      <c r="X838" s="4">
        <f t="shared" si="20"/>
        <v>0</v>
      </c>
      <c r="Y838" s="180"/>
      <c r="Z838" s="4"/>
      <c r="AA838" s="180"/>
      <c r="AB838" s="180"/>
      <c r="AC838" s="180"/>
      <c r="AD838" s="180"/>
      <c r="AE838" s="180"/>
      <c r="AF838" s="180"/>
      <c r="AG838" s="180"/>
      <c r="AH838" s="180"/>
    </row>
    <row r="839" spans="1:34" ht="38.25" x14ac:dyDescent="0.25">
      <c r="A839" s="4" t="s">
        <v>2562</v>
      </c>
      <c r="B839" s="5" t="s">
        <v>1903</v>
      </c>
      <c r="C839" s="246">
        <f>IF(LEN($D839)=0,"",SUBTOTAL(3,$D$6:$D839))</f>
        <v>832</v>
      </c>
      <c r="D839" s="174" t="s">
        <v>62</v>
      </c>
      <c r="E839" s="176" t="s">
        <v>1904</v>
      </c>
      <c r="F839" s="174" t="s">
        <v>310</v>
      </c>
      <c r="G839" s="174" t="s">
        <v>28</v>
      </c>
      <c r="H839" s="177" t="s">
        <v>1905</v>
      </c>
      <c r="I839" s="9">
        <v>5.0200000000000002E-2</v>
      </c>
      <c r="J839" s="177">
        <v>144</v>
      </c>
      <c r="K839" s="230">
        <v>2015</v>
      </c>
      <c r="L839" s="12" t="s">
        <v>194</v>
      </c>
      <c r="M839" s="12"/>
      <c r="N839" s="12"/>
      <c r="O839" s="12"/>
      <c r="P839" s="12"/>
      <c r="Q839" s="4"/>
      <c r="R839" s="101">
        <v>5.0200000000000002E-2</v>
      </c>
      <c r="S839" s="101">
        <v>5.0200000000000002E-2</v>
      </c>
      <c r="T839" s="100">
        <v>2015</v>
      </c>
      <c r="U839" s="175" t="s">
        <v>195</v>
      </c>
      <c r="V839" s="100" t="s">
        <v>70</v>
      </c>
      <c r="W839" s="180"/>
      <c r="X839" s="4">
        <f t="shared" si="20"/>
        <v>0</v>
      </c>
      <c r="Y839" s="180"/>
      <c r="Z839" s="4"/>
      <c r="AA839" s="180"/>
      <c r="AB839" s="180"/>
      <c r="AC839" s="180"/>
      <c r="AD839" s="180"/>
      <c r="AE839" s="180"/>
      <c r="AF839" s="180"/>
      <c r="AG839" s="180"/>
      <c r="AH839" s="180"/>
    </row>
    <row r="840" spans="1:34" ht="38.25" x14ac:dyDescent="0.25">
      <c r="A840" s="4" t="s">
        <v>2563</v>
      </c>
      <c r="B840" s="5" t="s">
        <v>2272</v>
      </c>
      <c r="C840" s="246">
        <f>IF(LEN($D840)=0,"",SUBTOTAL(3,$D$6:$D840))</f>
        <v>833</v>
      </c>
      <c r="D840" s="174" t="s">
        <v>62</v>
      </c>
      <c r="E840" s="176" t="s">
        <v>2273</v>
      </c>
      <c r="F840" s="174" t="s">
        <v>310</v>
      </c>
      <c r="G840" s="174" t="s">
        <v>28</v>
      </c>
      <c r="H840" s="177" t="s">
        <v>29</v>
      </c>
      <c r="I840" s="9">
        <v>0.04</v>
      </c>
      <c r="J840" s="177">
        <v>144</v>
      </c>
      <c r="K840" s="230">
        <v>2015</v>
      </c>
      <c r="L840" s="12" t="s">
        <v>194</v>
      </c>
      <c r="M840" s="12"/>
      <c r="N840" s="12"/>
      <c r="O840" s="12"/>
      <c r="P840" s="12"/>
      <c r="Q840" s="4"/>
      <c r="R840" s="101">
        <v>0.04</v>
      </c>
      <c r="S840" s="101">
        <v>0.04</v>
      </c>
      <c r="T840" s="100">
        <v>2015</v>
      </c>
      <c r="U840" s="175" t="s">
        <v>195</v>
      </c>
      <c r="V840" s="100" t="s">
        <v>70</v>
      </c>
      <c r="W840" s="180"/>
      <c r="X840" s="4">
        <f t="shared" si="20"/>
        <v>0</v>
      </c>
      <c r="Y840" s="180"/>
      <c r="Z840" s="4"/>
      <c r="AA840" s="180"/>
      <c r="AB840" s="180"/>
      <c r="AC840" s="180"/>
      <c r="AD840" s="180"/>
      <c r="AE840" s="180"/>
      <c r="AF840" s="180"/>
      <c r="AG840" s="180"/>
      <c r="AH840" s="180"/>
    </row>
    <row r="841" spans="1:34" ht="38.25" x14ac:dyDescent="0.25">
      <c r="A841" s="4" t="s">
        <v>2564</v>
      </c>
      <c r="B841" s="5" t="s">
        <v>2565</v>
      </c>
      <c r="C841" s="246">
        <f>IF(LEN($D841)=0,"",SUBTOTAL(3,$D$6:$D841))</f>
        <v>834</v>
      </c>
      <c r="D841" s="174" t="s">
        <v>62</v>
      </c>
      <c r="E841" s="176" t="s">
        <v>2566</v>
      </c>
      <c r="F841" s="174" t="s">
        <v>64</v>
      </c>
      <c r="G841" s="174" t="s">
        <v>256</v>
      </c>
      <c r="H841" s="177" t="s">
        <v>905</v>
      </c>
      <c r="I841" s="9">
        <v>0.09</v>
      </c>
      <c r="J841" s="177">
        <v>144</v>
      </c>
      <c r="K841" s="230">
        <v>2015</v>
      </c>
      <c r="L841" s="12" t="s">
        <v>194</v>
      </c>
      <c r="M841" s="12"/>
      <c r="N841" s="12"/>
      <c r="O841" s="12"/>
      <c r="P841" s="12"/>
      <c r="Q841" s="4"/>
      <c r="R841" s="101">
        <v>0.3</v>
      </c>
      <c r="S841" s="101">
        <v>0.09</v>
      </c>
      <c r="T841" s="100">
        <v>2015</v>
      </c>
      <c r="U841" s="175" t="s">
        <v>195</v>
      </c>
      <c r="V841" s="100" t="s">
        <v>47</v>
      </c>
      <c r="W841" s="180"/>
      <c r="X841" s="4">
        <f t="shared" si="20"/>
        <v>0</v>
      </c>
      <c r="Y841" s="180"/>
      <c r="Z841" s="4"/>
      <c r="AA841" s="180"/>
      <c r="AB841" s="180"/>
      <c r="AC841" s="180"/>
      <c r="AD841" s="180"/>
      <c r="AE841" s="180"/>
      <c r="AF841" s="180"/>
      <c r="AG841" s="180"/>
      <c r="AH841" s="180"/>
    </row>
    <row r="842" spans="1:34" ht="38.25" x14ac:dyDescent="0.25">
      <c r="A842" s="4" t="s">
        <v>2567</v>
      </c>
      <c r="B842" s="5" t="s">
        <v>2568</v>
      </c>
      <c r="C842" s="246">
        <f>IF(LEN($D842)=0,"",SUBTOTAL(3,$D$6:$D842))</f>
        <v>835</v>
      </c>
      <c r="D842" s="174" t="s">
        <v>62</v>
      </c>
      <c r="E842" s="176" t="s">
        <v>2569</v>
      </c>
      <c r="F842" s="174" t="s">
        <v>64</v>
      </c>
      <c r="G842" s="174" t="s">
        <v>256</v>
      </c>
      <c r="H842" s="177" t="s">
        <v>808</v>
      </c>
      <c r="I842" s="9">
        <v>1.74</v>
      </c>
      <c r="J842" s="177">
        <v>144</v>
      </c>
      <c r="K842" s="230">
        <v>2015</v>
      </c>
      <c r="L842" s="12" t="s">
        <v>194</v>
      </c>
      <c r="M842" s="12"/>
      <c r="N842" s="12"/>
      <c r="O842" s="12"/>
      <c r="P842" s="12"/>
      <c r="Q842" s="4"/>
      <c r="R842" s="101">
        <v>1.74</v>
      </c>
      <c r="S842" s="101">
        <v>1.74</v>
      </c>
      <c r="T842" s="100">
        <v>2015</v>
      </c>
      <c r="U842" s="175" t="s">
        <v>195</v>
      </c>
      <c r="V842" s="100" t="s">
        <v>47</v>
      </c>
      <c r="W842" s="180"/>
      <c r="X842" s="4">
        <f t="shared" si="20"/>
        <v>0</v>
      </c>
      <c r="Y842" s="180"/>
      <c r="Z842" s="4"/>
      <c r="AA842" s="180"/>
      <c r="AB842" s="180"/>
      <c r="AC842" s="180"/>
      <c r="AD842" s="180"/>
      <c r="AE842" s="180"/>
      <c r="AF842" s="180"/>
      <c r="AG842" s="180"/>
      <c r="AH842" s="180"/>
    </row>
    <row r="843" spans="1:34" ht="38.25" x14ac:dyDescent="0.25">
      <c r="A843" s="4" t="s">
        <v>2570</v>
      </c>
      <c r="B843" s="5" t="s">
        <v>2571</v>
      </c>
      <c r="C843" s="246">
        <f>IF(LEN($D843)=0,"",SUBTOTAL(3,$D$6:$D843))</f>
        <v>836</v>
      </c>
      <c r="D843" s="174" t="s">
        <v>62</v>
      </c>
      <c r="E843" s="176" t="s">
        <v>2572</v>
      </c>
      <c r="F843" s="174" t="s">
        <v>64</v>
      </c>
      <c r="G843" s="174" t="s">
        <v>256</v>
      </c>
      <c r="H843" s="177" t="s">
        <v>560</v>
      </c>
      <c r="I843" s="9">
        <v>0.5</v>
      </c>
      <c r="J843" s="177">
        <v>144</v>
      </c>
      <c r="K843" s="230">
        <v>2015</v>
      </c>
      <c r="L843" s="12" t="s">
        <v>194</v>
      </c>
      <c r="M843" s="12"/>
      <c r="N843" s="12"/>
      <c r="O843" s="12"/>
      <c r="P843" s="12"/>
      <c r="Q843" s="4"/>
      <c r="R843" s="101">
        <v>0.98</v>
      </c>
      <c r="S843" s="101">
        <v>0.5</v>
      </c>
      <c r="T843" s="100">
        <v>2015</v>
      </c>
      <c r="U843" s="175" t="s">
        <v>195</v>
      </c>
      <c r="V843" s="100" t="s">
        <v>47</v>
      </c>
      <c r="W843" s="180"/>
      <c r="X843" s="4">
        <f t="shared" si="20"/>
        <v>0</v>
      </c>
      <c r="Y843" s="180"/>
      <c r="Z843" s="4"/>
      <c r="AA843" s="180"/>
      <c r="AB843" s="180"/>
      <c r="AC843" s="180"/>
      <c r="AD843" s="180"/>
      <c r="AE843" s="180"/>
      <c r="AF843" s="180"/>
      <c r="AG843" s="180"/>
      <c r="AH843" s="180"/>
    </row>
    <row r="844" spans="1:34" ht="38.25" x14ac:dyDescent="0.25">
      <c r="A844" s="4" t="s">
        <v>2573</v>
      </c>
      <c r="B844" s="5" t="s">
        <v>2574</v>
      </c>
      <c r="C844" s="246">
        <f>IF(LEN($D844)=0,"",SUBTOTAL(3,$D$6:$D844))</f>
        <v>837</v>
      </c>
      <c r="D844" s="174" t="s">
        <v>62</v>
      </c>
      <c r="E844" s="176" t="s">
        <v>2575</v>
      </c>
      <c r="F844" s="174" t="s">
        <v>64</v>
      </c>
      <c r="G844" s="174" t="s">
        <v>256</v>
      </c>
      <c r="H844" s="177" t="s">
        <v>652</v>
      </c>
      <c r="I844" s="9">
        <v>0.68</v>
      </c>
      <c r="J844" s="177">
        <v>144</v>
      </c>
      <c r="K844" s="230">
        <v>2015</v>
      </c>
      <c r="L844" s="12" t="s">
        <v>194</v>
      </c>
      <c r="M844" s="12"/>
      <c r="N844" s="12"/>
      <c r="O844" s="12"/>
      <c r="P844" s="12"/>
      <c r="Q844" s="4"/>
      <c r="R844" s="101">
        <v>0.68</v>
      </c>
      <c r="S844" s="101">
        <v>0.68</v>
      </c>
      <c r="T844" s="100">
        <v>2015</v>
      </c>
      <c r="U844" s="175" t="s">
        <v>195</v>
      </c>
      <c r="V844" s="100" t="s">
        <v>47</v>
      </c>
      <c r="W844" s="180"/>
      <c r="X844" s="4">
        <f t="shared" si="20"/>
        <v>0</v>
      </c>
      <c r="Y844" s="180"/>
      <c r="Z844" s="4"/>
      <c r="AA844" s="180"/>
      <c r="AB844" s="180"/>
      <c r="AC844" s="180"/>
      <c r="AD844" s="180"/>
      <c r="AE844" s="180"/>
      <c r="AF844" s="180"/>
      <c r="AG844" s="180"/>
      <c r="AH844" s="180"/>
    </row>
    <row r="845" spans="1:34" ht="38.25" x14ac:dyDescent="0.25">
      <c r="A845" s="4" t="s">
        <v>2576</v>
      </c>
      <c r="B845" s="5" t="s">
        <v>2577</v>
      </c>
      <c r="C845" s="246">
        <f>IF(LEN($D845)=0,"",SUBTOTAL(3,$D$6:$D845))</f>
        <v>838</v>
      </c>
      <c r="D845" s="174" t="s">
        <v>62</v>
      </c>
      <c r="E845" s="176" t="s">
        <v>2578</v>
      </c>
      <c r="F845" s="174" t="s">
        <v>317</v>
      </c>
      <c r="G845" s="174" t="s">
        <v>256</v>
      </c>
      <c r="H845" s="177" t="s">
        <v>590</v>
      </c>
      <c r="I845" s="9">
        <v>0.12</v>
      </c>
      <c r="J845" s="177">
        <v>144</v>
      </c>
      <c r="K845" s="230">
        <v>2015</v>
      </c>
      <c r="L845" s="12" t="s">
        <v>194</v>
      </c>
      <c r="M845" s="12"/>
      <c r="N845" s="12"/>
      <c r="O845" s="12"/>
      <c r="P845" s="12"/>
      <c r="Q845" s="4"/>
      <c r="R845" s="101">
        <v>0.12</v>
      </c>
      <c r="S845" s="101">
        <v>0.12</v>
      </c>
      <c r="T845" s="100">
        <v>2015</v>
      </c>
      <c r="U845" s="175" t="s">
        <v>195</v>
      </c>
      <c r="V845" s="100" t="s">
        <v>47</v>
      </c>
      <c r="W845" s="180"/>
      <c r="X845" s="4">
        <f t="shared" si="20"/>
        <v>0</v>
      </c>
      <c r="Y845" s="180"/>
      <c r="Z845" s="4"/>
      <c r="AA845" s="180"/>
      <c r="AB845" s="180"/>
      <c r="AC845" s="180"/>
      <c r="AD845" s="180"/>
      <c r="AE845" s="180"/>
      <c r="AF845" s="180"/>
      <c r="AG845" s="180"/>
      <c r="AH845" s="180"/>
    </row>
    <row r="846" spans="1:34" ht="38.25" x14ac:dyDescent="0.25">
      <c r="A846" s="4" t="s">
        <v>2579</v>
      </c>
      <c r="B846" s="5" t="s">
        <v>1723</v>
      </c>
      <c r="C846" s="246">
        <f>IF(LEN($D846)=0,"",SUBTOTAL(3,$D$6:$D846))</f>
        <v>839</v>
      </c>
      <c r="D846" s="174" t="s">
        <v>62</v>
      </c>
      <c r="E846" s="176" t="s">
        <v>2580</v>
      </c>
      <c r="F846" s="174" t="s">
        <v>317</v>
      </c>
      <c r="G846" s="18" t="s">
        <v>65</v>
      </c>
      <c r="H846" s="177" t="s">
        <v>115</v>
      </c>
      <c r="I846" s="9">
        <v>0.66</v>
      </c>
      <c r="J846" s="177">
        <v>144</v>
      </c>
      <c r="K846" s="230">
        <v>2015</v>
      </c>
      <c r="L846" s="12" t="s">
        <v>194</v>
      </c>
      <c r="M846" s="12"/>
      <c r="N846" s="12"/>
      <c r="O846" s="12"/>
      <c r="P846" s="12"/>
      <c r="Q846" s="4"/>
      <c r="R846" s="101">
        <v>0.66</v>
      </c>
      <c r="S846" s="101">
        <v>0.66</v>
      </c>
      <c r="T846" s="100">
        <v>2015</v>
      </c>
      <c r="U846" s="175" t="s">
        <v>195</v>
      </c>
      <c r="V846" s="100" t="s">
        <v>47</v>
      </c>
      <c r="W846" s="180"/>
      <c r="X846" s="4">
        <f t="shared" si="20"/>
        <v>0</v>
      </c>
      <c r="Y846" s="180"/>
      <c r="Z846" s="4"/>
      <c r="AA846" s="180"/>
      <c r="AB846" s="180"/>
      <c r="AC846" s="180"/>
      <c r="AD846" s="180"/>
      <c r="AE846" s="180"/>
      <c r="AF846" s="180"/>
      <c r="AG846" s="180"/>
      <c r="AH846" s="180"/>
    </row>
    <row r="847" spans="1:34" ht="38.25" x14ac:dyDescent="0.25">
      <c r="A847" s="4" t="s">
        <v>2581</v>
      </c>
      <c r="B847" s="180" t="s">
        <v>2582</v>
      </c>
      <c r="C847" s="246">
        <f>IF(LEN($D847)=0,"",SUBTOTAL(3,$D$6:$D847))</f>
        <v>840</v>
      </c>
      <c r="D847" s="174" t="s">
        <v>62</v>
      </c>
      <c r="E847" s="176" t="s">
        <v>2583</v>
      </c>
      <c r="F847" s="174" t="s">
        <v>317</v>
      </c>
      <c r="G847" s="18" t="s">
        <v>65</v>
      </c>
      <c r="H847" s="177" t="s">
        <v>893</v>
      </c>
      <c r="I847" s="9">
        <v>0.47</v>
      </c>
      <c r="J847" s="177">
        <v>144</v>
      </c>
      <c r="K847" s="230">
        <v>2015</v>
      </c>
      <c r="L847" s="12" t="s">
        <v>194</v>
      </c>
      <c r="M847" s="12"/>
      <c r="N847" s="12"/>
      <c r="O847" s="12"/>
      <c r="P847" s="12"/>
      <c r="Q847" s="4"/>
      <c r="R847" s="101">
        <v>0.47</v>
      </c>
      <c r="S847" s="101">
        <v>0.47</v>
      </c>
      <c r="T847" s="100">
        <v>2015</v>
      </c>
      <c r="U847" s="175" t="s">
        <v>195</v>
      </c>
      <c r="V847" s="100" t="s">
        <v>70</v>
      </c>
      <c r="W847" s="180"/>
      <c r="X847" s="4">
        <f t="shared" si="20"/>
        <v>0</v>
      </c>
      <c r="Y847" s="180"/>
      <c r="Z847" s="4"/>
      <c r="AA847" s="180"/>
      <c r="AB847" s="180"/>
      <c r="AC847" s="180"/>
      <c r="AD847" s="180"/>
      <c r="AE847" s="180"/>
      <c r="AF847" s="180"/>
      <c r="AG847" s="180"/>
      <c r="AH847" s="180"/>
    </row>
    <row r="848" spans="1:34" ht="38.25" x14ac:dyDescent="0.25">
      <c r="A848" s="4" t="s">
        <v>2584</v>
      </c>
      <c r="B848" s="5" t="s">
        <v>1723</v>
      </c>
      <c r="C848" s="246">
        <f>IF(LEN($D848)=0,"",SUBTOTAL(3,$D$6:$D848))</f>
        <v>841</v>
      </c>
      <c r="D848" s="174" t="s">
        <v>62</v>
      </c>
      <c r="E848" s="176" t="s">
        <v>2585</v>
      </c>
      <c r="F848" s="174" t="s">
        <v>317</v>
      </c>
      <c r="G848" s="18" t="s">
        <v>65</v>
      </c>
      <c r="H848" s="177" t="s">
        <v>262</v>
      </c>
      <c r="I848" s="9">
        <v>0.5</v>
      </c>
      <c r="J848" s="177">
        <v>144</v>
      </c>
      <c r="K848" s="230">
        <v>2015</v>
      </c>
      <c r="L848" s="12" t="s">
        <v>194</v>
      </c>
      <c r="M848" s="12"/>
      <c r="N848" s="12"/>
      <c r="O848" s="12"/>
      <c r="P848" s="12"/>
      <c r="Q848" s="4"/>
      <c r="R848" s="101">
        <v>0.5</v>
      </c>
      <c r="S848" s="101">
        <v>0.5</v>
      </c>
      <c r="T848" s="100">
        <v>2015</v>
      </c>
      <c r="U848" s="175" t="s">
        <v>195</v>
      </c>
      <c r="V848" s="100" t="s">
        <v>47</v>
      </c>
      <c r="W848" s="180"/>
      <c r="X848" s="4">
        <f t="shared" si="20"/>
        <v>0</v>
      </c>
      <c r="Y848" s="180"/>
      <c r="Z848" s="4"/>
      <c r="AA848" s="180"/>
      <c r="AB848" s="180"/>
      <c r="AC848" s="180"/>
      <c r="AD848" s="180"/>
      <c r="AE848" s="180"/>
      <c r="AF848" s="180"/>
      <c r="AG848" s="180"/>
      <c r="AH848" s="180"/>
    </row>
    <row r="849" spans="1:34" ht="38.25" x14ac:dyDescent="0.25">
      <c r="A849" s="4" t="s">
        <v>2586</v>
      </c>
      <c r="B849" s="5" t="s">
        <v>2587</v>
      </c>
      <c r="C849" s="246">
        <f>IF(LEN($D849)=0,"",SUBTOTAL(3,$D$6:$D849))</f>
        <v>842</v>
      </c>
      <c r="D849" s="174" t="s">
        <v>62</v>
      </c>
      <c r="E849" s="176" t="s">
        <v>2588</v>
      </c>
      <c r="F849" s="174" t="s">
        <v>317</v>
      </c>
      <c r="G849" s="174" t="s">
        <v>256</v>
      </c>
      <c r="H849" s="177" t="s">
        <v>2589</v>
      </c>
      <c r="I849" s="9">
        <v>0.5</v>
      </c>
      <c r="J849" s="177">
        <v>144</v>
      </c>
      <c r="K849" s="230">
        <v>2015</v>
      </c>
      <c r="L849" s="12" t="s">
        <v>194</v>
      </c>
      <c r="M849" s="12"/>
      <c r="N849" s="12"/>
      <c r="O849" s="12"/>
      <c r="P849" s="12"/>
      <c r="Q849" s="4"/>
      <c r="R849" s="101">
        <v>0.5</v>
      </c>
      <c r="S849" s="101">
        <v>0.5</v>
      </c>
      <c r="T849" s="100">
        <v>2015</v>
      </c>
      <c r="U849" s="175" t="s">
        <v>195</v>
      </c>
      <c r="V849" s="100" t="s">
        <v>47</v>
      </c>
      <c r="W849" s="180"/>
      <c r="X849" s="4">
        <f t="shared" si="20"/>
        <v>0</v>
      </c>
      <c r="Y849" s="180"/>
      <c r="Z849" s="4"/>
      <c r="AA849" s="180"/>
      <c r="AB849" s="180"/>
      <c r="AC849" s="180"/>
      <c r="AD849" s="180"/>
      <c r="AE849" s="180"/>
      <c r="AF849" s="180"/>
      <c r="AG849" s="180"/>
      <c r="AH849" s="180"/>
    </row>
    <row r="850" spans="1:34" ht="38.25" x14ac:dyDescent="0.25">
      <c r="A850" s="4" t="s">
        <v>2590</v>
      </c>
      <c r="B850" s="5" t="s">
        <v>2591</v>
      </c>
      <c r="C850" s="246">
        <f>IF(LEN($D850)=0,"",SUBTOTAL(3,$D$6:$D850))</f>
        <v>843</v>
      </c>
      <c r="D850" s="174" t="s">
        <v>62</v>
      </c>
      <c r="E850" s="176" t="s">
        <v>2592</v>
      </c>
      <c r="F850" s="174" t="s">
        <v>317</v>
      </c>
      <c r="G850" s="174" t="s">
        <v>139</v>
      </c>
      <c r="H850" s="177" t="s">
        <v>275</v>
      </c>
      <c r="I850" s="9">
        <v>1</v>
      </c>
      <c r="J850" s="177">
        <v>144</v>
      </c>
      <c r="K850" s="230">
        <v>2015</v>
      </c>
      <c r="L850" s="12" t="s">
        <v>194</v>
      </c>
      <c r="M850" s="12"/>
      <c r="N850" s="12" t="s">
        <v>68</v>
      </c>
      <c r="O850" s="12"/>
      <c r="P850" s="12"/>
      <c r="Q850" s="4" t="s">
        <v>2229</v>
      </c>
      <c r="R850" s="101">
        <v>1</v>
      </c>
      <c r="S850" s="101">
        <v>1</v>
      </c>
      <c r="T850" s="100">
        <v>2015</v>
      </c>
      <c r="U850" s="175" t="s">
        <v>195</v>
      </c>
      <c r="V850" s="100" t="s">
        <v>70</v>
      </c>
      <c r="W850" s="180"/>
      <c r="X850" s="4">
        <f t="shared" si="20"/>
        <v>0</v>
      </c>
      <c r="Y850" s="180"/>
      <c r="Z850" s="4"/>
      <c r="AA850" s="180"/>
      <c r="AB850" s="180"/>
      <c r="AC850" s="180"/>
      <c r="AD850" s="180"/>
      <c r="AE850" s="180"/>
      <c r="AF850" s="180"/>
      <c r="AG850" s="180"/>
      <c r="AH850" s="180"/>
    </row>
    <row r="851" spans="1:34" ht="38.25" x14ac:dyDescent="0.25">
      <c r="A851" s="4" t="s">
        <v>2593</v>
      </c>
      <c r="B851" s="5" t="s">
        <v>2594</v>
      </c>
      <c r="C851" s="246">
        <f>IF(LEN($D851)=0,"",SUBTOTAL(3,$D$6:$D851))</f>
        <v>844</v>
      </c>
      <c r="D851" s="174" t="s">
        <v>62</v>
      </c>
      <c r="E851" s="176" t="s">
        <v>2595</v>
      </c>
      <c r="F851" s="174" t="s">
        <v>317</v>
      </c>
      <c r="G851" s="174" t="s">
        <v>165</v>
      </c>
      <c r="H851" s="177" t="s">
        <v>612</v>
      </c>
      <c r="I851" s="9">
        <v>2.5</v>
      </c>
      <c r="J851" s="177">
        <v>144</v>
      </c>
      <c r="K851" s="230">
        <v>2015</v>
      </c>
      <c r="L851" s="12" t="s">
        <v>194</v>
      </c>
      <c r="M851" s="12"/>
      <c r="N851" s="12"/>
      <c r="O851" s="12"/>
      <c r="P851" s="12"/>
      <c r="Q851" s="4"/>
      <c r="R851" s="101">
        <v>2.5</v>
      </c>
      <c r="S851" s="101">
        <v>2.5</v>
      </c>
      <c r="T851" s="100">
        <v>2015</v>
      </c>
      <c r="U851" s="175" t="s">
        <v>195</v>
      </c>
      <c r="V851" s="100" t="s">
        <v>111</v>
      </c>
      <c r="W851" s="180"/>
      <c r="X851" s="4">
        <f t="shared" si="20"/>
        <v>0</v>
      </c>
      <c r="Y851" s="180"/>
      <c r="Z851" s="4"/>
      <c r="AA851" s="180"/>
      <c r="AB851" s="180"/>
      <c r="AC851" s="180"/>
      <c r="AD851" s="180"/>
      <c r="AE851" s="180"/>
      <c r="AF851" s="180"/>
      <c r="AG851" s="180"/>
      <c r="AH851" s="180"/>
    </row>
    <row r="852" spans="1:34" ht="38.25" x14ac:dyDescent="0.25">
      <c r="A852" s="4" t="s">
        <v>2596</v>
      </c>
      <c r="B852" s="5" t="s">
        <v>2597</v>
      </c>
      <c r="C852" s="246">
        <f>IF(LEN($D852)=0,"",SUBTOTAL(3,$D$6:$D852))</f>
        <v>845</v>
      </c>
      <c r="D852" s="174" t="s">
        <v>62</v>
      </c>
      <c r="E852" s="176" t="s">
        <v>2598</v>
      </c>
      <c r="F852" s="174" t="s">
        <v>64</v>
      </c>
      <c r="G852" s="174" t="s">
        <v>256</v>
      </c>
      <c r="H852" s="177" t="s">
        <v>660</v>
      </c>
      <c r="I852" s="9">
        <v>1.5</v>
      </c>
      <c r="J852" s="177">
        <v>144</v>
      </c>
      <c r="K852" s="230">
        <v>2015</v>
      </c>
      <c r="L852" s="12" t="s">
        <v>194</v>
      </c>
      <c r="M852" s="12"/>
      <c r="N852" s="12"/>
      <c r="O852" s="12"/>
      <c r="P852" s="12"/>
      <c r="Q852" s="4"/>
      <c r="R852" s="101">
        <v>1.5</v>
      </c>
      <c r="S852" s="101">
        <v>1.5</v>
      </c>
      <c r="T852" s="100">
        <v>2015</v>
      </c>
      <c r="U852" s="175" t="s">
        <v>195</v>
      </c>
      <c r="V852" s="100" t="s">
        <v>47</v>
      </c>
      <c r="W852" s="180"/>
      <c r="X852" s="4">
        <f t="shared" si="20"/>
        <v>0</v>
      </c>
      <c r="Y852" s="180"/>
      <c r="Z852" s="4"/>
      <c r="AA852" s="180"/>
      <c r="AB852" s="180"/>
      <c r="AC852" s="180"/>
      <c r="AD852" s="180"/>
      <c r="AE852" s="180"/>
      <c r="AF852" s="180"/>
      <c r="AG852" s="180"/>
      <c r="AH852" s="180"/>
    </row>
    <row r="853" spans="1:34" ht="38.25" x14ac:dyDescent="0.25">
      <c r="A853" s="4" t="s">
        <v>2599</v>
      </c>
      <c r="B853" s="5" t="s">
        <v>2600</v>
      </c>
      <c r="C853" s="246">
        <f>IF(LEN($D853)=0,"",SUBTOTAL(3,$D$6:$D853))</f>
        <v>846</v>
      </c>
      <c r="D853" s="174" t="s">
        <v>62</v>
      </c>
      <c r="E853" s="176" t="s">
        <v>2601</v>
      </c>
      <c r="F853" s="174" t="s">
        <v>331</v>
      </c>
      <c r="G853" s="174" t="s">
        <v>256</v>
      </c>
      <c r="H853" s="177" t="s">
        <v>652</v>
      </c>
      <c r="I853" s="9">
        <v>0.03</v>
      </c>
      <c r="J853" s="177">
        <v>144</v>
      </c>
      <c r="K853" s="230">
        <v>2015</v>
      </c>
      <c r="L853" s="12" t="s">
        <v>194</v>
      </c>
      <c r="M853" s="12"/>
      <c r="N853" s="12"/>
      <c r="O853" s="12"/>
      <c r="P853" s="12"/>
      <c r="Q853" s="4"/>
      <c r="R853" s="101">
        <v>0.03</v>
      </c>
      <c r="S853" s="101">
        <v>0.03</v>
      </c>
      <c r="T853" s="100">
        <v>2015</v>
      </c>
      <c r="U853" s="175" t="s">
        <v>195</v>
      </c>
      <c r="V853" s="100" t="s">
        <v>47</v>
      </c>
      <c r="W853" s="180"/>
      <c r="X853" s="4">
        <f t="shared" si="20"/>
        <v>0</v>
      </c>
      <c r="Y853" s="180"/>
      <c r="Z853" s="4"/>
      <c r="AA853" s="180"/>
      <c r="AB853" s="180"/>
      <c r="AC853" s="180"/>
      <c r="AD853" s="180"/>
      <c r="AE853" s="180"/>
      <c r="AF853" s="180"/>
      <c r="AG853" s="180"/>
      <c r="AH853" s="180"/>
    </row>
    <row r="854" spans="1:34" ht="38.25" x14ac:dyDescent="0.25">
      <c r="A854" s="4" t="s">
        <v>2602</v>
      </c>
      <c r="B854" s="5" t="s">
        <v>2287</v>
      </c>
      <c r="C854" s="246">
        <f>IF(LEN($D854)=0,"",SUBTOTAL(3,$D$6:$D854))</f>
        <v>847</v>
      </c>
      <c r="D854" s="174" t="s">
        <v>62</v>
      </c>
      <c r="E854" s="176" t="s">
        <v>2603</v>
      </c>
      <c r="F854" s="174" t="s">
        <v>310</v>
      </c>
      <c r="G854" s="174" t="s">
        <v>256</v>
      </c>
      <c r="H854" s="177" t="s">
        <v>664</v>
      </c>
      <c r="I854" s="9">
        <v>0.2</v>
      </c>
      <c r="J854" s="177">
        <v>144</v>
      </c>
      <c r="K854" s="230">
        <v>2015</v>
      </c>
      <c r="L854" s="12" t="s">
        <v>194</v>
      </c>
      <c r="M854" s="12"/>
      <c r="N854" s="12"/>
      <c r="O854" s="12"/>
      <c r="P854" s="12"/>
      <c r="Q854" s="4"/>
      <c r="R854" s="101">
        <v>0.2</v>
      </c>
      <c r="S854" s="101">
        <v>0.2</v>
      </c>
      <c r="T854" s="100">
        <v>2015</v>
      </c>
      <c r="U854" s="175" t="s">
        <v>195</v>
      </c>
      <c r="V854" s="100" t="s">
        <v>47</v>
      </c>
      <c r="W854" s="180"/>
      <c r="X854" s="4">
        <f t="shared" si="20"/>
        <v>0</v>
      </c>
      <c r="Y854" s="180"/>
      <c r="Z854" s="4"/>
      <c r="AA854" s="180"/>
      <c r="AB854" s="180"/>
      <c r="AC854" s="180"/>
      <c r="AD854" s="180"/>
      <c r="AE854" s="180"/>
      <c r="AF854" s="180"/>
      <c r="AG854" s="180"/>
      <c r="AH854" s="180"/>
    </row>
    <row r="855" spans="1:34" ht="38.25" x14ac:dyDescent="0.25">
      <c r="A855" s="4" t="s">
        <v>2604</v>
      </c>
      <c r="B855" s="5" t="s">
        <v>2287</v>
      </c>
      <c r="C855" s="246">
        <f>IF(LEN($D855)=0,"",SUBTOTAL(3,$D$6:$D855))</f>
        <v>848</v>
      </c>
      <c r="D855" s="174" t="s">
        <v>62</v>
      </c>
      <c r="E855" s="176" t="s">
        <v>2605</v>
      </c>
      <c r="F855" s="174" t="s">
        <v>310</v>
      </c>
      <c r="G855" s="174" t="s">
        <v>256</v>
      </c>
      <c r="H855" s="177" t="s">
        <v>664</v>
      </c>
      <c r="I855" s="9">
        <v>0.05</v>
      </c>
      <c r="J855" s="177">
        <v>144</v>
      </c>
      <c r="K855" s="230">
        <v>2015</v>
      </c>
      <c r="L855" s="12" t="s">
        <v>194</v>
      </c>
      <c r="M855" s="12"/>
      <c r="N855" s="12"/>
      <c r="O855" s="12"/>
      <c r="P855" s="12"/>
      <c r="Q855" s="4"/>
      <c r="R855" s="101">
        <v>0.05</v>
      </c>
      <c r="S855" s="101">
        <v>0.05</v>
      </c>
      <c r="T855" s="100">
        <v>2015</v>
      </c>
      <c r="U855" s="175" t="s">
        <v>195</v>
      </c>
      <c r="V855" s="100" t="s">
        <v>47</v>
      </c>
      <c r="W855" s="180"/>
      <c r="X855" s="4">
        <f t="shared" si="20"/>
        <v>0</v>
      </c>
      <c r="Y855" s="180"/>
      <c r="Z855" s="4"/>
      <c r="AA855" s="180"/>
      <c r="AB855" s="180"/>
      <c r="AC855" s="180"/>
      <c r="AD855" s="180"/>
      <c r="AE855" s="180"/>
      <c r="AF855" s="180"/>
      <c r="AG855" s="180"/>
      <c r="AH855" s="180"/>
    </row>
    <row r="856" spans="1:34" ht="38.25" x14ac:dyDescent="0.25">
      <c r="A856" s="4" t="s">
        <v>2606</v>
      </c>
      <c r="B856" s="5" t="s">
        <v>2607</v>
      </c>
      <c r="C856" s="246">
        <f>IF(LEN($D856)=0,"",SUBTOTAL(3,$D$6:$D856))</f>
        <v>849</v>
      </c>
      <c r="D856" s="174" t="s">
        <v>62</v>
      </c>
      <c r="E856" s="176" t="s">
        <v>2608</v>
      </c>
      <c r="F856" s="174" t="s">
        <v>310</v>
      </c>
      <c r="G856" s="174" t="s">
        <v>256</v>
      </c>
      <c r="H856" s="177" t="s">
        <v>660</v>
      </c>
      <c r="I856" s="9">
        <v>0.2</v>
      </c>
      <c r="J856" s="177">
        <v>144</v>
      </c>
      <c r="K856" s="230">
        <v>2015</v>
      </c>
      <c r="L856" s="12" t="s">
        <v>194</v>
      </c>
      <c r="M856" s="12"/>
      <c r="N856" s="12"/>
      <c r="O856" s="12"/>
      <c r="P856" s="12"/>
      <c r="Q856" s="4"/>
      <c r="R856" s="101">
        <v>0.2</v>
      </c>
      <c r="S856" s="101">
        <v>0.2</v>
      </c>
      <c r="T856" s="100">
        <v>2015</v>
      </c>
      <c r="U856" s="175" t="s">
        <v>195</v>
      </c>
      <c r="V856" s="100" t="s">
        <v>47</v>
      </c>
      <c r="W856" s="180"/>
      <c r="X856" s="4">
        <f t="shared" si="20"/>
        <v>0</v>
      </c>
      <c r="Y856" s="180"/>
      <c r="Z856" s="4"/>
      <c r="AA856" s="180"/>
      <c r="AB856" s="180"/>
      <c r="AC856" s="180"/>
      <c r="AD856" s="180"/>
      <c r="AE856" s="180"/>
      <c r="AF856" s="180"/>
      <c r="AG856" s="180"/>
      <c r="AH856" s="180"/>
    </row>
    <row r="857" spans="1:34" ht="38.25" x14ac:dyDescent="0.25">
      <c r="A857" s="4" t="s">
        <v>2609</v>
      </c>
      <c r="B857" s="5" t="s">
        <v>2610</v>
      </c>
      <c r="C857" s="246">
        <f>IF(LEN($D857)=0,"",SUBTOTAL(3,$D$6:$D857))</f>
        <v>850</v>
      </c>
      <c r="D857" s="174" t="s">
        <v>62</v>
      </c>
      <c r="E857" s="176" t="s">
        <v>2611</v>
      </c>
      <c r="F857" s="174" t="s">
        <v>64</v>
      </c>
      <c r="G857" s="174" t="s">
        <v>139</v>
      </c>
      <c r="H857" s="177" t="s">
        <v>674</v>
      </c>
      <c r="I857" s="9">
        <v>1</v>
      </c>
      <c r="J857" s="177">
        <v>144</v>
      </c>
      <c r="K857" s="230">
        <v>2015</v>
      </c>
      <c r="L857" s="12" t="s">
        <v>194</v>
      </c>
      <c r="M857" s="12"/>
      <c r="N857" s="12"/>
      <c r="O857" s="12"/>
      <c r="P857" s="12"/>
      <c r="Q857" s="4"/>
      <c r="R857" s="101">
        <v>1</v>
      </c>
      <c r="S857" s="101">
        <v>1</v>
      </c>
      <c r="T857" s="100">
        <v>2015</v>
      </c>
      <c r="U857" s="175" t="s">
        <v>195</v>
      </c>
      <c r="V857" s="100" t="s">
        <v>47</v>
      </c>
      <c r="W857" s="180"/>
      <c r="X857" s="4">
        <f t="shared" si="20"/>
        <v>0</v>
      </c>
      <c r="Y857" s="180"/>
      <c r="Z857" s="4"/>
      <c r="AA857" s="180"/>
      <c r="AB857" s="180"/>
      <c r="AC857" s="180"/>
      <c r="AD857" s="180"/>
      <c r="AE857" s="180"/>
      <c r="AF857" s="180"/>
      <c r="AG857" s="180"/>
      <c r="AH857" s="180"/>
    </row>
    <row r="858" spans="1:34" ht="38.25" x14ac:dyDescent="0.25">
      <c r="A858" s="4" t="s">
        <v>2612</v>
      </c>
      <c r="B858" s="5" t="s">
        <v>2613</v>
      </c>
      <c r="C858" s="246">
        <f>IF(LEN($D858)=0,"",SUBTOTAL(3,$D$6:$D858))</f>
        <v>851</v>
      </c>
      <c r="D858" s="174" t="s">
        <v>62</v>
      </c>
      <c r="E858" s="176" t="s">
        <v>2614</v>
      </c>
      <c r="F858" s="174" t="s">
        <v>64</v>
      </c>
      <c r="G858" s="174" t="s">
        <v>139</v>
      </c>
      <c r="H858" s="177" t="s">
        <v>597</v>
      </c>
      <c r="I858" s="9">
        <v>1</v>
      </c>
      <c r="J858" s="177">
        <v>144</v>
      </c>
      <c r="K858" s="230">
        <v>2015</v>
      </c>
      <c r="L858" s="12" t="s">
        <v>194</v>
      </c>
      <c r="M858" s="12"/>
      <c r="N858" s="12"/>
      <c r="O858" s="12"/>
      <c r="P858" s="12"/>
      <c r="Q858" s="4"/>
      <c r="R858" s="101">
        <v>1</v>
      </c>
      <c r="S858" s="101">
        <v>1</v>
      </c>
      <c r="T858" s="100">
        <v>2015</v>
      </c>
      <c r="U858" s="175" t="s">
        <v>195</v>
      </c>
      <c r="V858" s="100" t="s">
        <v>70</v>
      </c>
      <c r="W858" s="180"/>
      <c r="X858" s="4">
        <f t="shared" si="20"/>
        <v>0</v>
      </c>
      <c r="Y858" s="180"/>
      <c r="Z858" s="4"/>
      <c r="AA858" s="180"/>
      <c r="AB858" s="180"/>
      <c r="AC858" s="180"/>
      <c r="AD858" s="180"/>
      <c r="AE858" s="180"/>
      <c r="AF858" s="180"/>
      <c r="AG858" s="180"/>
      <c r="AH858" s="180"/>
    </row>
    <row r="859" spans="1:34" ht="38.25" x14ac:dyDescent="0.25">
      <c r="A859" s="4" t="s">
        <v>2615</v>
      </c>
      <c r="B859" s="5" t="s">
        <v>2616</v>
      </c>
      <c r="C859" s="246">
        <f>IF(LEN($D859)=0,"",SUBTOTAL(3,$D$6:$D859))</f>
        <v>852</v>
      </c>
      <c r="D859" s="174" t="s">
        <v>62</v>
      </c>
      <c r="E859" s="176" t="s">
        <v>2617</v>
      </c>
      <c r="F859" s="174" t="s">
        <v>64</v>
      </c>
      <c r="G859" s="174" t="s">
        <v>139</v>
      </c>
      <c r="H859" s="177" t="s">
        <v>275</v>
      </c>
      <c r="I859" s="9">
        <v>1</v>
      </c>
      <c r="J859" s="177">
        <v>144</v>
      </c>
      <c r="K859" s="230">
        <v>2015</v>
      </c>
      <c r="L859" s="12" t="s">
        <v>194</v>
      </c>
      <c r="M859" s="12"/>
      <c r="N859" s="12" t="s">
        <v>68</v>
      </c>
      <c r="O859" s="12"/>
      <c r="P859" s="12"/>
      <c r="Q859" s="4" t="s">
        <v>2229</v>
      </c>
      <c r="R859" s="101">
        <v>1</v>
      </c>
      <c r="S859" s="101">
        <v>1</v>
      </c>
      <c r="T859" s="100">
        <v>2015</v>
      </c>
      <c r="U859" s="175" t="s">
        <v>195</v>
      </c>
      <c r="V859" s="100" t="s">
        <v>70</v>
      </c>
      <c r="W859" s="180"/>
      <c r="X859" s="4">
        <f t="shared" si="20"/>
        <v>0</v>
      </c>
      <c r="Y859" s="180"/>
      <c r="Z859" s="4"/>
      <c r="AA859" s="180"/>
      <c r="AB859" s="180"/>
      <c r="AC859" s="180"/>
      <c r="AD859" s="180"/>
      <c r="AE859" s="180"/>
      <c r="AF859" s="180"/>
      <c r="AG859" s="180"/>
      <c r="AH859" s="180"/>
    </row>
    <row r="860" spans="1:34" ht="38.25" x14ac:dyDescent="0.25">
      <c r="A860" s="4" t="s">
        <v>2618</v>
      </c>
      <c r="B860" s="5" t="s">
        <v>2619</v>
      </c>
      <c r="C860" s="246">
        <f>IF(LEN($D860)=0,"",SUBTOTAL(3,$D$6:$D860))</f>
        <v>853</v>
      </c>
      <c r="D860" s="174" t="s">
        <v>62</v>
      </c>
      <c r="E860" s="176" t="s">
        <v>2620</v>
      </c>
      <c r="F860" s="174" t="s">
        <v>310</v>
      </c>
      <c r="G860" s="174" t="s">
        <v>139</v>
      </c>
      <c r="H860" s="177" t="s">
        <v>275</v>
      </c>
      <c r="I860" s="9">
        <v>0.2</v>
      </c>
      <c r="J860" s="177">
        <v>144</v>
      </c>
      <c r="K860" s="230">
        <v>2015</v>
      </c>
      <c r="L860" s="12" t="s">
        <v>194</v>
      </c>
      <c r="M860" s="12"/>
      <c r="N860" s="12"/>
      <c r="O860" s="12"/>
      <c r="P860" s="12"/>
      <c r="Q860" s="4"/>
      <c r="R860" s="101">
        <v>0.2</v>
      </c>
      <c r="S860" s="101">
        <v>0.2</v>
      </c>
      <c r="T860" s="100">
        <v>2015</v>
      </c>
      <c r="U860" s="175" t="s">
        <v>195</v>
      </c>
      <c r="V860" s="100" t="s">
        <v>70</v>
      </c>
      <c r="W860" s="180"/>
      <c r="X860" s="4">
        <f t="shared" si="20"/>
        <v>0</v>
      </c>
      <c r="Y860" s="180"/>
      <c r="Z860" s="4"/>
      <c r="AA860" s="180"/>
      <c r="AB860" s="180"/>
      <c r="AC860" s="180"/>
      <c r="AD860" s="180"/>
      <c r="AE860" s="180"/>
      <c r="AF860" s="180"/>
      <c r="AG860" s="180"/>
      <c r="AH860" s="180"/>
    </row>
    <row r="861" spans="1:34" ht="38.25" x14ac:dyDescent="0.25">
      <c r="A861" s="4" t="s">
        <v>2621</v>
      </c>
      <c r="B861" s="5" t="s">
        <v>2622</v>
      </c>
      <c r="C861" s="246">
        <f>IF(LEN($D861)=0,"",SUBTOTAL(3,$D$6:$D861))</f>
        <v>854</v>
      </c>
      <c r="D861" s="174" t="s">
        <v>62</v>
      </c>
      <c r="E861" s="176" t="s">
        <v>2623</v>
      </c>
      <c r="F861" s="174" t="s">
        <v>317</v>
      </c>
      <c r="G861" s="174" t="s">
        <v>139</v>
      </c>
      <c r="H861" s="177" t="s">
        <v>140</v>
      </c>
      <c r="I861" s="9">
        <v>0.04</v>
      </c>
      <c r="J861" s="177">
        <v>144</v>
      </c>
      <c r="K861" s="230">
        <v>2015</v>
      </c>
      <c r="L861" s="12" t="s">
        <v>194</v>
      </c>
      <c r="M861" s="12"/>
      <c r="N861" s="12"/>
      <c r="O861" s="12"/>
      <c r="P861" s="12"/>
      <c r="Q861" s="4"/>
      <c r="R861" s="101">
        <v>0.04</v>
      </c>
      <c r="S861" s="101">
        <v>0.04</v>
      </c>
      <c r="T861" s="100">
        <v>2015</v>
      </c>
      <c r="U861" s="175" t="s">
        <v>195</v>
      </c>
      <c r="V861" s="100" t="s">
        <v>47</v>
      </c>
      <c r="W861" s="180"/>
      <c r="X861" s="4">
        <f t="shared" si="20"/>
        <v>0</v>
      </c>
      <c r="Y861" s="180"/>
      <c r="Z861" s="4"/>
      <c r="AA861" s="180"/>
      <c r="AB861" s="180"/>
      <c r="AC861" s="180"/>
      <c r="AD861" s="180"/>
      <c r="AE861" s="180"/>
      <c r="AF861" s="180"/>
      <c r="AG861" s="180"/>
      <c r="AH861" s="180"/>
    </row>
    <row r="862" spans="1:34" ht="38.25" x14ac:dyDescent="0.25">
      <c r="A862" s="4" t="s">
        <v>2624</v>
      </c>
      <c r="B862" s="5" t="s">
        <v>2625</v>
      </c>
      <c r="C862" s="246">
        <f>IF(LEN($D862)=0,"",SUBTOTAL(3,$D$6:$D862))</f>
        <v>855</v>
      </c>
      <c r="D862" s="174" t="s">
        <v>62</v>
      </c>
      <c r="E862" s="176" t="s">
        <v>2626</v>
      </c>
      <c r="F862" s="174" t="s">
        <v>310</v>
      </c>
      <c r="G862" s="174" t="s">
        <v>139</v>
      </c>
      <c r="H862" s="177" t="s">
        <v>208</v>
      </c>
      <c r="I862" s="9">
        <v>2</v>
      </c>
      <c r="J862" s="177">
        <v>144</v>
      </c>
      <c r="K862" s="230">
        <v>2015</v>
      </c>
      <c r="L862" s="12" t="s">
        <v>194</v>
      </c>
      <c r="M862" s="12"/>
      <c r="N862" s="12"/>
      <c r="O862" s="12"/>
      <c r="P862" s="12"/>
      <c r="Q862" s="4"/>
      <c r="R862" s="101">
        <v>2</v>
      </c>
      <c r="S862" s="101">
        <v>2</v>
      </c>
      <c r="T862" s="100">
        <v>2015</v>
      </c>
      <c r="U862" s="175" t="s">
        <v>195</v>
      </c>
      <c r="V862" s="100" t="s">
        <v>47</v>
      </c>
      <c r="W862" s="180"/>
      <c r="X862" s="4">
        <f t="shared" si="20"/>
        <v>0</v>
      </c>
      <c r="Y862" s="180"/>
      <c r="Z862" s="4"/>
      <c r="AA862" s="180"/>
      <c r="AB862" s="180"/>
      <c r="AC862" s="180"/>
      <c r="AD862" s="180"/>
      <c r="AE862" s="180"/>
      <c r="AF862" s="180"/>
      <c r="AG862" s="180"/>
      <c r="AH862" s="180"/>
    </row>
    <row r="863" spans="1:34" ht="38.25" x14ac:dyDescent="0.25">
      <c r="A863" s="4" t="s">
        <v>2627</v>
      </c>
      <c r="B863" s="5" t="s">
        <v>2628</v>
      </c>
      <c r="C863" s="246">
        <f>IF(LEN($D863)=0,"",SUBTOTAL(3,$D$6:$D863))</f>
        <v>856</v>
      </c>
      <c r="D863" s="174" t="s">
        <v>62</v>
      </c>
      <c r="E863" s="176" t="s">
        <v>2629</v>
      </c>
      <c r="F863" s="174" t="s">
        <v>64</v>
      </c>
      <c r="G863" s="174" t="s">
        <v>84</v>
      </c>
      <c r="H863" s="177" t="s">
        <v>85</v>
      </c>
      <c r="I863" s="9">
        <v>0.51</v>
      </c>
      <c r="J863" s="177">
        <v>144</v>
      </c>
      <c r="K863" s="230">
        <v>2015</v>
      </c>
      <c r="L863" s="12" t="s">
        <v>194</v>
      </c>
      <c r="M863" s="12"/>
      <c r="N863" s="12"/>
      <c r="O863" s="12"/>
      <c r="P863" s="12"/>
      <c r="Q863" s="4"/>
      <c r="R863" s="101">
        <v>0.51</v>
      </c>
      <c r="S863" s="101">
        <v>0.51</v>
      </c>
      <c r="T863" s="100">
        <v>2015</v>
      </c>
      <c r="U863" s="175" t="s">
        <v>195</v>
      </c>
      <c r="V863" s="100" t="s">
        <v>47</v>
      </c>
      <c r="W863" s="180"/>
      <c r="X863" s="4">
        <f t="shared" si="20"/>
        <v>0</v>
      </c>
      <c r="Y863" s="180"/>
      <c r="Z863" s="4"/>
      <c r="AA863" s="180"/>
      <c r="AB863" s="180"/>
      <c r="AC863" s="180"/>
      <c r="AD863" s="180"/>
      <c r="AE863" s="180"/>
      <c r="AF863" s="180"/>
      <c r="AG863" s="180"/>
      <c r="AH863" s="180"/>
    </row>
    <row r="864" spans="1:34" ht="38.25" x14ac:dyDescent="0.25">
      <c r="A864" s="4" t="s">
        <v>2630</v>
      </c>
      <c r="B864" s="5" t="s">
        <v>47</v>
      </c>
      <c r="C864" s="246">
        <f>IF(LEN($D864)=0,"",SUBTOTAL(3,$D$6:$D864))</f>
        <v>857</v>
      </c>
      <c r="D864" s="174" t="s">
        <v>62</v>
      </c>
      <c r="E864" s="176" t="s">
        <v>2631</v>
      </c>
      <c r="F864" s="174" t="s">
        <v>1247</v>
      </c>
      <c r="G864" s="174" t="s">
        <v>84</v>
      </c>
      <c r="H864" s="177" t="s">
        <v>2307</v>
      </c>
      <c r="I864" s="9">
        <v>0.03</v>
      </c>
      <c r="J864" s="177">
        <v>144</v>
      </c>
      <c r="K864" s="230">
        <v>2015</v>
      </c>
      <c r="L864" s="12" t="s">
        <v>194</v>
      </c>
      <c r="M864" s="12"/>
      <c r="N864" s="12"/>
      <c r="O864" s="12"/>
      <c r="P864" s="12"/>
      <c r="Q864" s="4"/>
      <c r="R864" s="101">
        <v>0.03</v>
      </c>
      <c r="S864" s="101">
        <v>0.03</v>
      </c>
      <c r="T864" s="100">
        <v>2015</v>
      </c>
      <c r="U864" s="175" t="s">
        <v>195</v>
      </c>
      <c r="V864" s="100" t="s">
        <v>47</v>
      </c>
      <c r="W864" s="180"/>
      <c r="X864" s="4">
        <f t="shared" si="20"/>
        <v>0</v>
      </c>
      <c r="Y864" s="180"/>
      <c r="Z864" s="4"/>
      <c r="AA864" s="180"/>
      <c r="AB864" s="180"/>
      <c r="AC864" s="180"/>
      <c r="AD864" s="180"/>
      <c r="AE864" s="180"/>
      <c r="AF864" s="180"/>
      <c r="AG864" s="180"/>
      <c r="AH864" s="180"/>
    </row>
    <row r="865" spans="1:34" ht="38.25" x14ac:dyDescent="0.25">
      <c r="A865" s="4" t="s">
        <v>2632</v>
      </c>
      <c r="B865" s="5" t="s">
        <v>2633</v>
      </c>
      <c r="C865" s="246">
        <f>IF(LEN($D865)=0,"",SUBTOTAL(3,$D$6:$D865))</f>
        <v>858</v>
      </c>
      <c r="D865" s="174" t="s">
        <v>62</v>
      </c>
      <c r="E865" s="176" t="s">
        <v>2605</v>
      </c>
      <c r="F865" s="174" t="s">
        <v>310</v>
      </c>
      <c r="G865" s="174" t="s">
        <v>84</v>
      </c>
      <c r="H865" s="177" t="s">
        <v>2433</v>
      </c>
      <c r="I865" s="9">
        <v>0.1</v>
      </c>
      <c r="J865" s="177">
        <v>144</v>
      </c>
      <c r="K865" s="230">
        <v>2015</v>
      </c>
      <c r="L865" s="12" t="s">
        <v>194</v>
      </c>
      <c r="M865" s="12"/>
      <c r="N865" s="12"/>
      <c r="O865" s="12"/>
      <c r="P865" s="12"/>
      <c r="Q865" s="4"/>
      <c r="R865" s="101">
        <v>0.1</v>
      </c>
      <c r="S865" s="101">
        <v>0.1</v>
      </c>
      <c r="T865" s="100">
        <v>2015</v>
      </c>
      <c r="U865" s="175" t="s">
        <v>195</v>
      </c>
      <c r="V865" s="100" t="s">
        <v>47</v>
      </c>
      <c r="W865" s="180"/>
      <c r="X865" s="4">
        <f t="shared" si="20"/>
        <v>0</v>
      </c>
      <c r="Y865" s="180"/>
      <c r="Z865" s="4"/>
      <c r="AA865" s="180"/>
      <c r="AB865" s="180"/>
      <c r="AC865" s="180"/>
      <c r="AD865" s="180"/>
      <c r="AE865" s="180"/>
      <c r="AF865" s="180"/>
      <c r="AG865" s="180"/>
      <c r="AH865" s="180"/>
    </row>
    <row r="866" spans="1:34" ht="38.25" x14ac:dyDescent="0.25">
      <c r="A866" s="4" t="s">
        <v>2634</v>
      </c>
      <c r="B866" s="5" t="s">
        <v>2635</v>
      </c>
      <c r="C866" s="246">
        <f>IF(LEN($D866)=0,"",SUBTOTAL(3,$D$6:$D866))</f>
        <v>859</v>
      </c>
      <c r="D866" s="174" t="s">
        <v>62</v>
      </c>
      <c r="E866" s="176" t="s">
        <v>2636</v>
      </c>
      <c r="F866" s="174" t="s">
        <v>64</v>
      </c>
      <c r="G866" s="174" t="s">
        <v>181</v>
      </c>
      <c r="H866" s="177" t="s">
        <v>372</v>
      </c>
      <c r="I866" s="9">
        <v>10</v>
      </c>
      <c r="J866" s="177">
        <v>144</v>
      </c>
      <c r="K866" s="230">
        <v>2015</v>
      </c>
      <c r="L866" s="12" t="s">
        <v>194</v>
      </c>
      <c r="M866" s="12"/>
      <c r="N866" s="12"/>
      <c r="O866" s="12"/>
      <c r="P866" s="12"/>
      <c r="Q866" s="4"/>
      <c r="R866" s="101">
        <v>10</v>
      </c>
      <c r="S866" s="101">
        <v>10</v>
      </c>
      <c r="T866" s="100">
        <v>2015</v>
      </c>
      <c r="U866" s="175" t="s">
        <v>195</v>
      </c>
      <c r="V866" s="100" t="s">
        <v>47</v>
      </c>
      <c r="W866" s="180"/>
      <c r="X866" s="4">
        <f t="shared" si="20"/>
        <v>0</v>
      </c>
      <c r="Y866" s="180"/>
      <c r="Z866" s="4"/>
      <c r="AA866" s="180"/>
      <c r="AB866" s="180"/>
      <c r="AC866" s="180"/>
      <c r="AD866" s="180"/>
      <c r="AE866" s="180"/>
      <c r="AF866" s="180"/>
      <c r="AG866" s="180"/>
      <c r="AH866" s="180"/>
    </row>
    <row r="867" spans="1:34" ht="38.25" x14ac:dyDescent="0.25">
      <c r="A867" s="4" t="s">
        <v>2637</v>
      </c>
      <c r="B867" s="5" t="s">
        <v>2638</v>
      </c>
      <c r="C867" s="246">
        <f>IF(LEN($D867)=0,"",SUBTOTAL(3,$D$6:$D867))</f>
        <v>860</v>
      </c>
      <c r="D867" s="174" t="s">
        <v>62</v>
      </c>
      <c r="E867" s="176" t="s">
        <v>2639</v>
      </c>
      <c r="F867" s="174" t="s">
        <v>64</v>
      </c>
      <c r="G867" s="174" t="s">
        <v>89</v>
      </c>
      <c r="H867" s="177" t="s">
        <v>249</v>
      </c>
      <c r="I867" s="9">
        <v>0.3</v>
      </c>
      <c r="J867" s="177">
        <v>144</v>
      </c>
      <c r="K867" s="230">
        <v>2015</v>
      </c>
      <c r="L867" s="12" t="s">
        <v>194</v>
      </c>
      <c r="M867" s="12"/>
      <c r="N867" s="12"/>
      <c r="O867" s="12"/>
      <c r="P867" s="12"/>
      <c r="Q867" s="4"/>
      <c r="R867" s="101">
        <v>0.82</v>
      </c>
      <c r="S867" s="101">
        <v>0.3</v>
      </c>
      <c r="T867" s="100">
        <v>2015</v>
      </c>
      <c r="U867" s="175" t="s">
        <v>195</v>
      </c>
      <c r="V867" s="100" t="s">
        <v>70</v>
      </c>
      <c r="W867" s="180"/>
      <c r="X867" s="4">
        <f t="shared" si="20"/>
        <v>0</v>
      </c>
      <c r="Y867" s="180"/>
      <c r="Z867" s="4"/>
      <c r="AA867" s="180"/>
      <c r="AB867" s="180"/>
      <c r="AC867" s="180"/>
      <c r="AD867" s="180"/>
      <c r="AE867" s="180"/>
      <c r="AF867" s="180"/>
      <c r="AG867" s="180"/>
      <c r="AH867" s="180"/>
    </row>
    <row r="868" spans="1:34" ht="38.25" x14ac:dyDescent="0.25">
      <c r="A868" s="4" t="s">
        <v>2640</v>
      </c>
      <c r="B868" s="5" t="s">
        <v>2641</v>
      </c>
      <c r="C868" s="246">
        <f>IF(LEN($D868)=0,"",SUBTOTAL(3,$D$6:$D868))</f>
        <v>861</v>
      </c>
      <c r="D868" s="174" t="s">
        <v>62</v>
      </c>
      <c r="E868" s="176" t="s">
        <v>2642</v>
      </c>
      <c r="F868" s="174" t="s">
        <v>64</v>
      </c>
      <c r="G868" s="174" t="s">
        <v>89</v>
      </c>
      <c r="H868" s="177" t="s">
        <v>90</v>
      </c>
      <c r="I868" s="9">
        <v>2.99</v>
      </c>
      <c r="J868" s="177">
        <v>144</v>
      </c>
      <c r="K868" s="230">
        <v>2015</v>
      </c>
      <c r="L868" s="12" t="s">
        <v>194</v>
      </c>
      <c r="M868" s="12"/>
      <c r="N868" s="12"/>
      <c r="O868" s="12"/>
      <c r="P868" s="12"/>
      <c r="Q868" s="4"/>
      <c r="R868" s="101">
        <v>2.99</v>
      </c>
      <c r="S868" s="101">
        <v>2.99</v>
      </c>
      <c r="T868" s="100">
        <v>2015</v>
      </c>
      <c r="U868" s="175" t="s">
        <v>195</v>
      </c>
      <c r="V868" s="100" t="s">
        <v>47</v>
      </c>
      <c r="W868" s="180"/>
      <c r="X868" s="4">
        <f t="shared" si="20"/>
        <v>0</v>
      </c>
      <c r="Y868" s="180"/>
      <c r="Z868" s="4"/>
      <c r="AA868" s="180"/>
      <c r="AB868" s="180"/>
      <c r="AC868" s="180"/>
      <c r="AD868" s="180"/>
      <c r="AE868" s="180"/>
      <c r="AF868" s="180"/>
      <c r="AG868" s="180"/>
      <c r="AH868" s="180"/>
    </row>
    <row r="869" spans="1:34" ht="38.25" x14ac:dyDescent="0.25">
      <c r="A869" s="4" t="s">
        <v>2643</v>
      </c>
      <c r="B869" s="5" t="s">
        <v>2644</v>
      </c>
      <c r="C869" s="246">
        <f>IF(LEN($D869)=0,"",SUBTOTAL(3,$D$6:$D869))</f>
        <v>862</v>
      </c>
      <c r="D869" s="174" t="s">
        <v>62</v>
      </c>
      <c r="E869" s="176" t="s">
        <v>2645</v>
      </c>
      <c r="F869" s="174" t="s">
        <v>64</v>
      </c>
      <c r="G869" s="174" t="s">
        <v>165</v>
      </c>
      <c r="H869" s="177" t="s">
        <v>1699</v>
      </c>
      <c r="I869" s="9">
        <v>0.70000000000000007</v>
      </c>
      <c r="J869" s="177">
        <v>144</v>
      </c>
      <c r="K869" s="230">
        <v>2015</v>
      </c>
      <c r="L869" s="12" t="s">
        <v>194</v>
      </c>
      <c r="M869" s="12"/>
      <c r="N869" s="12"/>
      <c r="O869" s="12"/>
      <c r="P869" s="12"/>
      <c r="Q869" s="4"/>
      <c r="R869" s="101">
        <v>0.7</v>
      </c>
      <c r="S869" s="101">
        <v>0.70000000000000007</v>
      </c>
      <c r="T869" s="100">
        <v>2015</v>
      </c>
      <c r="U869" s="175" t="s">
        <v>195</v>
      </c>
      <c r="V869" s="100" t="s">
        <v>111</v>
      </c>
      <c r="W869" s="180"/>
      <c r="X869" s="4">
        <f t="shared" si="20"/>
        <v>0</v>
      </c>
      <c r="Y869" s="180"/>
      <c r="Z869" s="4"/>
      <c r="AA869" s="180"/>
      <c r="AB869" s="180"/>
      <c r="AC869" s="180"/>
      <c r="AD869" s="180"/>
      <c r="AE869" s="180"/>
      <c r="AF869" s="180"/>
      <c r="AG869" s="180"/>
      <c r="AH869" s="180"/>
    </row>
    <row r="870" spans="1:34" ht="38.25" x14ac:dyDescent="0.25">
      <c r="A870" s="4" t="s">
        <v>2646</v>
      </c>
      <c r="B870" s="5" t="s">
        <v>2647</v>
      </c>
      <c r="C870" s="246">
        <f>IF(LEN($D870)=0,"",SUBTOTAL(3,$D$6:$D870))</f>
        <v>863</v>
      </c>
      <c r="D870" s="174" t="s">
        <v>62</v>
      </c>
      <c r="E870" s="176" t="s">
        <v>2648</v>
      </c>
      <c r="F870" s="174" t="s">
        <v>310</v>
      </c>
      <c r="G870" s="174" t="s">
        <v>165</v>
      </c>
      <c r="H870" s="177" t="s">
        <v>441</v>
      </c>
      <c r="I870" s="9">
        <v>0.13</v>
      </c>
      <c r="J870" s="177">
        <v>144</v>
      </c>
      <c r="K870" s="230">
        <v>2015</v>
      </c>
      <c r="L870" s="12" t="s">
        <v>194</v>
      </c>
      <c r="M870" s="12"/>
      <c r="N870" s="12"/>
      <c r="O870" s="12"/>
      <c r="P870" s="12"/>
      <c r="Q870" s="4"/>
      <c r="R870" s="101">
        <v>0.5</v>
      </c>
      <c r="S870" s="101">
        <v>0.13</v>
      </c>
      <c r="T870" s="100">
        <v>2015</v>
      </c>
      <c r="U870" s="175" t="s">
        <v>195</v>
      </c>
      <c r="V870" s="100" t="s">
        <v>111</v>
      </c>
      <c r="W870" s="180"/>
      <c r="X870" s="4">
        <f t="shared" si="20"/>
        <v>0</v>
      </c>
      <c r="Y870" s="180"/>
      <c r="Z870" s="4"/>
      <c r="AA870" s="180"/>
      <c r="AB870" s="180"/>
      <c r="AC870" s="180"/>
      <c r="AD870" s="180"/>
      <c r="AE870" s="180"/>
      <c r="AF870" s="180"/>
      <c r="AG870" s="180"/>
      <c r="AH870" s="180"/>
    </row>
    <row r="871" spans="1:34" ht="38.25" x14ac:dyDescent="0.25">
      <c r="A871" s="4" t="s">
        <v>2649</v>
      </c>
      <c r="B871" s="5" t="s">
        <v>2650</v>
      </c>
      <c r="C871" s="246">
        <f>IF(LEN($D871)=0,"",SUBTOTAL(3,$D$6:$D871))</f>
        <v>864</v>
      </c>
      <c r="D871" s="174" t="s">
        <v>62</v>
      </c>
      <c r="E871" s="176" t="s">
        <v>2651</v>
      </c>
      <c r="F871" s="174" t="s">
        <v>64</v>
      </c>
      <c r="G871" s="174" t="s">
        <v>51</v>
      </c>
      <c r="H871" s="177" t="s">
        <v>2652</v>
      </c>
      <c r="I871" s="9">
        <v>0.32</v>
      </c>
      <c r="J871" s="177">
        <v>144</v>
      </c>
      <c r="K871" s="230">
        <v>2015</v>
      </c>
      <c r="L871" s="12" t="s">
        <v>194</v>
      </c>
      <c r="M871" s="12"/>
      <c r="N871" s="12"/>
      <c r="O871" s="12"/>
      <c r="P871" s="12"/>
      <c r="Q871" s="4"/>
      <c r="R871" s="101">
        <v>0.32</v>
      </c>
      <c r="S871" s="101">
        <v>0.32</v>
      </c>
      <c r="T871" s="100">
        <v>2015</v>
      </c>
      <c r="U871" s="175" t="s">
        <v>195</v>
      </c>
      <c r="V871" s="100" t="s">
        <v>47</v>
      </c>
      <c r="W871" s="180"/>
      <c r="X871" s="4">
        <f t="shared" si="20"/>
        <v>0</v>
      </c>
      <c r="Y871" s="180"/>
      <c r="Z871" s="4"/>
      <c r="AA871" s="180"/>
      <c r="AB871" s="180"/>
      <c r="AC871" s="180"/>
      <c r="AD871" s="180"/>
      <c r="AE871" s="180"/>
      <c r="AF871" s="180"/>
      <c r="AG871" s="180"/>
      <c r="AH871" s="180"/>
    </row>
    <row r="872" spans="1:34" ht="38.25" x14ac:dyDescent="0.25">
      <c r="A872" s="4" t="s">
        <v>2653</v>
      </c>
      <c r="B872" s="5" t="s">
        <v>2654</v>
      </c>
      <c r="C872" s="246">
        <f>IF(LEN($D872)=0,"",SUBTOTAL(3,$D$6:$D872))</f>
        <v>865</v>
      </c>
      <c r="D872" s="174" t="s">
        <v>62</v>
      </c>
      <c r="E872" s="176" t="s">
        <v>2655</v>
      </c>
      <c r="F872" s="174" t="s">
        <v>64</v>
      </c>
      <c r="G872" s="174" t="s">
        <v>51</v>
      </c>
      <c r="H872" s="177" t="s">
        <v>1619</v>
      </c>
      <c r="I872" s="9">
        <v>0.67599999999999993</v>
      </c>
      <c r="J872" s="177">
        <v>144</v>
      </c>
      <c r="K872" s="230">
        <v>2015</v>
      </c>
      <c r="L872" s="12" t="s">
        <v>194</v>
      </c>
      <c r="M872" s="12"/>
      <c r="N872" s="12"/>
      <c r="O872" s="12"/>
      <c r="P872" s="12"/>
      <c r="Q872" s="4"/>
      <c r="R872" s="101">
        <v>0.67599999999999993</v>
      </c>
      <c r="S872" s="101">
        <v>0.67599999999999993</v>
      </c>
      <c r="T872" s="100">
        <v>2015</v>
      </c>
      <c r="U872" s="175" t="s">
        <v>195</v>
      </c>
      <c r="V872" s="100" t="s">
        <v>47</v>
      </c>
      <c r="W872" s="180"/>
      <c r="X872" s="4">
        <f t="shared" si="20"/>
        <v>0</v>
      </c>
      <c r="Y872" s="180"/>
      <c r="Z872" s="4"/>
      <c r="AA872" s="180"/>
      <c r="AB872" s="180"/>
      <c r="AC872" s="180"/>
      <c r="AD872" s="180"/>
      <c r="AE872" s="180"/>
      <c r="AF872" s="180"/>
      <c r="AG872" s="180"/>
      <c r="AH872" s="180"/>
    </row>
    <row r="873" spans="1:34" ht="38.25" x14ac:dyDescent="0.25">
      <c r="A873" s="4" t="s">
        <v>2656</v>
      </c>
      <c r="B873" s="5" t="s">
        <v>2657</v>
      </c>
      <c r="C873" s="246">
        <f>IF(LEN($D873)=0,"",SUBTOTAL(3,$D$6:$D873))</f>
        <v>866</v>
      </c>
      <c r="D873" s="174" t="s">
        <v>62</v>
      </c>
      <c r="E873" s="176" t="s">
        <v>2658</v>
      </c>
      <c r="F873" s="174" t="s">
        <v>64</v>
      </c>
      <c r="G873" s="174" t="s">
        <v>51</v>
      </c>
      <c r="H873" s="177" t="s">
        <v>1619</v>
      </c>
      <c r="I873" s="9">
        <v>2.06</v>
      </c>
      <c r="J873" s="177">
        <v>144</v>
      </c>
      <c r="K873" s="230">
        <v>2015</v>
      </c>
      <c r="L873" s="12" t="s">
        <v>194</v>
      </c>
      <c r="M873" s="12"/>
      <c r="N873" s="12"/>
      <c r="O873" s="12"/>
      <c r="P873" s="12"/>
      <c r="Q873" s="4"/>
      <c r="R873" s="101">
        <v>2.06</v>
      </c>
      <c r="S873" s="101">
        <v>2.06</v>
      </c>
      <c r="T873" s="100">
        <v>2015</v>
      </c>
      <c r="U873" s="175" t="s">
        <v>195</v>
      </c>
      <c r="V873" s="100" t="s">
        <v>70</v>
      </c>
      <c r="W873" s="180"/>
      <c r="X873" s="4">
        <f t="shared" ref="X873:X936" si="21">S873-I873</f>
        <v>0</v>
      </c>
      <c r="Y873" s="180"/>
      <c r="Z873" s="4"/>
      <c r="AA873" s="180"/>
      <c r="AB873" s="180"/>
      <c r="AC873" s="180"/>
      <c r="AD873" s="180"/>
      <c r="AE873" s="180"/>
      <c r="AF873" s="180"/>
      <c r="AG873" s="180"/>
      <c r="AH873" s="180"/>
    </row>
    <row r="874" spans="1:34" ht="38.25" x14ac:dyDescent="0.25">
      <c r="A874" s="4" t="s">
        <v>2659</v>
      </c>
      <c r="B874" s="5" t="s">
        <v>2660</v>
      </c>
      <c r="C874" s="246">
        <f>IF(LEN($D874)=0,"",SUBTOTAL(3,$D$6:$D874))</f>
        <v>867</v>
      </c>
      <c r="D874" s="174" t="s">
        <v>62</v>
      </c>
      <c r="E874" s="176" t="s">
        <v>2661</v>
      </c>
      <c r="F874" s="174" t="s">
        <v>45</v>
      </c>
      <c r="G874" s="174" t="s">
        <v>185</v>
      </c>
      <c r="H874" s="177" t="s">
        <v>485</v>
      </c>
      <c r="I874" s="9">
        <v>7.64</v>
      </c>
      <c r="J874" s="177">
        <v>144</v>
      </c>
      <c r="K874" s="230">
        <v>2015</v>
      </c>
      <c r="L874" s="12" t="s">
        <v>194</v>
      </c>
      <c r="M874" s="12"/>
      <c r="N874" s="12"/>
      <c r="O874" s="12"/>
      <c r="P874" s="12"/>
      <c r="Q874" s="4"/>
      <c r="R874" s="101">
        <v>7.64</v>
      </c>
      <c r="S874" s="101">
        <v>7.64</v>
      </c>
      <c r="T874" s="100">
        <v>2015</v>
      </c>
      <c r="U874" s="175" t="s">
        <v>195</v>
      </c>
      <c r="V874" s="100" t="s">
        <v>111</v>
      </c>
      <c r="W874" s="180"/>
      <c r="X874" s="4">
        <f t="shared" si="21"/>
        <v>0</v>
      </c>
      <c r="Y874" s="180"/>
      <c r="Z874" s="4"/>
      <c r="AA874" s="180"/>
      <c r="AB874" s="180"/>
      <c r="AC874" s="180"/>
      <c r="AD874" s="180"/>
      <c r="AE874" s="180"/>
      <c r="AF874" s="180"/>
      <c r="AG874" s="180"/>
      <c r="AH874" s="180"/>
    </row>
    <row r="875" spans="1:34" ht="38.25" x14ac:dyDescent="0.25">
      <c r="A875" s="4" t="s">
        <v>2662</v>
      </c>
      <c r="B875" s="180" t="s">
        <v>2663</v>
      </c>
      <c r="C875" s="246">
        <f>IF(LEN($D875)=0,"",SUBTOTAL(3,$D$6:$D875))</f>
        <v>868</v>
      </c>
      <c r="D875" s="174" t="s">
        <v>25</v>
      </c>
      <c r="E875" s="176" t="s">
        <v>2664</v>
      </c>
      <c r="F875" s="174" t="s">
        <v>27</v>
      </c>
      <c r="G875" s="18" t="s">
        <v>65</v>
      </c>
      <c r="H875" s="177" t="s">
        <v>268</v>
      </c>
      <c r="I875" s="9">
        <v>2.9400000000000004</v>
      </c>
      <c r="J875" s="177">
        <v>144</v>
      </c>
      <c r="K875" s="230">
        <v>2015</v>
      </c>
      <c r="L875" s="12" t="s">
        <v>194</v>
      </c>
      <c r="M875" s="12"/>
      <c r="N875" s="12"/>
      <c r="O875" s="12"/>
      <c r="P875" s="12"/>
      <c r="Q875" s="4"/>
      <c r="R875" s="101">
        <v>2.94</v>
      </c>
      <c r="S875" s="101">
        <v>2.9400000000000004</v>
      </c>
      <c r="T875" s="100">
        <v>2015</v>
      </c>
      <c r="U875" s="175" t="s">
        <v>195</v>
      </c>
      <c r="V875" s="100" t="s">
        <v>70</v>
      </c>
      <c r="W875" s="180"/>
      <c r="X875" s="4">
        <f t="shared" si="21"/>
        <v>0</v>
      </c>
      <c r="Y875" s="180"/>
      <c r="Z875" s="4"/>
      <c r="AA875" s="180"/>
      <c r="AB875" s="180"/>
      <c r="AC875" s="180"/>
      <c r="AD875" s="180"/>
      <c r="AE875" s="180"/>
      <c r="AF875" s="180"/>
      <c r="AG875" s="180"/>
      <c r="AH875" s="180"/>
    </row>
    <row r="876" spans="1:34" ht="38.25" x14ac:dyDescent="0.25">
      <c r="A876" s="4" t="s">
        <v>2665</v>
      </c>
      <c r="B876" s="180" t="s">
        <v>2666</v>
      </c>
      <c r="C876" s="246">
        <f>IF(LEN($D876)=0,"",SUBTOTAL(3,$D$6:$D876))</f>
        <v>869</v>
      </c>
      <c r="D876" s="174" t="s">
        <v>25</v>
      </c>
      <c r="E876" s="176" t="s">
        <v>2667</v>
      </c>
      <c r="F876" s="174" t="s">
        <v>27</v>
      </c>
      <c r="G876" s="18" t="s">
        <v>65</v>
      </c>
      <c r="H876" s="177" t="s">
        <v>128</v>
      </c>
      <c r="I876" s="9">
        <v>0.82</v>
      </c>
      <c r="J876" s="177">
        <v>144</v>
      </c>
      <c r="K876" s="230">
        <v>2015</v>
      </c>
      <c r="L876" s="12" t="s">
        <v>194</v>
      </c>
      <c r="M876" s="12"/>
      <c r="N876" s="12"/>
      <c r="O876" s="12"/>
      <c r="P876" s="12"/>
      <c r="Q876" s="4"/>
      <c r="R876" s="101">
        <v>1.75</v>
      </c>
      <c r="S876" s="101">
        <v>0.82</v>
      </c>
      <c r="T876" s="100">
        <v>2015</v>
      </c>
      <c r="U876" s="175" t="s">
        <v>195</v>
      </c>
      <c r="V876" s="100" t="s">
        <v>47</v>
      </c>
      <c r="W876" s="180"/>
      <c r="X876" s="4">
        <f t="shared" si="21"/>
        <v>0</v>
      </c>
      <c r="Y876" s="180"/>
      <c r="Z876" s="4"/>
      <c r="AA876" s="180"/>
      <c r="AB876" s="180"/>
      <c r="AC876" s="180"/>
      <c r="AD876" s="180"/>
      <c r="AE876" s="180"/>
      <c r="AF876" s="180"/>
      <c r="AG876" s="180"/>
      <c r="AH876" s="180"/>
    </row>
    <row r="877" spans="1:34" ht="38.25" x14ac:dyDescent="0.25">
      <c r="A877" s="4" t="s">
        <v>2668</v>
      </c>
      <c r="B877" s="180" t="s">
        <v>2669</v>
      </c>
      <c r="C877" s="246">
        <f>IF(LEN($D877)=0,"",SUBTOTAL(3,$D$6:$D877))</f>
        <v>870</v>
      </c>
      <c r="D877" s="174" t="s">
        <v>25</v>
      </c>
      <c r="E877" s="176" t="s">
        <v>2670</v>
      </c>
      <c r="F877" s="174" t="s">
        <v>27</v>
      </c>
      <c r="G877" s="18" t="s">
        <v>65</v>
      </c>
      <c r="H877" s="177" t="s">
        <v>177</v>
      </c>
      <c r="I877" s="9">
        <v>11.979999999999999</v>
      </c>
      <c r="J877" s="177">
        <v>144</v>
      </c>
      <c r="K877" s="230">
        <v>2015</v>
      </c>
      <c r="L877" s="12" t="s">
        <v>194</v>
      </c>
      <c r="M877" s="12"/>
      <c r="N877" s="12"/>
      <c r="O877" s="12"/>
      <c r="P877" s="12"/>
      <c r="Q877" s="4"/>
      <c r="R877" s="101">
        <v>11.98</v>
      </c>
      <c r="S877" s="101">
        <v>11.979999999999999</v>
      </c>
      <c r="T877" s="100">
        <v>2015</v>
      </c>
      <c r="U877" s="175" t="s">
        <v>195</v>
      </c>
      <c r="V877" s="100" t="s">
        <v>70</v>
      </c>
      <c r="W877" s="180"/>
      <c r="X877" s="4">
        <f t="shared" si="21"/>
        <v>0</v>
      </c>
      <c r="Y877" s="180"/>
      <c r="Z877" s="4"/>
      <c r="AA877" s="180"/>
      <c r="AB877" s="180"/>
      <c r="AC877" s="180"/>
      <c r="AD877" s="180"/>
      <c r="AE877" s="180"/>
      <c r="AF877" s="180"/>
      <c r="AG877" s="180"/>
      <c r="AH877" s="180"/>
    </row>
    <row r="878" spans="1:34" ht="38.25" x14ac:dyDescent="0.25">
      <c r="A878" s="4" t="s">
        <v>2671</v>
      </c>
      <c r="B878" s="180" t="s">
        <v>2672</v>
      </c>
      <c r="C878" s="246">
        <f>IF(LEN($D878)=0,"",SUBTOTAL(3,$D$6:$D878))</f>
        <v>871</v>
      </c>
      <c r="D878" s="174" t="s">
        <v>25</v>
      </c>
      <c r="E878" s="176" t="s">
        <v>2673</v>
      </c>
      <c r="F878" s="174" t="s">
        <v>27</v>
      </c>
      <c r="G878" s="18" t="s">
        <v>65</v>
      </c>
      <c r="H878" s="177" t="s">
        <v>2674</v>
      </c>
      <c r="I878" s="9">
        <v>24.16</v>
      </c>
      <c r="J878" s="177">
        <v>144</v>
      </c>
      <c r="K878" s="230">
        <v>2015</v>
      </c>
      <c r="L878" s="12" t="s">
        <v>194</v>
      </c>
      <c r="M878" s="12"/>
      <c r="N878" s="12"/>
      <c r="O878" s="12"/>
      <c r="P878" s="12"/>
      <c r="Q878" s="4"/>
      <c r="R878" s="101">
        <v>24.16</v>
      </c>
      <c r="S878" s="101">
        <v>24.16</v>
      </c>
      <c r="T878" s="100">
        <v>2015</v>
      </c>
      <c r="U878" s="175" t="s">
        <v>195</v>
      </c>
      <c r="V878" s="100" t="s">
        <v>70</v>
      </c>
      <c r="W878" s="180"/>
      <c r="X878" s="4">
        <f t="shared" si="21"/>
        <v>0</v>
      </c>
      <c r="Y878" s="180"/>
      <c r="Z878" s="4"/>
      <c r="AA878" s="180"/>
      <c r="AB878" s="180"/>
      <c r="AC878" s="180"/>
      <c r="AD878" s="180"/>
      <c r="AE878" s="180"/>
      <c r="AF878" s="180"/>
      <c r="AG878" s="180"/>
      <c r="AH878" s="180"/>
    </row>
    <row r="879" spans="1:34" ht="38.25" x14ac:dyDescent="0.25">
      <c r="A879" s="4" t="s">
        <v>2675</v>
      </c>
      <c r="B879" s="5" t="s">
        <v>47</v>
      </c>
      <c r="C879" s="246">
        <f>IF(LEN($D879)=0,"",SUBTOTAL(3,$D$6:$D879))</f>
        <v>872</v>
      </c>
      <c r="D879" s="174" t="s">
        <v>25</v>
      </c>
      <c r="E879" s="176" t="s">
        <v>2676</v>
      </c>
      <c r="F879" s="174" t="s">
        <v>27</v>
      </c>
      <c r="G879" s="177" t="s">
        <v>131</v>
      </c>
      <c r="H879" s="177" t="s">
        <v>2677</v>
      </c>
      <c r="I879" s="9">
        <v>2.0499999999999998</v>
      </c>
      <c r="J879" s="177">
        <v>144</v>
      </c>
      <c r="K879" s="230">
        <v>2015</v>
      </c>
      <c r="L879" s="12" t="s">
        <v>194</v>
      </c>
      <c r="M879" s="12"/>
      <c r="N879" s="12"/>
      <c r="O879" s="12"/>
      <c r="P879" s="12"/>
      <c r="Q879" s="4"/>
      <c r="R879" s="101">
        <v>8</v>
      </c>
      <c r="S879" s="101">
        <v>2.0499999999999998</v>
      </c>
      <c r="T879" s="100">
        <v>2015</v>
      </c>
      <c r="U879" s="175" t="s">
        <v>195</v>
      </c>
      <c r="V879" s="100" t="s">
        <v>111</v>
      </c>
      <c r="W879" s="180"/>
      <c r="X879" s="4">
        <f t="shared" si="21"/>
        <v>0</v>
      </c>
      <c r="Y879" s="180"/>
      <c r="Z879" s="4"/>
      <c r="AA879" s="180"/>
      <c r="AB879" s="180"/>
      <c r="AC879" s="180"/>
      <c r="AD879" s="180"/>
      <c r="AE879" s="180"/>
      <c r="AF879" s="180"/>
      <c r="AG879" s="180"/>
      <c r="AH879" s="180"/>
    </row>
    <row r="880" spans="1:34" ht="38.25" x14ac:dyDescent="0.25">
      <c r="A880" s="4" t="s">
        <v>2678</v>
      </c>
      <c r="B880" s="180" t="s">
        <v>2679</v>
      </c>
      <c r="C880" s="246">
        <f>IF(LEN($D880)=0,"",SUBTOTAL(3,$D$6:$D880))</f>
        <v>873</v>
      </c>
      <c r="D880" s="174" t="s">
        <v>25</v>
      </c>
      <c r="E880" s="176" t="s">
        <v>2680</v>
      </c>
      <c r="F880" s="174" t="s">
        <v>27</v>
      </c>
      <c r="G880" s="18" t="s">
        <v>65</v>
      </c>
      <c r="H880" s="177" t="s">
        <v>376</v>
      </c>
      <c r="I880" s="9">
        <v>0.02</v>
      </c>
      <c r="J880" s="177">
        <v>144</v>
      </c>
      <c r="K880" s="230">
        <v>2015</v>
      </c>
      <c r="L880" s="12" t="s">
        <v>194</v>
      </c>
      <c r="M880" s="12"/>
      <c r="N880" s="12"/>
      <c r="O880" s="12"/>
      <c r="P880" s="12"/>
      <c r="Q880" s="4"/>
      <c r="R880" s="101">
        <v>0.02</v>
      </c>
      <c r="S880" s="101">
        <v>0.02</v>
      </c>
      <c r="T880" s="100">
        <v>2015</v>
      </c>
      <c r="U880" s="175" t="s">
        <v>195</v>
      </c>
      <c r="V880" s="100" t="s">
        <v>70</v>
      </c>
      <c r="W880" s="180"/>
      <c r="X880" s="4">
        <f t="shared" si="21"/>
        <v>0</v>
      </c>
      <c r="Y880" s="180"/>
      <c r="Z880" s="4"/>
      <c r="AA880" s="180"/>
      <c r="AB880" s="180"/>
      <c r="AC880" s="180"/>
      <c r="AD880" s="180"/>
      <c r="AE880" s="180"/>
      <c r="AF880" s="180"/>
      <c r="AG880" s="180"/>
      <c r="AH880" s="180"/>
    </row>
    <row r="881" spans="1:34" ht="38.25" x14ac:dyDescent="0.25">
      <c r="A881" s="4" t="s">
        <v>2681</v>
      </c>
      <c r="B881" s="5" t="s">
        <v>1723</v>
      </c>
      <c r="C881" s="246">
        <f>IF(LEN($D881)=0,"",SUBTOTAL(3,$D$6:$D881))</f>
        <v>874</v>
      </c>
      <c r="D881" s="174" t="s">
        <v>25</v>
      </c>
      <c r="E881" s="176" t="s">
        <v>2682</v>
      </c>
      <c r="F881" s="174" t="s">
        <v>27</v>
      </c>
      <c r="G881" s="18" t="s">
        <v>65</v>
      </c>
      <c r="H881" s="177" t="s">
        <v>306</v>
      </c>
      <c r="I881" s="9">
        <v>0.43</v>
      </c>
      <c r="J881" s="177">
        <v>144</v>
      </c>
      <c r="K881" s="230">
        <v>2015</v>
      </c>
      <c r="L881" s="12" t="s">
        <v>194</v>
      </c>
      <c r="M881" s="12"/>
      <c r="N881" s="12"/>
      <c r="O881" s="12"/>
      <c r="P881" s="12"/>
      <c r="Q881" s="4"/>
      <c r="R881" s="101">
        <v>0.43</v>
      </c>
      <c r="S881" s="101">
        <v>0.43</v>
      </c>
      <c r="T881" s="100">
        <v>2015</v>
      </c>
      <c r="U881" s="175" t="s">
        <v>195</v>
      </c>
      <c r="V881" s="100" t="s">
        <v>47</v>
      </c>
      <c r="W881" s="180"/>
      <c r="X881" s="4">
        <f t="shared" si="21"/>
        <v>0</v>
      </c>
      <c r="Y881" s="180"/>
      <c r="Z881" s="4"/>
      <c r="AA881" s="180"/>
      <c r="AB881" s="180"/>
      <c r="AC881" s="180"/>
      <c r="AD881" s="180"/>
      <c r="AE881" s="180"/>
      <c r="AF881" s="180"/>
      <c r="AG881" s="180"/>
      <c r="AH881" s="180"/>
    </row>
    <row r="882" spans="1:34" ht="38.25" x14ac:dyDescent="0.25">
      <c r="A882" s="4" t="s">
        <v>2683</v>
      </c>
      <c r="B882" s="180" t="s">
        <v>1014</v>
      </c>
      <c r="C882" s="246">
        <f>IF(LEN($D882)=0,"",SUBTOTAL(3,$D$6:$D882))</f>
        <v>875</v>
      </c>
      <c r="D882" s="174" t="s">
        <v>25</v>
      </c>
      <c r="E882" s="176" t="s">
        <v>2684</v>
      </c>
      <c r="F882" s="174" t="s">
        <v>27</v>
      </c>
      <c r="G882" s="18" t="s">
        <v>65</v>
      </c>
      <c r="H882" s="177" t="s">
        <v>893</v>
      </c>
      <c r="I882" s="9">
        <v>0.7</v>
      </c>
      <c r="J882" s="177">
        <v>144</v>
      </c>
      <c r="K882" s="230">
        <v>2015</v>
      </c>
      <c r="L882" s="12" t="s">
        <v>194</v>
      </c>
      <c r="M882" s="12"/>
      <c r="N882" s="12"/>
      <c r="O882" s="12"/>
      <c r="P882" s="12"/>
      <c r="Q882" s="4"/>
      <c r="R882" s="101">
        <v>0.88</v>
      </c>
      <c r="S882" s="101">
        <v>0.7</v>
      </c>
      <c r="T882" s="100">
        <v>2015</v>
      </c>
      <c r="U882" s="175" t="s">
        <v>195</v>
      </c>
      <c r="V882" s="100" t="s">
        <v>70</v>
      </c>
      <c r="W882" s="180"/>
      <c r="X882" s="4">
        <f t="shared" si="21"/>
        <v>0</v>
      </c>
      <c r="Y882" s="180"/>
      <c r="Z882" s="4"/>
      <c r="AA882" s="180"/>
      <c r="AB882" s="180"/>
      <c r="AC882" s="180"/>
      <c r="AD882" s="180"/>
      <c r="AE882" s="180"/>
      <c r="AF882" s="180"/>
      <c r="AG882" s="180"/>
      <c r="AH882" s="180"/>
    </row>
    <row r="883" spans="1:34" ht="38.25" x14ac:dyDescent="0.25">
      <c r="A883" s="4" t="s">
        <v>2685</v>
      </c>
      <c r="B883" s="180" t="s">
        <v>618</v>
      </c>
      <c r="C883" s="246">
        <f>IF(LEN($D883)=0,"",SUBTOTAL(3,$D$6:$D883))</f>
        <v>876</v>
      </c>
      <c r="D883" s="174" t="s">
        <v>25</v>
      </c>
      <c r="E883" s="176" t="s">
        <v>2686</v>
      </c>
      <c r="F883" s="174" t="s">
        <v>27</v>
      </c>
      <c r="G883" s="18" t="s">
        <v>65</v>
      </c>
      <c r="H883" s="177" t="s">
        <v>339</v>
      </c>
      <c r="I883" s="9">
        <v>2.7</v>
      </c>
      <c r="J883" s="177">
        <v>144</v>
      </c>
      <c r="K883" s="230">
        <v>2015</v>
      </c>
      <c r="L883" s="12" t="s">
        <v>194</v>
      </c>
      <c r="M883" s="12"/>
      <c r="N883" s="12"/>
      <c r="O883" s="12"/>
      <c r="P883" s="12"/>
      <c r="Q883" s="4"/>
      <c r="R883" s="101">
        <v>2.7</v>
      </c>
      <c r="S883" s="101">
        <v>2.7</v>
      </c>
      <c r="T883" s="100">
        <v>2015</v>
      </c>
      <c r="U883" s="175" t="s">
        <v>195</v>
      </c>
      <c r="V883" s="100" t="s">
        <v>70</v>
      </c>
      <c r="W883" s="180"/>
      <c r="X883" s="4">
        <f t="shared" si="21"/>
        <v>0</v>
      </c>
      <c r="Y883" s="180"/>
      <c r="Z883" s="4"/>
      <c r="AA883" s="180"/>
      <c r="AB883" s="180"/>
      <c r="AC883" s="180"/>
      <c r="AD883" s="180"/>
      <c r="AE883" s="180"/>
      <c r="AF883" s="180"/>
      <c r="AG883" s="180"/>
      <c r="AH883" s="180"/>
    </row>
    <row r="884" spans="1:34" ht="38.25" x14ac:dyDescent="0.25">
      <c r="A884" s="4" t="s">
        <v>2687</v>
      </c>
      <c r="B884" s="5" t="s">
        <v>2688</v>
      </c>
      <c r="C884" s="246">
        <f>IF(LEN($D884)=0,"",SUBTOTAL(3,$D$6:$D884))</f>
        <v>877</v>
      </c>
      <c r="D884" s="174" t="s">
        <v>25</v>
      </c>
      <c r="E884" s="176" t="s">
        <v>2689</v>
      </c>
      <c r="F884" s="174" t="s">
        <v>45</v>
      </c>
      <c r="G884" s="18" t="s">
        <v>65</v>
      </c>
      <c r="H884" s="177" t="s">
        <v>181</v>
      </c>
      <c r="I884" s="9">
        <v>0.76000000000000012</v>
      </c>
      <c r="J884" s="177">
        <v>144</v>
      </c>
      <c r="K884" s="230">
        <v>2015</v>
      </c>
      <c r="L884" s="12" t="s">
        <v>194</v>
      </c>
      <c r="M884" s="12"/>
      <c r="N884" s="12"/>
      <c r="O884" s="12"/>
      <c r="P884" s="12"/>
      <c r="Q884" s="4"/>
      <c r="R884" s="101">
        <v>0.76000000000000012</v>
      </c>
      <c r="S884" s="101">
        <v>0.76000000000000012</v>
      </c>
      <c r="T884" s="100">
        <v>2015</v>
      </c>
      <c r="U884" s="175" t="s">
        <v>195</v>
      </c>
      <c r="V884" s="100" t="s">
        <v>70</v>
      </c>
      <c r="W884" s="180"/>
      <c r="X884" s="4">
        <f t="shared" si="21"/>
        <v>0</v>
      </c>
      <c r="Y884" s="180"/>
      <c r="Z884" s="4"/>
      <c r="AA884" s="180"/>
      <c r="AB884" s="180"/>
      <c r="AC884" s="180"/>
      <c r="AD884" s="180"/>
      <c r="AE884" s="180"/>
      <c r="AF884" s="180"/>
      <c r="AG884" s="180"/>
      <c r="AH884" s="180"/>
    </row>
    <row r="885" spans="1:34" ht="38.25" x14ac:dyDescent="0.25">
      <c r="A885" s="4" t="s">
        <v>2690</v>
      </c>
      <c r="B885" s="5" t="s">
        <v>1723</v>
      </c>
      <c r="C885" s="246">
        <f>IF(LEN($D885)=0,"",SUBTOTAL(3,$D$6:$D885))</f>
        <v>878</v>
      </c>
      <c r="D885" s="174" t="s">
        <v>25</v>
      </c>
      <c r="E885" s="176" t="s">
        <v>2691</v>
      </c>
      <c r="F885" s="174" t="s">
        <v>45</v>
      </c>
      <c r="G885" s="18" t="s">
        <v>65</v>
      </c>
      <c r="H885" s="177" t="s">
        <v>306</v>
      </c>
      <c r="I885" s="9">
        <v>0.03</v>
      </c>
      <c r="J885" s="177">
        <v>144</v>
      </c>
      <c r="K885" s="230">
        <v>2015</v>
      </c>
      <c r="L885" s="12" t="s">
        <v>194</v>
      </c>
      <c r="M885" s="12"/>
      <c r="N885" s="12"/>
      <c r="O885" s="12"/>
      <c r="P885" s="12"/>
      <c r="Q885" s="4"/>
      <c r="R885" s="101">
        <v>0.03</v>
      </c>
      <c r="S885" s="101">
        <v>0.03</v>
      </c>
      <c r="T885" s="100">
        <v>2015</v>
      </c>
      <c r="U885" s="175" t="s">
        <v>195</v>
      </c>
      <c r="V885" s="100" t="s">
        <v>47</v>
      </c>
      <c r="W885" s="180"/>
      <c r="X885" s="4">
        <f t="shared" si="21"/>
        <v>0</v>
      </c>
      <c r="Y885" s="180"/>
      <c r="Z885" s="4"/>
      <c r="AA885" s="180"/>
      <c r="AB885" s="180"/>
      <c r="AC885" s="180"/>
      <c r="AD885" s="180"/>
      <c r="AE885" s="180"/>
      <c r="AF885" s="180"/>
      <c r="AG885" s="180"/>
      <c r="AH885" s="180"/>
    </row>
    <row r="886" spans="1:34" ht="38.25" x14ac:dyDescent="0.25">
      <c r="A886" s="4" t="s">
        <v>2692</v>
      </c>
      <c r="B886" s="5" t="s">
        <v>2693</v>
      </c>
      <c r="C886" s="246">
        <f>IF(LEN($D886)=0,"",SUBTOTAL(3,$D$6:$D886))</f>
        <v>879</v>
      </c>
      <c r="D886" s="174" t="s">
        <v>25</v>
      </c>
      <c r="E886" s="176" t="s">
        <v>2694</v>
      </c>
      <c r="F886" s="174" t="s">
        <v>27</v>
      </c>
      <c r="G886" s="174" t="s">
        <v>185</v>
      </c>
      <c r="H886" s="177" t="s">
        <v>485</v>
      </c>
      <c r="I886" s="9">
        <v>4.5000000000000009</v>
      </c>
      <c r="J886" s="177">
        <v>144</v>
      </c>
      <c r="K886" s="230">
        <v>2015</v>
      </c>
      <c r="L886" s="12" t="s">
        <v>194</v>
      </c>
      <c r="M886" s="12"/>
      <c r="N886" s="12"/>
      <c r="O886" s="12"/>
      <c r="P886" s="12"/>
      <c r="Q886" s="4"/>
      <c r="R886" s="101">
        <v>9.3000000000000007</v>
      </c>
      <c r="S886" s="101">
        <v>4.5000000000000009</v>
      </c>
      <c r="T886" s="100">
        <v>2015</v>
      </c>
      <c r="U886" s="175" t="s">
        <v>195</v>
      </c>
      <c r="V886" s="100" t="s">
        <v>111</v>
      </c>
      <c r="W886" s="180"/>
      <c r="X886" s="4">
        <f t="shared" si="21"/>
        <v>0</v>
      </c>
      <c r="Y886" s="180"/>
      <c r="Z886" s="4"/>
      <c r="AA886" s="180"/>
      <c r="AB886" s="180"/>
      <c r="AC886" s="180"/>
      <c r="AD886" s="180"/>
      <c r="AE886" s="180"/>
      <c r="AF886" s="180"/>
      <c r="AG886" s="180"/>
      <c r="AH886" s="180"/>
    </row>
    <row r="887" spans="1:34" ht="38.25" x14ac:dyDescent="0.25">
      <c r="A887" s="4" t="s">
        <v>2695</v>
      </c>
      <c r="B887" s="5" t="s">
        <v>2696</v>
      </c>
      <c r="C887" s="246">
        <f>IF(LEN($D887)=0,"",SUBTOTAL(3,$D$6:$D887))</f>
        <v>880</v>
      </c>
      <c r="D887" s="174" t="s">
        <v>25</v>
      </c>
      <c r="E887" s="176" t="s">
        <v>2697</v>
      </c>
      <c r="F887" s="174" t="s">
        <v>27</v>
      </c>
      <c r="G887" s="174" t="s">
        <v>185</v>
      </c>
      <c r="H887" s="177" t="s">
        <v>1422</v>
      </c>
      <c r="I887" s="9">
        <v>3.6</v>
      </c>
      <c r="J887" s="177">
        <v>144</v>
      </c>
      <c r="K887" s="230">
        <v>2015</v>
      </c>
      <c r="L887" s="12" t="s">
        <v>194</v>
      </c>
      <c r="M887" s="12"/>
      <c r="N887" s="12"/>
      <c r="O887" s="12"/>
      <c r="P887" s="12"/>
      <c r="Q887" s="4"/>
      <c r="R887" s="101">
        <v>3.6</v>
      </c>
      <c r="S887" s="101">
        <v>3.6</v>
      </c>
      <c r="T887" s="100">
        <v>2015</v>
      </c>
      <c r="U887" s="175" t="s">
        <v>195</v>
      </c>
      <c r="V887" s="100" t="s">
        <v>111</v>
      </c>
      <c r="W887" s="180"/>
      <c r="X887" s="4">
        <f t="shared" si="21"/>
        <v>0</v>
      </c>
      <c r="Y887" s="180"/>
      <c r="Z887" s="4"/>
      <c r="AA887" s="180"/>
      <c r="AB887" s="180"/>
      <c r="AC887" s="180"/>
      <c r="AD887" s="180"/>
      <c r="AE887" s="180"/>
      <c r="AF887" s="180"/>
      <c r="AG887" s="180"/>
      <c r="AH887" s="180"/>
    </row>
    <row r="888" spans="1:34" ht="38.25" x14ac:dyDescent="0.25">
      <c r="A888" s="4" t="s">
        <v>2698</v>
      </c>
      <c r="B888" s="5" t="s">
        <v>2699</v>
      </c>
      <c r="C888" s="246">
        <f>IF(LEN($D888)=0,"",SUBTOTAL(3,$D$6:$D888))</f>
        <v>881</v>
      </c>
      <c r="D888" s="174" t="s">
        <v>25</v>
      </c>
      <c r="E888" s="176" t="s">
        <v>2700</v>
      </c>
      <c r="F888" s="174" t="s">
        <v>27</v>
      </c>
      <c r="G888" s="174" t="s">
        <v>185</v>
      </c>
      <c r="H888" s="177" t="s">
        <v>2701</v>
      </c>
      <c r="I888" s="9">
        <v>6.4</v>
      </c>
      <c r="J888" s="177">
        <v>144</v>
      </c>
      <c r="K888" s="230">
        <v>2015</v>
      </c>
      <c r="L888" s="12" t="s">
        <v>194</v>
      </c>
      <c r="M888" s="12"/>
      <c r="N888" s="12"/>
      <c r="O888" s="12"/>
      <c r="P888" s="12"/>
      <c r="Q888" s="4"/>
      <c r="R888" s="101">
        <v>6.4</v>
      </c>
      <c r="S888" s="101">
        <v>6.4</v>
      </c>
      <c r="T888" s="100">
        <v>2015</v>
      </c>
      <c r="U888" s="175" t="s">
        <v>195</v>
      </c>
      <c r="V888" s="100" t="s">
        <v>111</v>
      </c>
      <c r="W888" s="180"/>
      <c r="X888" s="4">
        <f t="shared" si="21"/>
        <v>0</v>
      </c>
      <c r="Y888" s="180"/>
      <c r="Z888" s="4"/>
      <c r="AA888" s="180"/>
      <c r="AB888" s="180"/>
      <c r="AC888" s="180"/>
      <c r="AD888" s="180"/>
      <c r="AE888" s="180"/>
      <c r="AF888" s="180"/>
      <c r="AG888" s="180"/>
      <c r="AH888" s="180"/>
    </row>
    <row r="889" spans="1:34" ht="38.25" x14ac:dyDescent="0.25">
      <c r="A889" s="4" t="s">
        <v>2702</v>
      </c>
      <c r="B889" s="5" t="s">
        <v>2703</v>
      </c>
      <c r="C889" s="246">
        <f>IF(LEN($D889)=0,"",SUBTOTAL(3,$D$6:$D889))</f>
        <v>882</v>
      </c>
      <c r="D889" s="174" t="s">
        <v>25</v>
      </c>
      <c r="E889" s="176" t="s">
        <v>2704</v>
      </c>
      <c r="F889" s="174" t="s">
        <v>27</v>
      </c>
      <c r="G889" s="174" t="s">
        <v>185</v>
      </c>
      <c r="H889" s="177" t="s">
        <v>2705</v>
      </c>
      <c r="I889" s="9">
        <v>14.87</v>
      </c>
      <c r="J889" s="177">
        <v>144</v>
      </c>
      <c r="K889" s="230">
        <v>2015</v>
      </c>
      <c r="L889" s="12" t="s">
        <v>194</v>
      </c>
      <c r="M889" s="12"/>
      <c r="N889" s="12"/>
      <c r="O889" s="12"/>
      <c r="P889" s="12"/>
      <c r="Q889" s="4"/>
      <c r="R889" s="101">
        <v>14.87</v>
      </c>
      <c r="S889" s="101">
        <v>14.87</v>
      </c>
      <c r="T889" s="100">
        <v>2015</v>
      </c>
      <c r="U889" s="175" t="s">
        <v>195</v>
      </c>
      <c r="V889" s="100" t="s">
        <v>111</v>
      </c>
      <c r="W889" s="180"/>
      <c r="X889" s="4">
        <f t="shared" si="21"/>
        <v>0</v>
      </c>
      <c r="Y889" s="180"/>
      <c r="Z889" s="4"/>
      <c r="AA889" s="180"/>
      <c r="AB889" s="180"/>
      <c r="AC889" s="180"/>
      <c r="AD889" s="180"/>
      <c r="AE889" s="180"/>
      <c r="AF889" s="180"/>
      <c r="AG889" s="180"/>
      <c r="AH889" s="180"/>
    </row>
    <row r="890" spans="1:34" ht="38.25" x14ac:dyDescent="0.25">
      <c r="A890" s="4" t="s">
        <v>2706</v>
      </c>
      <c r="B890" s="5" t="s">
        <v>2707</v>
      </c>
      <c r="C890" s="246">
        <f>IF(LEN($D890)=0,"",SUBTOTAL(3,$D$6:$D890))</f>
        <v>883</v>
      </c>
      <c r="D890" s="174" t="s">
        <v>25</v>
      </c>
      <c r="E890" s="176" t="s">
        <v>2708</v>
      </c>
      <c r="F890" s="174" t="s">
        <v>27</v>
      </c>
      <c r="G890" s="174" t="s">
        <v>185</v>
      </c>
      <c r="H890" s="177" t="s">
        <v>1433</v>
      </c>
      <c r="I890" s="9">
        <v>5.2</v>
      </c>
      <c r="J890" s="177">
        <v>144</v>
      </c>
      <c r="K890" s="230">
        <v>2015</v>
      </c>
      <c r="L890" s="12" t="s">
        <v>194</v>
      </c>
      <c r="M890" s="12"/>
      <c r="N890" s="12"/>
      <c r="O890" s="12"/>
      <c r="P890" s="12"/>
      <c r="Q890" s="4"/>
      <c r="R890" s="101">
        <v>14.9</v>
      </c>
      <c r="S890" s="101">
        <v>5.2</v>
      </c>
      <c r="T890" s="100">
        <v>2015</v>
      </c>
      <c r="U890" s="175" t="s">
        <v>195</v>
      </c>
      <c r="V890" s="100" t="s">
        <v>111</v>
      </c>
      <c r="W890" s="180"/>
      <c r="X890" s="4">
        <f t="shared" si="21"/>
        <v>0</v>
      </c>
      <c r="Y890" s="180"/>
      <c r="Z890" s="4"/>
      <c r="AA890" s="180"/>
      <c r="AB890" s="180"/>
      <c r="AC890" s="180"/>
      <c r="AD890" s="180"/>
      <c r="AE890" s="180"/>
      <c r="AF890" s="180"/>
      <c r="AG890" s="180"/>
      <c r="AH890" s="180"/>
    </row>
    <row r="891" spans="1:34" ht="38.25" x14ac:dyDescent="0.25">
      <c r="A891" s="4" t="s">
        <v>2709</v>
      </c>
      <c r="B891" s="5" t="s">
        <v>2710</v>
      </c>
      <c r="C891" s="246">
        <f>IF(LEN($D891)=0,"",SUBTOTAL(3,$D$6:$D891))</f>
        <v>884</v>
      </c>
      <c r="D891" s="174" t="s">
        <v>25</v>
      </c>
      <c r="E891" s="176" t="s">
        <v>2711</v>
      </c>
      <c r="F891" s="174" t="s">
        <v>27</v>
      </c>
      <c r="G891" s="174" t="s">
        <v>185</v>
      </c>
      <c r="H891" s="177" t="s">
        <v>485</v>
      </c>
      <c r="I891" s="9">
        <v>2.8250999999999999</v>
      </c>
      <c r="J891" s="177">
        <v>144</v>
      </c>
      <c r="K891" s="230">
        <v>2015</v>
      </c>
      <c r="L891" s="12" t="s">
        <v>194</v>
      </c>
      <c r="M891" s="12"/>
      <c r="N891" s="12"/>
      <c r="O891" s="12"/>
      <c r="P891" s="12"/>
      <c r="Q891" s="4"/>
      <c r="R891" s="101">
        <v>2.8250999999999999</v>
      </c>
      <c r="S891" s="101">
        <v>2.8250999999999999</v>
      </c>
      <c r="T891" s="100">
        <v>2015</v>
      </c>
      <c r="U891" s="175" t="s">
        <v>195</v>
      </c>
      <c r="V891" s="100" t="s">
        <v>111</v>
      </c>
      <c r="W891" s="180"/>
      <c r="X891" s="4">
        <f t="shared" si="21"/>
        <v>0</v>
      </c>
      <c r="Y891" s="180"/>
      <c r="Z891" s="4"/>
      <c r="AA891" s="180"/>
      <c r="AB891" s="180"/>
      <c r="AC891" s="180"/>
      <c r="AD891" s="180"/>
      <c r="AE891" s="180"/>
      <c r="AF891" s="180"/>
      <c r="AG891" s="180"/>
      <c r="AH891" s="180"/>
    </row>
    <row r="892" spans="1:34" ht="38.25" x14ac:dyDescent="0.25">
      <c r="A892" s="4" t="s">
        <v>2712</v>
      </c>
      <c r="B892" s="5" t="s">
        <v>2713</v>
      </c>
      <c r="C892" s="246">
        <f>IF(LEN($D892)=0,"",SUBTOTAL(3,$D$6:$D892))</f>
        <v>885</v>
      </c>
      <c r="D892" s="174" t="s">
        <v>25</v>
      </c>
      <c r="E892" s="176" t="s">
        <v>2714</v>
      </c>
      <c r="F892" s="174" t="s">
        <v>27</v>
      </c>
      <c r="G892" s="174" t="s">
        <v>185</v>
      </c>
      <c r="H892" s="177" t="s">
        <v>2715</v>
      </c>
      <c r="I892" s="9">
        <v>2.58</v>
      </c>
      <c r="J892" s="177">
        <v>144</v>
      </c>
      <c r="K892" s="230">
        <v>2015</v>
      </c>
      <c r="L892" s="12" t="s">
        <v>194</v>
      </c>
      <c r="M892" s="12"/>
      <c r="N892" s="12"/>
      <c r="O892" s="12"/>
      <c r="P892" s="12"/>
      <c r="Q892" s="4"/>
      <c r="R892" s="101">
        <v>27.729999999999997</v>
      </c>
      <c r="S892" s="101">
        <v>2.58</v>
      </c>
      <c r="T892" s="100">
        <v>2015</v>
      </c>
      <c r="U892" s="175" t="s">
        <v>195</v>
      </c>
      <c r="V892" s="100" t="s">
        <v>111</v>
      </c>
      <c r="W892" s="180"/>
      <c r="X892" s="4">
        <f t="shared" si="21"/>
        <v>0</v>
      </c>
      <c r="Y892" s="180"/>
      <c r="Z892" s="4"/>
      <c r="AA892" s="180"/>
      <c r="AB892" s="180"/>
      <c r="AC892" s="180"/>
      <c r="AD892" s="180"/>
      <c r="AE892" s="180"/>
      <c r="AF892" s="180"/>
      <c r="AG892" s="180"/>
      <c r="AH892" s="180"/>
    </row>
    <row r="893" spans="1:34" ht="38.25" x14ac:dyDescent="0.25">
      <c r="A893" s="4" t="s">
        <v>2716</v>
      </c>
      <c r="B893" s="5" t="s">
        <v>2717</v>
      </c>
      <c r="C893" s="246">
        <f>IF(LEN($D893)=0,"",SUBTOTAL(3,$D$6:$D893))</f>
        <v>886</v>
      </c>
      <c r="D893" s="174" t="s">
        <v>25</v>
      </c>
      <c r="E893" s="176" t="s">
        <v>2718</v>
      </c>
      <c r="F893" s="174" t="s">
        <v>27</v>
      </c>
      <c r="G893" s="174" t="s">
        <v>185</v>
      </c>
      <c r="H893" s="177" t="s">
        <v>1517</v>
      </c>
      <c r="I893" s="9">
        <v>6.24</v>
      </c>
      <c r="J893" s="177">
        <v>144</v>
      </c>
      <c r="K893" s="230">
        <v>2015</v>
      </c>
      <c r="L893" s="12" t="s">
        <v>194</v>
      </c>
      <c r="M893" s="12"/>
      <c r="N893" s="12"/>
      <c r="O893" s="12"/>
      <c r="P893" s="12"/>
      <c r="Q893" s="4"/>
      <c r="R893" s="101">
        <v>13.1</v>
      </c>
      <c r="S893" s="101">
        <v>6.24</v>
      </c>
      <c r="T893" s="100">
        <v>2015</v>
      </c>
      <c r="U893" s="175" t="s">
        <v>195</v>
      </c>
      <c r="V893" s="100" t="s">
        <v>111</v>
      </c>
      <c r="W893" s="180"/>
      <c r="X893" s="4">
        <f t="shared" si="21"/>
        <v>0</v>
      </c>
      <c r="Y893" s="180"/>
      <c r="Z893" s="4"/>
      <c r="AA893" s="180"/>
      <c r="AB893" s="180"/>
      <c r="AC893" s="180"/>
      <c r="AD893" s="180"/>
      <c r="AE893" s="180"/>
      <c r="AF893" s="180"/>
      <c r="AG893" s="180"/>
      <c r="AH893" s="180"/>
    </row>
    <row r="894" spans="1:34" ht="38.25" x14ac:dyDescent="0.25">
      <c r="A894" s="4" t="s">
        <v>2719</v>
      </c>
      <c r="B894" s="5" t="s">
        <v>2720</v>
      </c>
      <c r="C894" s="246">
        <f>IF(LEN($D894)=0,"",SUBTOTAL(3,$D$6:$D894))</f>
        <v>887</v>
      </c>
      <c r="D894" s="174" t="s">
        <v>25</v>
      </c>
      <c r="E894" s="176" t="s">
        <v>2721</v>
      </c>
      <c r="F894" s="174" t="s">
        <v>27</v>
      </c>
      <c r="G894" s="174" t="s">
        <v>185</v>
      </c>
      <c r="H894" s="177" t="s">
        <v>1517</v>
      </c>
      <c r="I894" s="9">
        <v>6</v>
      </c>
      <c r="J894" s="177">
        <v>144</v>
      </c>
      <c r="K894" s="230">
        <v>2015</v>
      </c>
      <c r="L894" s="12" t="s">
        <v>194</v>
      </c>
      <c r="M894" s="12"/>
      <c r="N894" s="12"/>
      <c r="O894" s="12"/>
      <c r="P894" s="12"/>
      <c r="Q894" s="4"/>
      <c r="R894" s="101">
        <v>10.38</v>
      </c>
      <c r="S894" s="101">
        <v>6</v>
      </c>
      <c r="T894" s="100">
        <v>2015</v>
      </c>
      <c r="U894" s="175" t="s">
        <v>195</v>
      </c>
      <c r="V894" s="100" t="s">
        <v>111</v>
      </c>
      <c r="W894" s="180"/>
      <c r="X894" s="4">
        <f t="shared" si="21"/>
        <v>0</v>
      </c>
      <c r="Y894" s="180"/>
      <c r="Z894" s="4"/>
      <c r="AA894" s="180"/>
      <c r="AB894" s="180"/>
      <c r="AC894" s="180"/>
      <c r="AD894" s="180"/>
      <c r="AE894" s="180"/>
      <c r="AF894" s="180"/>
      <c r="AG894" s="180"/>
      <c r="AH894" s="180"/>
    </row>
    <row r="895" spans="1:34" ht="38.25" x14ac:dyDescent="0.25">
      <c r="A895" s="4" t="s">
        <v>2722</v>
      </c>
      <c r="B895" s="5" t="s">
        <v>2723</v>
      </c>
      <c r="C895" s="246">
        <f>IF(LEN($D895)=0,"",SUBTOTAL(3,$D$6:$D895))</f>
        <v>888</v>
      </c>
      <c r="D895" s="174" t="s">
        <v>25</v>
      </c>
      <c r="E895" s="176" t="s">
        <v>1388</v>
      </c>
      <c r="F895" s="174" t="s">
        <v>495</v>
      </c>
      <c r="G895" s="174" t="s">
        <v>185</v>
      </c>
      <c r="H895" s="177" t="s">
        <v>1248</v>
      </c>
      <c r="I895" s="9">
        <v>0.02</v>
      </c>
      <c r="J895" s="177">
        <v>144</v>
      </c>
      <c r="K895" s="230">
        <v>2015</v>
      </c>
      <c r="L895" s="12" t="s">
        <v>194</v>
      </c>
      <c r="M895" s="12"/>
      <c r="N895" s="12"/>
      <c r="O895" s="12"/>
      <c r="P895" s="12"/>
      <c r="Q895" s="4"/>
      <c r="R895" s="101">
        <v>0.02</v>
      </c>
      <c r="S895" s="101">
        <v>0.02</v>
      </c>
      <c r="T895" s="100">
        <v>2015</v>
      </c>
      <c r="U895" s="175" t="s">
        <v>195</v>
      </c>
      <c r="V895" s="100" t="s">
        <v>111</v>
      </c>
      <c r="W895" s="180"/>
      <c r="X895" s="4">
        <f t="shared" si="21"/>
        <v>0</v>
      </c>
      <c r="Y895" s="180"/>
      <c r="Z895" s="4"/>
      <c r="AA895" s="180"/>
      <c r="AB895" s="180"/>
      <c r="AC895" s="180"/>
      <c r="AD895" s="180"/>
      <c r="AE895" s="180"/>
      <c r="AF895" s="180"/>
      <c r="AG895" s="180"/>
      <c r="AH895" s="180"/>
    </row>
    <row r="896" spans="1:34" ht="38.25" x14ac:dyDescent="0.25">
      <c r="A896" s="4" t="s">
        <v>2724</v>
      </c>
      <c r="B896" s="5"/>
      <c r="C896" s="246">
        <f>IF(LEN($D896)=0,"",SUBTOTAL(3,$D$6:$D896))</f>
        <v>889</v>
      </c>
      <c r="D896" s="174" t="s">
        <v>25</v>
      </c>
      <c r="E896" s="176" t="s">
        <v>2725</v>
      </c>
      <c r="F896" s="174" t="s">
        <v>27</v>
      </c>
      <c r="G896" s="177" t="s">
        <v>131</v>
      </c>
      <c r="H896" s="177" t="s">
        <v>2726</v>
      </c>
      <c r="I896" s="9">
        <v>9.9700000000000006</v>
      </c>
      <c r="J896" s="177">
        <v>144</v>
      </c>
      <c r="K896" s="230">
        <v>2015</v>
      </c>
      <c r="L896" s="12" t="s">
        <v>194</v>
      </c>
      <c r="M896" s="12"/>
      <c r="N896" s="12"/>
      <c r="O896" s="12"/>
      <c r="P896" s="12"/>
      <c r="Q896" s="4"/>
      <c r="R896" s="101">
        <v>23.29</v>
      </c>
      <c r="S896" s="101">
        <v>9.9700000000000006</v>
      </c>
      <c r="T896" s="100">
        <v>2015</v>
      </c>
      <c r="U896" s="175" t="s">
        <v>195</v>
      </c>
      <c r="V896" s="100" t="s">
        <v>36</v>
      </c>
      <c r="W896" s="180"/>
      <c r="X896" s="4">
        <f t="shared" si="21"/>
        <v>0</v>
      </c>
      <c r="Y896" s="180"/>
      <c r="Z896" s="4"/>
      <c r="AA896" s="180"/>
      <c r="AB896" s="180"/>
      <c r="AC896" s="180"/>
      <c r="AD896" s="180"/>
      <c r="AE896" s="180"/>
      <c r="AF896" s="180"/>
      <c r="AG896" s="180"/>
      <c r="AH896" s="180"/>
    </row>
    <row r="897" spans="1:34" ht="38.25" x14ac:dyDescent="0.25">
      <c r="A897" s="4" t="s">
        <v>2727</v>
      </c>
      <c r="B897" s="180" t="s">
        <v>2728</v>
      </c>
      <c r="C897" s="246">
        <f>IF(LEN($D897)=0,"",SUBTOTAL(3,$D$6:$D897))</f>
        <v>890</v>
      </c>
      <c r="D897" s="174" t="s">
        <v>25</v>
      </c>
      <c r="E897" s="176" t="s">
        <v>2729</v>
      </c>
      <c r="F897" s="174" t="s">
        <v>27</v>
      </c>
      <c r="G897" s="18" t="s">
        <v>65</v>
      </c>
      <c r="H897" s="177" t="s">
        <v>177</v>
      </c>
      <c r="I897" s="9">
        <v>0.03</v>
      </c>
      <c r="J897" s="177">
        <v>144</v>
      </c>
      <c r="K897" s="230">
        <v>2015</v>
      </c>
      <c r="L897" s="12" t="s">
        <v>194</v>
      </c>
      <c r="M897" s="12"/>
      <c r="N897" s="12"/>
      <c r="O897" s="12"/>
      <c r="P897" s="12"/>
      <c r="Q897" s="4"/>
      <c r="R897" s="101">
        <v>0.03</v>
      </c>
      <c r="S897" s="101">
        <v>0.03</v>
      </c>
      <c r="T897" s="100">
        <v>2015</v>
      </c>
      <c r="U897" s="175" t="s">
        <v>195</v>
      </c>
      <c r="V897" s="100" t="s">
        <v>70</v>
      </c>
      <c r="W897" s="180"/>
      <c r="X897" s="4">
        <f t="shared" si="21"/>
        <v>0</v>
      </c>
      <c r="Y897" s="180"/>
      <c r="Z897" s="4"/>
      <c r="AA897" s="180"/>
      <c r="AB897" s="180"/>
      <c r="AC897" s="180"/>
      <c r="AD897" s="180"/>
      <c r="AE897" s="180"/>
      <c r="AF897" s="180"/>
      <c r="AG897" s="180"/>
      <c r="AH897" s="180"/>
    </row>
    <row r="898" spans="1:34" ht="38.25" x14ac:dyDescent="0.25">
      <c r="A898" s="4" t="s">
        <v>2730</v>
      </c>
      <c r="B898" s="5" t="s">
        <v>2731</v>
      </c>
      <c r="C898" s="246">
        <f>IF(LEN($D898)=0,"",SUBTOTAL(3,$D$6:$D898))</f>
        <v>891</v>
      </c>
      <c r="D898" s="174" t="s">
        <v>25</v>
      </c>
      <c r="E898" s="176" t="s">
        <v>2732</v>
      </c>
      <c r="F898" s="174" t="s">
        <v>27</v>
      </c>
      <c r="G898" s="174" t="s">
        <v>79</v>
      </c>
      <c r="H898" s="177" t="s">
        <v>123</v>
      </c>
      <c r="I898" s="9">
        <v>0.17</v>
      </c>
      <c r="J898" s="177">
        <v>144</v>
      </c>
      <c r="K898" s="230">
        <v>2015</v>
      </c>
      <c r="L898" s="12" t="s">
        <v>194</v>
      </c>
      <c r="M898" s="12"/>
      <c r="N898" s="12"/>
      <c r="O898" s="12"/>
      <c r="P898" s="12"/>
      <c r="Q898" s="4"/>
      <c r="R898" s="101">
        <v>0.23</v>
      </c>
      <c r="S898" s="101">
        <v>0.17</v>
      </c>
      <c r="T898" s="100">
        <v>2015</v>
      </c>
      <c r="U898" s="175" t="s">
        <v>195</v>
      </c>
      <c r="V898" s="100" t="s">
        <v>47</v>
      </c>
      <c r="W898" s="180"/>
      <c r="X898" s="4">
        <f t="shared" si="21"/>
        <v>0</v>
      </c>
      <c r="Y898" s="180"/>
      <c r="Z898" s="4"/>
      <c r="AA898" s="180"/>
      <c r="AB898" s="180"/>
      <c r="AC898" s="180"/>
      <c r="AD898" s="180"/>
      <c r="AE898" s="180"/>
      <c r="AF898" s="180"/>
      <c r="AG898" s="180"/>
      <c r="AH898" s="180"/>
    </row>
    <row r="899" spans="1:34" ht="38.25" x14ac:dyDescent="0.25">
      <c r="A899" s="4" t="s">
        <v>2733</v>
      </c>
      <c r="B899" s="5" t="s">
        <v>2734</v>
      </c>
      <c r="C899" s="246">
        <f>IF(LEN($D899)=0,"",SUBTOTAL(3,$D$6:$D899))</f>
        <v>892</v>
      </c>
      <c r="D899" s="174" t="s">
        <v>25</v>
      </c>
      <c r="E899" s="176" t="s">
        <v>2735</v>
      </c>
      <c r="F899" s="174" t="s">
        <v>27</v>
      </c>
      <c r="G899" s="174" t="s">
        <v>79</v>
      </c>
      <c r="H899" s="177" t="s">
        <v>644</v>
      </c>
      <c r="I899" s="9">
        <v>3.0999999999999996</v>
      </c>
      <c r="J899" s="177">
        <v>144</v>
      </c>
      <c r="K899" s="230">
        <v>2015</v>
      </c>
      <c r="L899" s="12" t="s">
        <v>194</v>
      </c>
      <c r="M899" s="12"/>
      <c r="N899" s="12"/>
      <c r="O899" s="12"/>
      <c r="P899" s="12"/>
      <c r="Q899" s="4"/>
      <c r="R899" s="101">
        <v>4.5999999999999996</v>
      </c>
      <c r="S899" s="101">
        <v>3.0999999999999996</v>
      </c>
      <c r="T899" s="100">
        <v>2015</v>
      </c>
      <c r="U899" s="175" t="s">
        <v>195</v>
      </c>
      <c r="V899" s="100" t="s">
        <v>47</v>
      </c>
      <c r="W899" s="180"/>
      <c r="X899" s="4">
        <f t="shared" si="21"/>
        <v>0</v>
      </c>
      <c r="Y899" s="180"/>
      <c r="Z899" s="4"/>
      <c r="AA899" s="180"/>
      <c r="AB899" s="180"/>
      <c r="AC899" s="180"/>
      <c r="AD899" s="180"/>
      <c r="AE899" s="180"/>
      <c r="AF899" s="180"/>
      <c r="AG899" s="180"/>
      <c r="AH899" s="180"/>
    </row>
    <row r="900" spans="1:34" ht="38.25" x14ac:dyDescent="0.25">
      <c r="A900" s="4" t="s">
        <v>2736</v>
      </c>
      <c r="B900" s="5" t="s">
        <v>2737</v>
      </c>
      <c r="C900" s="246">
        <f>IF(LEN($D900)=0,"",SUBTOTAL(3,$D$6:$D900))</f>
        <v>893</v>
      </c>
      <c r="D900" s="174" t="s">
        <v>25</v>
      </c>
      <c r="E900" s="176" t="s">
        <v>2738</v>
      </c>
      <c r="F900" s="174" t="s">
        <v>45</v>
      </c>
      <c r="G900" s="174" t="s">
        <v>79</v>
      </c>
      <c r="H900" s="177" t="s">
        <v>123</v>
      </c>
      <c r="I900" s="9">
        <v>21.47</v>
      </c>
      <c r="J900" s="177">
        <v>144</v>
      </c>
      <c r="K900" s="230">
        <v>2015</v>
      </c>
      <c r="L900" s="12" t="s">
        <v>194</v>
      </c>
      <c r="M900" s="12"/>
      <c r="N900" s="12"/>
      <c r="O900" s="12"/>
      <c r="P900" s="12"/>
      <c r="Q900" s="4"/>
      <c r="R900" s="101">
        <v>24.4</v>
      </c>
      <c r="S900" s="101">
        <v>21.47</v>
      </c>
      <c r="T900" s="100">
        <v>2015</v>
      </c>
      <c r="U900" s="175" t="s">
        <v>195</v>
      </c>
      <c r="V900" s="100" t="s">
        <v>70</v>
      </c>
      <c r="W900" s="180"/>
      <c r="X900" s="4">
        <f t="shared" si="21"/>
        <v>0</v>
      </c>
      <c r="Y900" s="180"/>
      <c r="Z900" s="4"/>
      <c r="AA900" s="180"/>
      <c r="AB900" s="180"/>
      <c r="AC900" s="180"/>
      <c r="AD900" s="180"/>
      <c r="AE900" s="180"/>
      <c r="AF900" s="180"/>
      <c r="AG900" s="180"/>
      <c r="AH900" s="180"/>
    </row>
    <row r="901" spans="1:34" ht="38.25" x14ac:dyDescent="0.25">
      <c r="A901" s="4" t="s">
        <v>2739</v>
      </c>
      <c r="B901" s="5" t="s">
        <v>2740</v>
      </c>
      <c r="C901" s="246">
        <f>IF(LEN($D901)=0,"",SUBTOTAL(3,$D$6:$D901))</f>
        <v>894</v>
      </c>
      <c r="D901" s="174" t="s">
        <v>25</v>
      </c>
      <c r="E901" s="176" t="s">
        <v>2741</v>
      </c>
      <c r="F901" s="174" t="s">
        <v>27</v>
      </c>
      <c r="G901" s="174" t="s">
        <v>28</v>
      </c>
      <c r="H901" s="177" t="s">
        <v>46</v>
      </c>
      <c r="I901" s="9">
        <v>3.47</v>
      </c>
      <c r="J901" s="177">
        <v>144</v>
      </c>
      <c r="K901" s="230">
        <v>2015</v>
      </c>
      <c r="L901" s="12" t="s">
        <v>194</v>
      </c>
      <c r="M901" s="12"/>
      <c r="N901" s="12"/>
      <c r="O901" s="12"/>
      <c r="P901" s="12"/>
      <c r="Q901" s="4"/>
      <c r="R901" s="101">
        <v>3.47</v>
      </c>
      <c r="S901" s="101">
        <v>3.47</v>
      </c>
      <c r="T901" s="100">
        <v>2015</v>
      </c>
      <c r="U901" s="175" t="s">
        <v>195</v>
      </c>
      <c r="V901" s="100" t="s">
        <v>47</v>
      </c>
      <c r="W901" s="180"/>
      <c r="X901" s="4">
        <f t="shared" si="21"/>
        <v>0</v>
      </c>
      <c r="Y901" s="180"/>
      <c r="Z901" s="4"/>
      <c r="AA901" s="180"/>
      <c r="AB901" s="180"/>
      <c r="AC901" s="180"/>
      <c r="AD901" s="180"/>
      <c r="AE901" s="180"/>
      <c r="AF901" s="180"/>
      <c r="AG901" s="180"/>
      <c r="AH901" s="180"/>
    </row>
    <row r="902" spans="1:34" ht="38.25" x14ac:dyDescent="0.25">
      <c r="A902" s="4" t="s">
        <v>2742</v>
      </c>
      <c r="B902" s="5" t="s">
        <v>2743</v>
      </c>
      <c r="C902" s="246">
        <f>IF(LEN($D902)=0,"",SUBTOTAL(3,$D$6:$D902))</f>
        <v>895</v>
      </c>
      <c r="D902" s="174" t="s">
        <v>25</v>
      </c>
      <c r="E902" s="176" t="s">
        <v>2744</v>
      </c>
      <c r="F902" s="174" t="s">
        <v>27</v>
      </c>
      <c r="G902" s="174" t="s">
        <v>28</v>
      </c>
      <c r="H902" s="177" t="s">
        <v>1736</v>
      </c>
      <c r="I902" s="9">
        <v>0.38000000000000006</v>
      </c>
      <c r="J902" s="177">
        <v>144</v>
      </c>
      <c r="K902" s="230">
        <v>2015</v>
      </c>
      <c r="L902" s="12" t="s">
        <v>194</v>
      </c>
      <c r="M902" s="12"/>
      <c r="N902" s="12"/>
      <c r="O902" s="12"/>
      <c r="P902" s="12"/>
      <c r="Q902" s="4"/>
      <c r="R902" s="101">
        <v>0.83000000000000007</v>
      </c>
      <c r="S902" s="101">
        <v>0.38000000000000006</v>
      </c>
      <c r="T902" s="100">
        <v>2015</v>
      </c>
      <c r="U902" s="175" t="s">
        <v>195</v>
      </c>
      <c r="V902" s="100" t="s">
        <v>47</v>
      </c>
      <c r="W902" s="180"/>
      <c r="X902" s="4">
        <f t="shared" si="21"/>
        <v>0</v>
      </c>
      <c r="Y902" s="180"/>
      <c r="Z902" s="4"/>
      <c r="AA902" s="180"/>
      <c r="AB902" s="180"/>
      <c r="AC902" s="180"/>
      <c r="AD902" s="180"/>
      <c r="AE902" s="180"/>
      <c r="AF902" s="180"/>
      <c r="AG902" s="180"/>
      <c r="AH902" s="180"/>
    </row>
    <row r="903" spans="1:34" ht="38.25" x14ac:dyDescent="0.25">
      <c r="A903" s="4" t="s">
        <v>2745</v>
      </c>
      <c r="B903" s="5" t="s">
        <v>2746</v>
      </c>
      <c r="C903" s="246">
        <f>IF(LEN($D903)=0,"",SUBTOTAL(3,$D$6:$D903))</f>
        <v>896</v>
      </c>
      <c r="D903" s="174" t="s">
        <v>25</v>
      </c>
      <c r="E903" s="176" t="s">
        <v>2747</v>
      </c>
      <c r="F903" s="174" t="s">
        <v>27</v>
      </c>
      <c r="G903" s="174" t="s">
        <v>28</v>
      </c>
      <c r="H903" s="177" t="s">
        <v>1736</v>
      </c>
      <c r="I903" s="9">
        <v>0.31</v>
      </c>
      <c r="J903" s="177">
        <v>144</v>
      </c>
      <c r="K903" s="230">
        <v>2015</v>
      </c>
      <c r="L903" s="12" t="s">
        <v>194</v>
      </c>
      <c r="M903" s="12"/>
      <c r="N903" s="12"/>
      <c r="O903" s="12"/>
      <c r="P903" s="12"/>
      <c r="Q903" s="4"/>
      <c r="R903" s="101">
        <v>0.31</v>
      </c>
      <c r="S903" s="101">
        <v>0.31</v>
      </c>
      <c r="T903" s="100">
        <v>2015</v>
      </c>
      <c r="U903" s="175" t="s">
        <v>195</v>
      </c>
      <c r="V903" s="100" t="s">
        <v>47</v>
      </c>
      <c r="W903" s="180"/>
      <c r="X903" s="4">
        <f t="shared" si="21"/>
        <v>0</v>
      </c>
      <c r="Y903" s="180"/>
      <c r="Z903" s="4"/>
      <c r="AA903" s="180"/>
      <c r="AB903" s="180"/>
      <c r="AC903" s="180"/>
      <c r="AD903" s="180"/>
      <c r="AE903" s="180"/>
      <c r="AF903" s="180"/>
      <c r="AG903" s="180"/>
      <c r="AH903" s="180"/>
    </row>
    <row r="904" spans="1:34" ht="38.25" x14ac:dyDescent="0.25">
      <c r="A904" s="4" t="s">
        <v>2748</v>
      </c>
      <c r="B904" s="5" t="s">
        <v>2749</v>
      </c>
      <c r="C904" s="246">
        <f>IF(LEN($D904)=0,"",SUBTOTAL(3,$D$6:$D904))</f>
        <v>897</v>
      </c>
      <c r="D904" s="174" t="s">
        <v>25</v>
      </c>
      <c r="E904" s="176" t="s">
        <v>2750</v>
      </c>
      <c r="F904" s="174" t="s">
        <v>27</v>
      </c>
      <c r="G904" s="174" t="s">
        <v>28</v>
      </c>
      <c r="H904" s="177" t="s">
        <v>2067</v>
      </c>
      <c r="I904" s="9">
        <v>0.1</v>
      </c>
      <c r="J904" s="177">
        <v>144</v>
      </c>
      <c r="K904" s="230">
        <v>2015</v>
      </c>
      <c r="L904" s="12" t="s">
        <v>194</v>
      </c>
      <c r="M904" s="12"/>
      <c r="N904" s="12"/>
      <c r="O904" s="12"/>
      <c r="P904" s="12"/>
      <c r="Q904" s="4"/>
      <c r="R904" s="101">
        <v>0.1</v>
      </c>
      <c r="S904" s="101">
        <v>0.1</v>
      </c>
      <c r="T904" s="100">
        <v>2015</v>
      </c>
      <c r="U904" s="175" t="s">
        <v>195</v>
      </c>
      <c r="V904" s="100" t="s">
        <v>47</v>
      </c>
      <c r="W904" s="180"/>
      <c r="X904" s="4">
        <f t="shared" si="21"/>
        <v>0</v>
      </c>
      <c r="Y904" s="180"/>
      <c r="Z904" s="4"/>
      <c r="AA904" s="180"/>
      <c r="AB904" s="180"/>
      <c r="AC904" s="180"/>
      <c r="AD904" s="180"/>
      <c r="AE904" s="180"/>
      <c r="AF904" s="180"/>
      <c r="AG904" s="180"/>
      <c r="AH904" s="180"/>
    </row>
    <row r="905" spans="1:34" ht="38.25" x14ac:dyDescent="0.25">
      <c r="A905" s="4" t="s">
        <v>2751</v>
      </c>
      <c r="B905" s="5" t="s">
        <v>2752</v>
      </c>
      <c r="C905" s="246">
        <f>IF(LEN($D905)=0,"",SUBTOTAL(3,$D$6:$D905))</f>
        <v>898</v>
      </c>
      <c r="D905" s="174" t="s">
        <v>25</v>
      </c>
      <c r="E905" s="176" t="s">
        <v>2753</v>
      </c>
      <c r="F905" s="174" t="s">
        <v>27</v>
      </c>
      <c r="G905" s="174" t="s">
        <v>28</v>
      </c>
      <c r="H905" s="177" t="s">
        <v>2067</v>
      </c>
      <c r="I905" s="9">
        <v>0.01</v>
      </c>
      <c r="J905" s="177">
        <v>144</v>
      </c>
      <c r="K905" s="230">
        <v>2015</v>
      </c>
      <c r="L905" s="12" t="s">
        <v>194</v>
      </c>
      <c r="M905" s="12"/>
      <c r="N905" s="12"/>
      <c r="O905" s="12"/>
      <c r="P905" s="12"/>
      <c r="Q905" s="4"/>
      <c r="R905" s="101">
        <v>0.01</v>
      </c>
      <c r="S905" s="101">
        <v>0.01</v>
      </c>
      <c r="T905" s="100">
        <v>2015</v>
      </c>
      <c r="U905" s="175" t="s">
        <v>195</v>
      </c>
      <c r="V905" s="100" t="s">
        <v>47</v>
      </c>
      <c r="W905" s="180"/>
      <c r="X905" s="4">
        <f t="shared" si="21"/>
        <v>0</v>
      </c>
      <c r="Y905" s="180"/>
      <c r="Z905" s="4"/>
      <c r="AA905" s="180"/>
      <c r="AB905" s="180"/>
      <c r="AC905" s="180"/>
      <c r="AD905" s="180"/>
      <c r="AE905" s="180"/>
      <c r="AF905" s="180"/>
      <c r="AG905" s="180"/>
      <c r="AH905" s="180"/>
    </row>
    <row r="906" spans="1:34" ht="38.25" x14ac:dyDescent="0.25">
      <c r="A906" s="4" t="s">
        <v>2754</v>
      </c>
      <c r="B906" s="5" t="s">
        <v>2755</v>
      </c>
      <c r="C906" s="246">
        <f>IF(LEN($D906)=0,"",SUBTOTAL(3,$D$6:$D906))</f>
        <v>899</v>
      </c>
      <c r="D906" s="174" t="s">
        <v>25</v>
      </c>
      <c r="E906" s="176" t="s">
        <v>2756</v>
      </c>
      <c r="F906" s="174" t="s">
        <v>27</v>
      </c>
      <c r="G906" s="174" t="s">
        <v>28</v>
      </c>
      <c r="H906" s="177" t="s">
        <v>2067</v>
      </c>
      <c r="I906" s="9">
        <v>0.01</v>
      </c>
      <c r="J906" s="177">
        <v>144</v>
      </c>
      <c r="K906" s="230">
        <v>2015</v>
      </c>
      <c r="L906" s="12" t="s">
        <v>194</v>
      </c>
      <c r="M906" s="12"/>
      <c r="N906" s="12"/>
      <c r="O906" s="12"/>
      <c r="P906" s="12"/>
      <c r="Q906" s="4"/>
      <c r="R906" s="101">
        <v>0.01</v>
      </c>
      <c r="S906" s="101">
        <v>0.01</v>
      </c>
      <c r="T906" s="100">
        <v>2015</v>
      </c>
      <c r="U906" s="175" t="s">
        <v>195</v>
      </c>
      <c r="V906" s="100" t="s">
        <v>47</v>
      </c>
      <c r="W906" s="180"/>
      <c r="X906" s="4">
        <f t="shared" si="21"/>
        <v>0</v>
      </c>
      <c r="Y906" s="180"/>
      <c r="Z906" s="4"/>
      <c r="AA906" s="180"/>
      <c r="AB906" s="180"/>
      <c r="AC906" s="180"/>
      <c r="AD906" s="180"/>
      <c r="AE906" s="180"/>
      <c r="AF906" s="180"/>
      <c r="AG906" s="180"/>
      <c r="AH906" s="180"/>
    </row>
    <row r="907" spans="1:34" ht="38.25" x14ac:dyDescent="0.25">
      <c r="A907" s="4" t="s">
        <v>2757</v>
      </c>
      <c r="B907" s="5" t="s">
        <v>2758</v>
      </c>
      <c r="C907" s="246">
        <f>IF(LEN($D907)=0,"",SUBTOTAL(3,$D$6:$D907))</f>
        <v>900</v>
      </c>
      <c r="D907" s="174" t="s">
        <v>25</v>
      </c>
      <c r="E907" s="176" t="s">
        <v>2759</v>
      </c>
      <c r="F907" s="174" t="s">
        <v>27</v>
      </c>
      <c r="G907" s="174" t="s">
        <v>28</v>
      </c>
      <c r="H907" s="177" t="s">
        <v>1736</v>
      </c>
      <c r="I907" s="9">
        <v>1.3</v>
      </c>
      <c r="J907" s="177">
        <v>144</v>
      </c>
      <c r="K907" s="230">
        <v>2015</v>
      </c>
      <c r="L907" s="12" t="s">
        <v>194</v>
      </c>
      <c r="M907" s="12"/>
      <c r="N907" s="12"/>
      <c r="O907" s="12"/>
      <c r="P907" s="12"/>
      <c r="Q907" s="4"/>
      <c r="R907" s="101">
        <v>1.3</v>
      </c>
      <c r="S907" s="101">
        <v>1.3</v>
      </c>
      <c r="T907" s="100">
        <v>2015</v>
      </c>
      <c r="U907" s="175" t="s">
        <v>195</v>
      </c>
      <c r="V907" s="100" t="s">
        <v>47</v>
      </c>
      <c r="W907" s="180"/>
      <c r="X907" s="4">
        <f t="shared" si="21"/>
        <v>0</v>
      </c>
      <c r="Y907" s="180"/>
      <c r="Z907" s="4"/>
      <c r="AA907" s="180"/>
      <c r="AB907" s="180"/>
      <c r="AC907" s="180"/>
      <c r="AD907" s="180"/>
      <c r="AE907" s="180"/>
      <c r="AF907" s="180"/>
      <c r="AG907" s="180"/>
      <c r="AH907" s="180"/>
    </row>
    <row r="908" spans="1:34" ht="38.25" x14ac:dyDescent="0.25">
      <c r="A908" s="4" t="s">
        <v>2760</v>
      </c>
      <c r="B908" s="5" t="s">
        <v>2761</v>
      </c>
      <c r="C908" s="246">
        <f>IF(LEN($D908)=0,"",SUBTOTAL(3,$D$6:$D41))</f>
        <v>35</v>
      </c>
      <c r="D908" s="174" t="s">
        <v>25</v>
      </c>
      <c r="E908" s="176" t="s">
        <v>2762</v>
      </c>
      <c r="F908" s="174" t="s">
        <v>127</v>
      </c>
      <c r="G908" s="174" t="s">
        <v>28</v>
      </c>
      <c r="H908" s="177" t="s">
        <v>2067</v>
      </c>
      <c r="I908" s="9">
        <v>1.8</v>
      </c>
      <c r="J908" s="177">
        <v>144</v>
      </c>
      <c r="K908" s="230">
        <v>2015</v>
      </c>
      <c r="L908" s="12" t="s">
        <v>194</v>
      </c>
      <c r="M908" s="12"/>
      <c r="N908" s="12"/>
      <c r="O908" s="12"/>
      <c r="P908" s="12"/>
      <c r="Q908" s="4"/>
      <c r="R908" s="101">
        <v>1.8</v>
      </c>
      <c r="S908" s="101">
        <v>1.8</v>
      </c>
      <c r="T908" s="100">
        <v>2015</v>
      </c>
      <c r="U908" s="175" t="s">
        <v>195</v>
      </c>
      <c r="V908" s="100" t="s">
        <v>47</v>
      </c>
      <c r="W908" s="180"/>
      <c r="X908" s="4">
        <f t="shared" si="21"/>
        <v>0</v>
      </c>
      <c r="Y908" s="180"/>
      <c r="Z908" s="4"/>
      <c r="AA908" s="180"/>
      <c r="AB908" s="180"/>
      <c r="AC908" s="180"/>
      <c r="AD908" s="180"/>
      <c r="AE908" s="180"/>
      <c r="AF908" s="180"/>
      <c r="AG908" s="180"/>
      <c r="AH908" s="180"/>
    </row>
    <row r="909" spans="1:34" ht="38.25" x14ac:dyDescent="0.25">
      <c r="A909" s="4" t="s">
        <v>2763</v>
      </c>
      <c r="B909" s="5" t="s">
        <v>2346</v>
      </c>
      <c r="C909" s="246">
        <f>IF(LEN($D909)=0,"",SUBTOTAL(3,$D$6:$D909))</f>
        <v>902</v>
      </c>
      <c r="D909" s="174" t="s">
        <v>25</v>
      </c>
      <c r="E909" s="176" t="s">
        <v>2347</v>
      </c>
      <c r="F909" s="174" t="s">
        <v>27</v>
      </c>
      <c r="G909" s="174" t="s">
        <v>256</v>
      </c>
      <c r="H909" s="177" t="s">
        <v>577</v>
      </c>
      <c r="I909" s="9">
        <v>0.5</v>
      </c>
      <c r="J909" s="177">
        <v>144</v>
      </c>
      <c r="K909" s="230">
        <v>2015</v>
      </c>
      <c r="L909" s="12" t="s">
        <v>194</v>
      </c>
      <c r="M909" s="12"/>
      <c r="N909" s="12"/>
      <c r="O909" s="12"/>
      <c r="P909" s="12"/>
      <c r="Q909" s="4"/>
      <c r="R909" s="101">
        <v>1</v>
      </c>
      <c r="S909" s="101">
        <v>0.5</v>
      </c>
      <c r="T909" s="100">
        <v>2015</v>
      </c>
      <c r="U909" s="175" t="s">
        <v>195</v>
      </c>
      <c r="V909" s="100" t="s">
        <v>47</v>
      </c>
      <c r="W909" s="180"/>
      <c r="X909" s="4">
        <f t="shared" si="21"/>
        <v>0</v>
      </c>
      <c r="Y909" s="180"/>
      <c r="Z909" s="4"/>
      <c r="AA909" s="180"/>
      <c r="AB909" s="180"/>
      <c r="AC909" s="180"/>
      <c r="AD909" s="180"/>
      <c r="AE909" s="180"/>
      <c r="AF909" s="180"/>
      <c r="AG909" s="180"/>
      <c r="AH909" s="180"/>
    </row>
    <row r="910" spans="1:34" ht="38.25" x14ac:dyDescent="0.25">
      <c r="A910" s="4" t="s">
        <v>2764</v>
      </c>
      <c r="B910" s="5" t="s">
        <v>2765</v>
      </c>
      <c r="C910" s="246">
        <f>IF(LEN($D910)=0,"",SUBTOTAL(3,$D$6:$D910))</f>
        <v>903</v>
      </c>
      <c r="D910" s="174" t="s">
        <v>25</v>
      </c>
      <c r="E910" s="176" t="s">
        <v>2766</v>
      </c>
      <c r="F910" s="174" t="s">
        <v>27</v>
      </c>
      <c r="G910" s="174" t="s">
        <v>256</v>
      </c>
      <c r="H910" s="177" t="s">
        <v>808</v>
      </c>
      <c r="I910" s="9">
        <v>1.53</v>
      </c>
      <c r="J910" s="177">
        <v>144</v>
      </c>
      <c r="K910" s="230">
        <v>2015</v>
      </c>
      <c r="L910" s="12" t="s">
        <v>194</v>
      </c>
      <c r="M910" s="12"/>
      <c r="N910" s="12"/>
      <c r="O910" s="12"/>
      <c r="P910" s="12"/>
      <c r="Q910" s="4"/>
      <c r="R910" s="101">
        <v>1.53</v>
      </c>
      <c r="S910" s="101">
        <v>1.53</v>
      </c>
      <c r="T910" s="100">
        <v>2015</v>
      </c>
      <c r="U910" s="175" t="s">
        <v>195</v>
      </c>
      <c r="V910" s="100" t="s">
        <v>47</v>
      </c>
      <c r="W910" s="180"/>
      <c r="X910" s="4">
        <f t="shared" si="21"/>
        <v>0</v>
      </c>
      <c r="Y910" s="180"/>
      <c r="Z910" s="4"/>
      <c r="AA910" s="180"/>
      <c r="AB910" s="180"/>
      <c r="AC910" s="180"/>
      <c r="AD910" s="180"/>
      <c r="AE910" s="180"/>
      <c r="AF910" s="180"/>
      <c r="AG910" s="180"/>
      <c r="AH910" s="180"/>
    </row>
    <row r="911" spans="1:34" ht="38.25" x14ac:dyDescent="0.25">
      <c r="A911" s="4" t="s">
        <v>2767</v>
      </c>
      <c r="B911" s="5" t="s">
        <v>2768</v>
      </c>
      <c r="C911" s="246">
        <f>IF(LEN($D911)=0,"",SUBTOTAL(3,$D$6:$D911))</f>
        <v>904</v>
      </c>
      <c r="D911" s="174" t="s">
        <v>25</v>
      </c>
      <c r="E911" s="176" t="s">
        <v>2769</v>
      </c>
      <c r="F911" s="174" t="s">
        <v>27</v>
      </c>
      <c r="G911" s="174" t="s">
        <v>256</v>
      </c>
      <c r="H911" s="177" t="s">
        <v>257</v>
      </c>
      <c r="I911" s="9">
        <v>3.48</v>
      </c>
      <c r="J911" s="177">
        <v>144</v>
      </c>
      <c r="K911" s="230">
        <v>2015</v>
      </c>
      <c r="L911" s="12" t="s">
        <v>194</v>
      </c>
      <c r="M911" s="12"/>
      <c r="N911" s="12"/>
      <c r="O911" s="12"/>
      <c r="P911" s="12"/>
      <c r="Q911" s="4"/>
      <c r="R911" s="101">
        <v>3.48</v>
      </c>
      <c r="S911" s="101">
        <v>3.48</v>
      </c>
      <c r="T911" s="100">
        <v>2015</v>
      </c>
      <c r="U911" s="175" t="s">
        <v>195</v>
      </c>
      <c r="V911" s="100" t="s">
        <v>47</v>
      </c>
      <c r="W911" s="180"/>
      <c r="X911" s="4">
        <f t="shared" si="21"/>
        <v>0</v>
      </c>
      <c r="Y911" s="180"/>
      <c r="Z911" s="4"/>
      <c r="AA911" s="180"/>
      <c r="AB911" s="180"/>
      <c r="AC911" s="180"/>
      <c r="AD911" s="180"/>
      <c r="AE911" s="180"/>
      <c r="AF911" s="180"/>
      <c r="AG911" s="180"/>
      <c r="AH911" s="180"/>
    </row>
    <row r="912" spans="1:34" ht="38.25" x14ac:dyDescent="0.25">
      <c r="A912" s="4" t="s">
        <v>2770</v>
      </c>
      <c r="B912" s="5" t="s">
        <v>2771</v>
      </c>
      <c r="C912" s="246">
        <f>IF(LEN($D912)=0,"",SUBTOTAL(3,$D$6:$D912))</f>
        <v>905</v>
      </c>
      <c r="D912" s="174" t="s">
        <v>25</v>
      </c>
      <c r="E912" s="176" t="s">
        <v>2772</v>
      </c>
      <c r="F912" s="174" t="s">
        <v>495</v>
      </c>
      <c r="G912" s="174" t="s">
        <v>256</v>
      </c>
      <c r="H912" s="177" t="s">
        <v>295</v>
      </c>
      <c r="I912" s="9">
        <v>0.03</v>
      </c>
      <c r="J912" s="177">
        <v>144</v>
      </c>
      <c r="K912" s="230">
        <v>2015</v>
      </c>
      <c r="L912" s="12" t="s">
        <v>194</v>
      </c>
      <c r="M912" s="12"/>
      <c r="N912" s="12"/>
      <c r="O912" s="12"/>
      <c r="P912" s="12"/>
      <c r="Q912" s="4"/>
      <c r="R912" s="101">
        <v>0.03</v>
      </c>
      <c r="S912" s="101">
        <v>0.03</v>
      </c>
      <c r="T912" s="100">
        <v>2015</v>
      </c>
      <c r="U912" s="175" t="s">
        <v>195</v>
      </c>
      <c r="V912" s="100" t="s">
        <v>47</v>
      </c>
      <c r="W912" s="180"/>
      <c r="X912" s="4">
        <f t="shared" si="21"/>
        <v>0</v>
      </c>
      <c r="Y912" s="180"/>
      <c r="Z912" s="4"/>
      <c r="AA912" s="180"/>
      <c r="AB912" s="180"/>
      <c r="AC912" s="180"/>
      <c r="AD912" s="180"/>
      <c r="AE912" s="180"/>
      <c r="AF912" s="180"/>
      <c r="AG912" s="180"/>
      <c r="AH912" s="180"/>
    </row>
    <row r="913" spans="1:34" ht="38.25" x14ac:dyDescent="0.25">
      <c r="A913" s="4" t="s">
        <v>2773</v>
      </c>
      <c r="B913" s="5" t="s">
        <v>2774</v>
      </c>
      <c r="C913" s="246">
        <f>IF(LEN($D913)=0,"",SUBTOTAL(3,$D$6:$D913))</f>
        <v>906</v>
      </c>
      <c r="D913" s="174" t="s">
        <v>25</v>
      </c>
      <c r="E913" s="176" t="s">
        <v>2775</v>
      </c>
      <c r="F913" s="174" t="s">
        <v>45</v>
      </c>
      <c r="G913" s="174" t="s">
        <v>256</v>
      </c>
      <c r="H913" s="177" t="s">
        <v>132</v>
      </c>
      <c r="I913" s="9">
        <v>7.82</v>
      </c>
      <c r="J913" s="177">
        <v>144</v>
      </c>
      <c r="K913" s="230">
        <v>2015</v>
      </c>
      <c r="L913" s="12" t="s">
        <v>194</v>
      </c>
      <c r="M913" s="12"/>
      <c r="N913" s="12"/>
      <c r="O913" s="12"/>
      <c r="P913" s="12"/>
      <c r="Q913" s="4"/>
      <c r="R913" s="101">
        <v>7.82</v>
      </c>
      <c r="S913" s="101">
        <v>7.82</v>
      </c>
      <c r="T913" s="100">
        <v>2015</v>
      </c>
      <c r="U913" s="175" t="s">
        <v>195</v>
      </c>
      <c r="V913" s="100" t="s">
        <v>47</v>
      </c>
      <c r="W913" s="180"/>
      <c r="X913" s="4">
        <f t="shared" si="21"/>
        <v>0</v>
      </c>
      <c r="Y913" s="180"/>
      <c r="Z913" s="4"/>
      <c r="AA913" s="180"/>
      <c r="AB913" s="180"/>
      <c r="AC913" s="180"/>
      <c r="AD913" s="180"/>
      <c r="AE913" s="180"/>
      <c r="AF913" s="180"/>
      <c r="AG913" s="180"/>
      <c r="AH913" s="180"/>
    </row>
    <row r="914" spans="1:34" ht="38.25" x14ac:dyDescent="0.25">
      <c r="A914" s="4" t="s">
        <v>2776</v>
      </c>
      <c r="B914" s="5" t="s">
        <v>2777</v>
      </c>
      <c r="C914" s="246">
        <f>IF(LEN($D914)=0,"",SUBTOTAL(3,$D$6:$D914))</f>
        <v>907</v>
      </c>
      <c r="D914" s="174" t="s">
        <v>25</v>
      </c>
      <c r="E914" s="176" t="s">
        <v>2778</v>
      </c>
      <c r="F914" s="174" t="s">
        <v>45</v>
      </c>
      <c r="G914" s="174" t="s">
        <v>256</v>
      </c>
      <c r="H914" s="177" t="s">
        <v>2779</v>
      </c>
      <c r="I914" s="9">
        <v>1.48</v>
      </c>
      <c r="J914" s="177">
        <v>144</v>
      </c>
      <c r="K914" s="230">
        <v>2015</v>
      </c>
      <c r="L914" s="12" t="s">
        <v>194</v>
      </c>
      <c r="M914" s="12"/>
      <c r="N914" s="12"/>
      <c r="O914" s="12"/>
      <c r="P914" s="12"/>
      <c r="Q914" s="4"/>
      <c r="R914" s="101">
        <v>1.48</v>
      </c>
      <c r="S914" s="101">
        <v>1.48</v>
      </c>
      <c r="T914" s="100">
        <v>2015</v>
      </c>
      <c r="U914" s="175" t="s">
        <v>195</v>
      </c>
      <c r="V914" s="100" t="s">
        <v>47</v>
      </c>
      <c r="W914" s="180"/>
      <c r="X914" s="4">
        <f t="shared" si="21"/>
        <v>0</v>
      </c>
      <c r="Y914" s="180"/>
      <c r="Z914" s="4"/>
      <c r="AA914" s="180"/>
      <c r="AB914" s="180"/>
      <c r="AC914" s="180"/>
      <c r="AD914" s="180"/>
      <c r="AE914" s="180"/>
      <c r="AF914" s="180"/>
      <c r="AG914" s="180"/>
      <c r="AH914" s="180"/>
    </row>
    <row r="915" spans="1:34" ht="38.25" x14ac:dyDescent="0.25">
      <c r="A915" s="4" t="s">
        <v>2780</v>
      </c>
      <c r="B915" s="5" t="s">
        <v>2781</v>
      </c>
      <c r="C915" s="246">
        <f>IF(LEN($D915)=0,"",SUBTOTAL(3,$D$6:$D915))</f>
        <v>908</v>
      </c>
      <c r="D915" s="174" t="s">
        <v>25</v>
      </c>
      <c r="E915" s="176" t="s">
        <v>2782</v>
      </c>
      <c r="F915" s="174" t="s">
        <v>45</v>
      </c>
      <c r="G915" s="174" t="s">
        <v>256</v>
      </c>
      <c r="H915" s="177" t="s">
        <v>2783</v>
      </c>
      <c r="I915" s="9">
        <v>11.38</v>
      </c>
      <c r="J915" s="177">
        <v>144</v>
      </c>
      <c r="K915" s="230">
        <v>2015</v>
      </c>
      <c r="L915" s="12" t="s">
        <v>194</v>
      </c>
      <c r="M915" s="12"/>
      <c r="N915" s="12"/>
      <c r="O915" s="12"/>
      <c r="P915" s="12"/>
      <c r="Q915" s="4"/>
      <c r="R915" s="101">
        <v>11.38</v>
      </c>
      <c r="S915" s="101">
        <v>11.38</v>
      </c>
      <c r="T915" s="100">
        <v>2015</v>
      </c>
      <c r="U915" s="175" t="s">
        <v>195</v>
      </c>
      <c r="V915" s="100" t="s">
        <v>47</v>
      </c>
      <c r="W915" s="180"/>
      <c r="X915" s="4">
        <f t="shared" si="21"/>
        <v>0</v>
      </c>
      <c r="Y915" s="180"/>
      <c r="Z915" s="4"/>
      <c r="AA915" s="180"/>
      <c r="AB915" s="180"/>
      <c r="AC915" s="180"/>
      <c r="AD915" s="180"/>
      <c r="AE915" s="180"/>
      <c r="AF915" s="180"/>
      <c r="AG915" s="180"/>
      <c r="AH915" s="180"/>
    </row>
    <row r="916" spans="1:34" ht="38.25" x14ac:dyDescent="0.25">
      <c r="A916" s="4" t="s">
        <v>2784</v>
      </c>
      <c r="B916" s="5" t="s">
        <v>2785</v>
      </c>
      <c r="C916" s="246">
        <f>IF(LEN($D916)=0,"",SUBTOTAL(3,$D$6:$D916))</f>
        <v>909</v>
      </c>
      <c r="D916" s="174" t="s">
        <v>25</v>
      </c>
      <c r="E916" s="176" t="s">
        <v>2786</v>
      </c>
      <c r="F916" s="174" t="s">
        <v>45</v>
      </c>
      <c r="G916" s="174" t="s">
        <v>139</v>
      </c>
      <c r="H916" s="177" t="s">
        <v>208</v>
      </c>
      <c r="I916" s="9">
        <v>2.65</v>
      </c>
      <c r="J916" s="177">
        <v>144</v>
      </c>
      <c r="K916" s="230">
        <v>2015</v>
      </c>
      <c r="L916" s="12" t="s">
        <v>194</v>
      </c>
      <c r="M916" s="12"/>
      <c r="N916" s="12"/>
      <c r="O916" s="12"/>
      <c r="P916" s="12"/>
      <c r="Q916" s="4"/>
      <c r="R916" s="101">
        <v>2.65</v>
      </c>
      <c r="S916" s="101">
        <v>2.65</v>
      </c>
      <c r="T916" s="100">
        <v>2015</v>
      </c>
      <c r="U916" s="175" t="s">
        <v>195</v>
      </c>
      <c r="V916" s="100" t="s">
        <v>70</v>
      </c>
      <c r="W916" s="180"/>
      <c r="X916" s="4">
        <f t="shared" si="21"/>
        <v>0</v>
      </c>
      <c r="Y916" s="180"/>
      <c r="Z916" s="4"/>
      <c r="AA916" s="180"/>
      <c r="AB916" s="180"/>
      <c r="AC916" s="180"/>
      <c r="AD916" s="180"/>
      <c r="AE916" s="180"/>
      <c r="AF916" s="180"/>
      <c r="AG916" s="180"/>
      <c r="AH916" s="180"/>
    </row>
    <row r="917" spans="1:34" ht="38.25" x14ac:dyDescent="0.25">
      <c r="A917" s="4" t="s">
        <v>2787</v>
      </c>
      <c r="B917" s="5" t="s">
        <v>47</v>
      </c>
      <c r="C917" s="246">
        <f>IF(LEN($D917)=0,"",SUBTOTAL(3,$D$6:$D917))</f>
        <v>910</v>
      </c>
      <c r="D917" s="174" t="s">
        <v>25</v>
      </c>
      <c r="E917" s="176" t="s">
        <v>2788</v>
      </c>
      <c r="F917" s="174" t="s">
        <v>27</v>
      </c>
      <c r="G917" s="174" t="s">
        <v>84</v>
      </c>
      <c r="H917" s="177" t="s">
        <v>1905</v>
      </c>
      <c r="I917" s="9">
        <v>0.2</v>
      </c>
      <c r="J917" s="177">
        <v>144</v>
      </c>
      <c r="K917" s="230">
        <v>2015</v>
      </c>
      <c r="L917" s="12" t="s">
        <v>194</v>
      </c>
      <c r="M917" s="12"/>
      <c r="N917" s="12"/>
      <c r="O917" s="12"/>
      <c r="P917" s="12"/>
      <c r="Q917" s="4"/>
      <c r="R917" s="101">
        <v>0.61</v>
      </c>
      <c r="S917" s="101">
        <v>0.2</v>
      </c>
      <c r="T917" s="100">
        <v>2015</v>
      </c>
      <c r="U917" s="175" t="s">
        <v>195</v>
      </c>
      <c r="V917" s="100" t="s">
        <v>47</v>
      </c>
      <c r="W917" s="180"/>
      <c r="X917" s="4">
        <f t="shared" si="21"/>
        <v>0</v>
      </c>
      <c r="Y917" s="180"/>
      <c r="Z917" s="4"/>
      <c r="AA917" s="180"/>
      <c r="AB917" s="180"/>
      <c r="AC917" s="180"/>
      <c r="AD917" s="180"/>
      <c r="AE917" s="180"/>
      <c r="AF917" s="180"/>
      <c r="AG917" s="180"/>
      <c r="AH917" s="180"/>
    </row>
    <row r="918" spans="1:34" ht="38.25" x14ac:dyDescent="0.25">
      <c r="A918" s="4" t="s">
        <v>2789</v>
      </c>
      <c r="B918" s="5" t="s">
        <v>2001</v>
      </c>
      <c r="C918" s="246">
        <f>IF(LEN($D918)=0,"",SUBTOTAL(3,$D$6:$D918))</f>
        <v>911</v>
      </c>
      <c r="D918" s="174" t="s">
        <v>25</v>
      </c>
      <c r="E918" s="176" t="s">
        <v>2790</v>
      </c>
      <c r="F918" s="174" t="s">
        <v>27</v>
      </c>
      <c r="G918" s="174" t="s">
        <v>84</v>
      </c>
      <c r="H918" s="177" t="s">
        <v>1999</v>
      </c>
      <c r="I918" s="9">
        <v>1.4E-2</v>
      </c>
      <c r="J918" s="177">
        <v>144</v>
      </c>
      <c r="K918" s="230">
        <v>2015</v>
      </c>
      <c r="L918" s="12" t="s">
        <v>194</v>
      </c>
      <c r="M918" s="12"/>
      <c r="N918" s="12"/>
      <c r="O918" s="12"/>
      <c r="P918" s="12"/>
      <c r="Q918" s="4"/>
      <c r="R918" s="101">
        <v>1.4E-2</v>
      </c>
      <c r="S918" s="101">
        <v>1.4E-2</v>
      </c>
      <c r="T918" s="100">
        <v>2015</v>
      </c>
      <c r="U918" s="175" t="s">
        <v>195</v>
      </c>
      <c r="V918" s="100" t="s">
        <v>70</v>
      </c>
      <c r="W918" s="180"/>
      <c r="X918" s="4">
        <f t="shared" si="21"/>
        <v>0</v>
      </c>
      <c r="Y918" s="180"/>
      <c r="Z918" s="4"/>
      <c r="AA918" s="180"/>
      <c r="AB918" s="180"/>
      <c r="AC918" s="180"/>
      <c r="AD918" s="180"/>
      <c r="AE918" s="180"/>
      <c r="AF918" s="180"/>
      <c r="AG918" s="180"/>
      <c r="AH918" s="180"/>
    </row>
    <row r="919" spans="1:34" ht="38.25" x14ac:dyDescent="0.25">
      <c r="A919" s="4" t="s">
        <v>2791</v>
      </c>
      <c r="B919" s="5" t="s">
        <v>2792</v>
      </c>
      <c r="C919" s="246">
        <f>IF(LEN($D919)=0,"",SUBTOTAL(3,$D$6:$D919))</f>
        <v>912</v>
      </c>
      <c r="D919" s="174" t="s">
        <v>25</v>
      </c>
      <c r="E919" s="176" t="s">
        <v>2793</v>
      </c>
      <c r="F919" s="174" t="s">
        <v>27</v>
      </c>
      <c r="G919" s="174" t="s">
        <v>84</v>
      </c>
      <c r="H919" s="177" t="s">
        <v>2307</v>
      </c>
      <c r="I919" s="9">
        <v>0.3</v>
      </c>
      <c r="J919" s="177">
        <v>144</v>
      </c>
      <c r="K919" s="230">
        <v>2015</v>
      </c>
      <c r="L919" s="12" t="s">
        <v>194</v>
      </c>
      <c r="M919" s="12"/>
      <c r="N919" s="12"/>
      <c r="O919" s="12"/>
      <c r="P919" s="12"/>
      <c r="Q919" s="4"/>
      <c r="R919" s="101">
        <v>2.2913000000000001</v>
      </c>
      <c r="S919" s="101">
        <v>0.3</v>
      </c>
      <c r="T919" s="100">
        <v>2015</v>
      </c>
      <c r="U919" s="175" t="s">
        <v>195</v>
      </c>
      <c r="V919" s="100" t="s">
        <v>47</v>
      </c>
      <c r="W919" s="180"/>
      <c r="X919" s="4">
        <f t="shared" si="21"/>
        <v>0</v>
      </c>
      <c r="Y919" s="180"/>
      <c r="Z919" s="4"/>
      <c r="AA919" s="180"/>
      <c r="AB919" s="180"/>
      <c r="AC919" s="180"/>
      <c r="AD919" s="180"/>
      <c r="AE919" s="180"/>
      <c r="AF919" s="180"/>
      <c r="AG919" s="180"/>
      <c r="AH919" s="180"/>
    </row>
    <row r="920" spans="1:34" ht="38.25" x14ac:dyDescent="0.25">
      <c r="A920" s="4" t="s">
        <v>2794</v>
      </c>
      <c r="B920" s="5" t="s">
        <v>2795</v>
      </c>
      <c r="C920" s="246">
        <f>IF(LEN($D920)=0,"",SUBTOTAL(3,$D$6:$D920))</f>
        <v>913</v>
      </c>
      <c r="D920" s="174" t="s">
        <v>25</v>
      </c>
      <c r="E920" s="176" t="s">
        <v>2796</v>
      </c>
      <c r="F920" s="174" t="s">
        <v>45</v>
      </c>
      <c r="G920" s="174" t="s">
        <v>84</v>
      </c>
      <c r="H920" s="177" t="s">
        <v>1375</v>
      </c>
      <c r="I920" s="9">
        <v>0.03</v>
      </c>
      <c r="J920" s="177">
        <v>144</v>
      </c>
      <c r="K920" s="230">
        <v>2015</v>
      </c>
      <c r="L920" s="12" t="s">
        <v>194</v>
      </c>
      <c r="M920" s="12"/>
      <c r="N920" s="12"/>
      <c r="O920" s="12"/>
      <c r="P920" s="12"/>
      <c r="Q920" s="4"/>
      <c r="R920" s="101">
        <v>2.98E-2</v>
      </c>
      <c r="S920" s="101">
        <v>0.03</v>
      </c>
      <c r="T920" s="100">
        <v>2015</v>
      </c>
      <c r="U920" s="175" t="s">
        <v>195</v>
      </c>
      <c r="V920" s="100" t="s">
        <v>70</v>
      </c>
      <c r="W920" s="180"/>
      <c r="X920" s="4">
        <f t="shared" si="21"/>
        <v>0</v>
      </c>
      <c r="Y920" s="180"/>
      <c r="Z920" s="4"/>
      <c r="AA920" s="180"/>
      <c r="AB920" s="180"/>
      <c r="AC920" s="180"/>
      <c r="AD920" s="180"/>
      <c r="AE920" s="180"/>
      <c r="AF920" s="180"/>
      <c r="AG920" s="180"/>
      <c r="AH920" s="180"/>
    </row>
    <row r="921" spans="1:34" ht="38.25" x14ac:dyDescent="0.25">
      <c r="A921" s="4" t="s">
        <v>2797</v>
      </c>
      <c r="B921" s="5" t="s">
        <v>2798</v>
      </c>
      <c r="C921" s="246">
        <f>IF(LEN($D921)=0,"",SUBTOTAL(3,$D$6:$D921))</f>
        <v>914</v>
      </c>
      <c r="D921" s="174" t="s">
        <v>25</v>
      </c>
      <c r="E921" s="176" t="s">
        <v>2799</v>
      </c>
      <c r="F921" s="174" t="s">
        <v>45</v>
      </c>
      <c r="G921" s="174" t="s">
        <v>84</v>
      </c>
      <c r="H921" s="177" t="s">
        <v>2115</v>
      </c>
      <c r="I921" s="9">
        <v>0.2</v>
      </c>
      <c r="J921" s="177">
        <v>144</v>
      </c>
      <c r="K921" s="230">
        <v>2015</v>
      </c>
      <c r="L921" s="12" t="s">
        <v>194</v>
      </c>
      <c r="M921" s="12"/>
      <c r="N921" s="12"/>
      <c r="O921" s="12"/>
      <c r="P921" s="12"/>
      <c r="Q921" s="4"/>
      <c r="R921" s="101">
        <v>0.2011</v>
      </c>
      <c r="S921" s="101">
        <v>0.2</v>
      </c>
      <c r="T921" s="100">
        <v>2015</v>
      </c>
      <c r="U921" s="175" t="s">
        <v>195</v>
      </c>
      <c r="V921" s="100" t="s">
        <v>47</v>
      </c>
      <c r="W921" s="180"/>
      <c r="X921" s="4">
        <f t="shared" si="21"/>
        <v>0</v>
      </c>
      <c r="Y921" s="180"/>
      <c r="Z921" s="4"/>
      <c r="AA921" s="180"/>
      <c r="AB921" s="180"/>
      <c r="AC921" s="180"/>
      <c r="AD921" s="180"/>
      <c r="AE921" s="180"/>
      <c r="AF921" s="180"/>
      <c r="AG921" s="180"/>
      <c r="AH921" s="180"/>
    </row>
    <row r="922" spans="1:34" ht="38.25" x14ac:dyDescent="0.25">
      <c r="A922" s="4" t="s">
        <v>2800</v>
      </c>
      <c r="B922" s="5" t="s">
        <v>2801</v>
      </c>
      <c r="C922" s="246">
        <f>IF(LEN($D922)=0,"",SUBTOTAL(3,$D$6:$D922))</f>
        <v>915</v>
      </c>
      <c r="D922" s="174" t="s">
        <v>25</v>
      </c>
      <c r="E922" s="176" t="s">
        <v>2802</v>
      </c>
      <c r="F922" s="174" t="s">
        <v>45</v>
      </c>
      <c r="G922" s="174" t="s">
        <v>181</v>
      </c>
      <c r="H922" s="177" t="s">
        <v>1272</v>
      </c>
      <c r="I922" s="9">
        <v>0.04</v>
      </c>
      <c r="J922" s="177">
        <v>144</v>
      </c>
      <c r="K922" s="230">
        <v>2015</v>
      </c>
      <c r="L922" s="12" t="s">
        <v>194</v>
      </c>
      <c r="M922" s="12"/>
      <c r="N922" s="12"/>
      <c r="O922" s="12"/>
      <c r="P922" s="12"/>
      <c r="Q922" s="4"/>
      <c r="R922" s="101">
        <v>0.04</v>
      </c>
      <c r="S922" s="101">
        <v>0.04</v>
      </c>
      <c r="T922" s="100">
        <v>2015</v>
      </c>
      <c r="U922" s="175" t="s">
        <v>195</v>
      </c>
      <c r="V922" s="100" t="s">
        <v>47</v>
      </c>
      <c r="W922" s="180"/>
      <c r="X922" s="4">
        <f t="shared" si="21"/>
        <v>0</v>
      </c>
      <c r="Y922" s="180"/>
      <c r="Z922" s="4"/>
      <c r="AA922" s="180"/>
      <c r="AB922" s="180"/>
      <c r="AC922" s="180"/>
      <c r="AD922" s="180"/>
      <c r="AE922" s="180"/>
      <c r="AF922" s="180"/>
      <c r="AG922" s="180"/>
      <c r="AH922" s="180"/>
    </row>
    <row r="923" spans="1:34" ht="38.25" x14ac:dyDescent="0.25">
      <c r="A923" s="4" t="s">
        <v>2803</v>
      </c>
      <c r="B923" s="5" t="s">
        <v>2804</v>
      </c>
      <c r="C923" s="246">
        <f>IF(LEN($D923)=0,"",SUBTOTAL(3,$D$6:$D923))</f>
        <v>916</v>
      </c>
      <c r="D923" s="174" t="s">
        <v>25</v>
      </c>
      <c r="E923" s="176" t="s">
        <v>2805</v>
      </c>
      <c r="F923" s="174" t="s">
        <v>45</v>
      </c>
      <c r="G923" s="174" t="s">
        <v>181</v>
      </c>
      <c r="H923" s="177" t="s">
        <v>432</v>
      </c>
      <c r="I923" s="9">
        <v>0.2</v>
      </c>
      <c r="J923" s="177">
        <v>144</v>
      </c>
      <c r="K923" s="230">
        <v>2015</v>
      </c>
      <c r="L923" s="12" t="s">
        <v>194</v>
      </c>
      <c r="M923" s="12"/>
      <c r="N923" s="12"/>
      <c r="O923" s="12"/>
      <c r="P923" s="12"/>
      <c r="Q923" s="4"/>
      <c r="R923" s="101">
        <v>0.2</v>
      </c>
      <c r="S923" s="101">
        <v>0.2</v>
      </c>
      <c r="T923" s="100">
        <v>2015</v>
      </c>
      <c r="U923" s="175" t="s">
        <v>195</v>
      </c>
      <c r="V923" s="100" t="s">
        <v>70</v>
      </c>
      <c r="W923" s="180"/>
      <c r="X923" s="4">
        <f t="shared" si="21"/>
        <v>0</v>
      </c>
      <c r="Y923" s="180"/>
      <c r="Z923" s="4"/>
      <c r="AA923" s="180"/>
      <c r="AB923" s="180"/>
      <c r="AC923" s="180"/>
      <c r="AD923" s="180"/>
      <c r="AE923" s="180"/>
      <c r="AF923" s="180"/>
      <c r="AG923" s="180"/>
      <c r="AH923" s="180"/>
    </row>
    <row r="924" spans="1:34" ht="38.25" x14ac:dyDescent="0.25">
      <c r="A924" s="4" t="s">
        <v>2806</v>
      </c>
      <c r="B924" s="5" t="s">
        <v>2807</v>
      </c>
      <c r="C924" s="246">
        <f>IF(LEN($D924)=0,"",SUBTOTAL(3,$D$6:$D924))</f>
        <v>917</v>
      </c>
      <c r="D924" s="174" t="s">
        <v>25</v>
      </c>
      <c r="E924" s="176" t="s">
        <v>2808</v>
      </c>
      <c r="F924" s="174" t="s">
        <v>45</v>
      </c>
      <c r="G924" s="174" t="s">
        <v>181</v>
      </c>
      <c r="H924" s="177" t="s">
        <v>372</v>
      </c>
      <c r="I924" s="9">
        <v>0.35</v>
      </c>
      <c r="J924" s="177">
        <v>144</v>
      </c>
      <c r="K924" s="230">
        <v>2015</v>
      </c>
      <c r="L924" s="12" t="s">
        <v>194</v>
      </c>
      <c r="M924" s="12"/>
      <c r="N924" s="12"/>
      <c r="O924" s="12"/>
      <c r="P924" s="12"/>
      <c r="Q924" s="4"/>
      <c r="R924" s="101">
        <v>0.35</v>
      </c>
      <c r="S924" s="101">
        <v>0.35</v>
      </c>
      <c r="T924" s="100">
        <v>2015</v>
      </c>
      <c r="U924" s="175" t="s">
        <v>195</v>
      </c>
      <c r="V924" s="100" t="s">
        <v>47</v>
      </c>
      <c r="W924" s="180"/>
      <c r="X924" s="4">
        <f t="shared" si="21"/>
        <v>0</v>
      </c>
      <c r="Y924" s="180"/>
      <c r="Z924" s="4"/>
      <c r="AA924" s="180"/>
      <c r="AB924" s="180"/>
      <c r="AC924" s="180"/>
      <c r="AD924" s="180"/>
      <c r="AE924" s="180"/>
      <c r="AF924" s="180"/>
      <c r="AG924" s="180"/>
      <c r="AH924" s="180"/>
    </row>
    <row r="925" spans="1:34" ht="38.25" x14ac:dyDescent="0.25">
      <c r="A925" s="4" t="s">
        <v>2809</v>
      </c>
      <c r="B925" s="5" t="s">
        <v>2810</v>
      </c>
      <c r="C925" s="246">
        <f>IF(LEN($D925)=0,"",SUBTOTAL(3,$D$6:$D925))</f>
        <v>918</v>
      </c>
      <c r="D925" s="174" t="s">
        <v>25</v>
      </c>
      <c r="E925" s="176" t="s">
        <v>2811</v>
      </c>
      <c r="F925" s="174" t="s">
        <v>27</v>
      </c>
      <c r="G925" s="174" t="s">
        <v>89</v>
      </c>
      <c r="H925" s="177" t="s">
        <v>90</v>
      </c>
      <c r="I925" s="9">
        <v>0.3</v>
      </c>
      <c r="J925" s="177">
        <v>144</v>
      </c>
      <c r="K925" s="230">
        <v>2015</v>
      </c>
      <c r="L925" s="12" t="s">
        <v>194</v>
      </c>
      <c r="M925" s="12"/>
      <c r="N925" s="12"/>
      <c r="O925" s="12"/>
      <c r="P925" s="12"/>
      <c r="Q925" s="4"/>
      <c r="R925" s="101">
        <v>0.3</v>
      </c>
      <c r="S925" s="101">
        <v>0.3</v>
      </c>
      <c r="T925" s="100">
        <v>2015</v>
      </c>
      <c r="U925" s="175" t="s">
        <v>195</v>
      </c>
      <c r="V925" s="100" t="s">
        <v>47</v>
      </c>
      <c r="W925" s="180"/>
      <c r="X925" s="4">
        <f t="shared" si="21"/>
        <v>0</v>
      </c>
      <c r="Y925" s="180"/>
      <c r="Z925" s="4"/>
      <c r="AA925" s="180"/>
      <c r="AB925" s="180"/>
      <c r="AC925" s="180"/>
      <c r="AD925" s="180"/>
      <c r="AE925" s="180"/>
      <c r="AF925" s="180"/>
      <c r="AG925" s="180"/>
      <c r="AH925" s="180"/>
    </row>
    <row r="926" spans="1:34" ht="38.25" x14ac:dyDescent="0.25">
      <c r="A926" s="4" t="s">
        <v>2812</v>
      </c>
      <c r="B926" s="5" t="s">
        <v>2813</v>
      </c>
      <c r="C926" s="246">
        <f>IF(LEN($D926)=0,"",SUBTOTAL(3,$D$6:$D926))</f>
        <v>919</v>
      </c>
      <c r="D926" s="174" t="s">
        <v>25</v>
      </c>
      <c r="E926" s="176" t="s">
        <v>2814</v>
      </c>
      <c r="F926" s="174" t="s">
        <v>27</v>
      </c>
      <c r="G926" s="174" t="s">
        <v>165</v>
      </c>
      <c r="H926" s="177" t="s">
        <v>1667</v>
      </c>
      <c r="I926" s="9">
        <v>0.255</v>
      </c>
      <c r="J926" s="177">
        <v>144</v>
      </c>
      <c r="K926" s="230">
        <v>2015</v>
      </c>
      <c r="L926" s="12" t="s">
        <v>194</v>
      </c>
      <c r="M926" s="12"/>
      <c r="N926" s="12"/>
      <c r="O926" s="12"/>
      <c r="P926" s="12"/>
      <c r="Q926" s="4"/>
      <c r="R926" s="101">
        <v>0.39</v>
      </c>
      <c r="S926" s="101">
        <v>0.255</v>
      </c>
      <c r="T926" s="100">
        <v>2015</v>
      </c>
      <c r="U926" s="175" t="s">
        <v>195</v>
      </c>
      <c r="V926" s="100" t="s">
        <v>111</v>
      </c>
      <c r="W926" s="180"/>
      <c r="X926" s="4">
        <f t="shared" si="21"/>
        <v>0</v>
      </c>
      <c r="Y926" s="180"/>
      <c r="Z926" s="4"/>
      <c r="AA926" s="180"/>
      <c r="AB926" s="180"/>
      <c r="AC926" s="180"/>
      <c r="AD926" s="180"/>
      <c r="AE926" s="180"/>
      <c r="AF926" s="180"/>
      <c r="AG926" s="180"/>
      <c r="AH926" s="180"/>
    </row>
    <row r="927" spans="1:34" ht="38.25" x14ac:dyDescent="0.25">
      <c r="A927" s="4" t="s">
        <v>2815</v>
      </c>
      <c r="B927" s="5" t="s">
        <v>2816</v>
      </c>
      <c r="C927" s="246">
        <f>IF(LEN($D927)=0,"",SUBTOTAL(3,$D$6:$D927))</f>
        <v>920</v>
      </c>
      <c r="D927" s="174" t="s">
        <v>25</v>
      </c>
      <c r="E927" s="176" t="s">
        <v>2817</v>
      </c>
      <c r="F927" s="174" t="s">
        <v>27</v>
      </c>
      <c r="G927" s="174" t="s">
        <v>256</v>
      </c>
      <c r="H927" s="177" t="s">
        <v>664</v>
      </c>
      <c r="I927" s="9">
        <v>0.2</v>
      </c>
      <c r="J927" s="177">
        <v>144</v>
      </c>
      <c r="K927" s="230">
        <v>2015</v>
      </c>
      <c r="L927" s="12" t="s">
        <v>194</v>
      </c>
      <c r="M927" s="12"/>
      <c r="N927" s="12"/>
      <c r="O927" s="12"/>
      <c r="P927" s="12"/>
      <c r="Q927" s="4"/>
      <c r="R927" s="101">
        <v>0.2</v>
      </c>
      <c r="S927" s="101">
        <v>0.2</v>
      </c>
      <c r="T927" s="100">
        <v>2015</v>
      </c>
      <c r="U927" s="175" t="s">
        <v>195</v>
      </c>
      <c r="V927" s="100" t="s">
        <v>47</v>
      </c>
      <c r="W927" s="180"/>
      <c r="X927" s="4">
        <f t="shared" si="21"/>
        <v>0</v>
      </c>
      <c r="Y927" s="180"/>
      <c r="Z927" s="4"/>
      <c r="AA927" s="180"/>
      <c r="AB927" s="180"/>
      <c r="AC927" s="180"/>
      <c r="AD927" s="180"/>
      <c r="AE927" s="180"/>
      <c r="AF927" s="180"/>
      <c r="AG927" s="180"/>
      <c r="AH927" s="180"/>
    </row>
    <row r="928" spans="1:34" ht="38.25" x14ac:dyDescent="0.25">
      <c r="A928" s="4" t="s">
        <v>2818</v>
      </c>
      <c r="B928" s="5" t="s">
        <v>2819</v>
      </c>
      <c r="C928" s="246">
        <f>IF(LEN($D928)=0,"",SUBTOTAL(3,$D$6:$D928))</f>
        <v>921</v>
      </c>
      <c r="D928" s="174" t="s">
        <v>25</v>
      </c>
      <c r="E928" s="176" t="s">
        <v>2820</v>
      </c>
      <c r="F928" s="174" t="s">
        <v>27</v>
      </c>
      <c r="G928" s="174" t="s">
        <v>139</v>
      </c>
      <c r="H928" s="177" t="s">
        <v>863</v>
      </c>
      <c r="I928" s="9">
        <v>29</v>
      </c>
      <c r="J928" s="177">
        <v>144</v>
      </c>
      <c r="K928" s="230">
        <v>2015</v>
      </c>
      <c r="L928" s="12" t="s">
        <v>194</v>
      </c>
      <c r="M928" s="12"/>
      <c r="N928" s="12"/>
      <c r="O928" s="12"/>
      <c r="P928" s="12"/>
      <c r="Q928" s="4"/>
      <c r="R928" s="101">
        <v>86.6</v>
      </c>
      <c r="S928" s="101">
        <v>29</v>
      </c>
      <c r="T928" s="100">
        <v>2015</v>
      </c>
      <c r="U928" s="175" t="s">
        <v>195</v>
      </c>
      <c r="V928" s="100" t="s">
        <v>70</v>
      </c>
      <c r="W928" s="180"/>
      <c r="X928" s="4">
        <f t="shared" si="21"/>
        <v>0</v>
      </c>
      <c r="Y928" s="180"/>
      <c r="Z928" s="4"/>
      <c r="AA928" s="180"/>
      <c r="AB928" s="180"/>
      <c r="AC928" s="180"/>
      <c r="AD928" s="180"/>
      <c r="AE928" s="180"/>
      <c r="AF928" s="180"/>
      <c r="AG928" s="180"/>
      <c r="AH928" s="180"/>
    </row>
    <row r="929" spans="1:34" ht="38.25" x14ac:dyDescent="0.25">
      <c r="A929" s="4" t="s">
        <v>2821</v>
      </c>
      <c r="B929" s="5" t="s">
        <v>2822</v>
      </c>
      <c r="C929" s="246">
        <f>IF(LEN($D929)=0,"",SUBTOTAL(3,$D$6:$D929))</f>
        <v>922</v>
      </c>
      <c r="D929" s="174" t="s">
        <v>25</v>
      </c>
      <c r="E929" s="176" t="s">
        <v>2823</v>
      </c>
      <c r="F929" s="174" t="s">
        <v>27</v>
      </c>
      <c r="G929" s="174" t="s">
        <v>165</v>
      </c>
      <c r="H929" s="177" t="s">
        <v>1667</v>
      </c>
      <c r="I929" s="9">
        <v>0.06</v>
      </c>
      <c r="J929" s="177">
        <v>144</v>
      </c>
      <c r="K929" s="230">
        <v>2015</v>
      </c>
      <c r="L929" s="12" t="s">
        <v>194</v>
      </c>
      <c r="M929" s="12"/>
      <c r="N929" s="12"/>
      <c r="O929" s="12"/>
      <c r="P929" s="12"/>
      <c r="Q929" s="4"/>
      <c r="R929" s="101">
        <v>0.16</v>
      </c>
      <c r="S929" s="101">
        <v>0.06</v>
      </c>
      <c r="T929" s="100">
        <v>2015</v>
      </c>
      <c r="U929" s="175" t="s">
        <v>195</v>
      </c>
      <c r="V929" s="100" t="s">
        <v>111</v>
      </c>
      <c r="W929" s="180"/>
      <c r="X929" s="4">
        <f t="shared" si="21"/>
        <v>0</v>
      </c>
      <c r="Y929" s="180"/>
      <c r="Z929" s="4"/>
      <c r="AA929" s="180"/>
      <c r="AB929" s="180"/>
      <c r="AC929" s="180"/>
      <c r="AD929" s="180"/>
      <c r="AE929" s="180"/>
      <c r="AF929" s="180"/>
      <c r="AG929" s="180"/>
      <c r="AH929" s="180"/>
    </row>
    <row r="930" spans="1:34" ht="38.25" x14ac:dyDescent="0.25">
      <c r="A930" s="4" t="s">
        <v>2824</v>
      </c>
      <c r="B930" s="5" t="s">
        <v>2825</v>
      </c>
      <c r="C930" s="246">
        <f>IF(LEN($D930)=0,"",SUBTOTAL(3,$D$6:$D930))</f>
        <v>923</v>
      </c>
      <c r="D930" s="174" t="s">
        <v>25</v>
      </c>
      <c r="E930" s="176" t="s">
        <v>2826</v>
      </c>
      <c r="F930" s="174" t="s">
        <v>27</v>
      </c>
      <c r="G930" s="174" t="s">
        <v>165</v>
      </c>
      <c r="H930" s="177" t="s">
        <v>1708</v>
      </c>
      <c r="I930" s="9">
        <v>0.16</v>
      </c>
      <c r="J930" s="177">
        <v>144</v>
      </c>
      <c r="K930" s="230">
        <v>2015</v>
      </c>
      <c r="L930" s="12" t="s">
        <v>194</v>
      </c>
      <c r="M930" s="12"/>
      <c r="N930" s="12"/>
      <c r="O930" s="12"/>
      <c r="P930" s="12"/>
      <c r="Q930" s="4"/>
      <c r="R930" s="101">
        <v>0.33</v>
      </c>
      <c r="S930" s="101">
        <v>0.16</v>
      </c>
      <c r="T930" s="100">
        <v>2015</v>
      </c>
      <c r="U930" s="175" t="s">
        <v>195</v>
      </c>
      <c r="V930" s="100" t="s">
        <v>111</v>
      </c>
      <c r="W930" s="180"/>
      <c r="X930" s="4">
        <f t="shared" si="21"/>
        <v>0</v>
      </c>
      <c r="Y930" s="180"/>
      <c r="Z930" s="4"/>
      <c r="AA930" s="180"/>
      <c r="AB930" s="180"/>
      <c r="AC930" s="180"/>
      <c r="AD930" s="180"/>
      <c r="AE930" s="180"/>
      <c r="AF930" s="180"/>
      <c r="AG930" s="180"/>
      <c r="AH930" s="180"/>
    </row>
    <row r="931" spans="1:34" ht="38.25" x14ac:dyDescent="0.25">
      <c r="A931" s="4" t="s">
        <v>2827</v>
      </c>
      <c r="B931" s="5" t="s">
        <v>2828</v>
      </c>
      <c r="C931" s="246">
        <f>IF(LEN($D931)=0,"",SUBTOTAL(3,$D$6:$D931))</f>
        <v>924</v>
      </c>
      <c r="D931" s="174" t="s">
        <v>25</v>
      </c>
      <c r="E931" s="176" t="s">
        <v>2829</v>
      </c>
      <c r="F931" s="174" t="s">
        <v>27</v>
      </c>
      <c r="G931" s="174" t="s">
        <v>165</v>
      </c>
      <c r="H931" s="177" t="s">
        <v>1708</v>
      </c>
      <c r="I931" s="9">
        <v>0.54</v>
      </c>
      <c r="J931" s="177">
        <v>144</v>
      </c>
      <c r="K931" s="230">
        <v>2015</v>
      </c>
      <c r="L931" s="12" t="s">
        <v>194</v>
      </c>
      <c r="M931" s="12"/>
      <c r="N931" s="12"/>
      <c r="O931" s="12"/>
      <c r="P931" s="12"/>
      <c r="Q931" s="4"/>
      <c r="R931" s="101">
        <v>1.24</v>
      </c>
      <c r="S931" s="101">
        <v>0.54</v>
      </c>
      <c r="T931" s="100">
        <v>2015</v>
      </c>
      <c r="U931" s="175" t="s">
        <v>195</v>
      </c>
      <c r="V931" s="100" t="s">
        <v>111</v>
      </c>
      <c r="W931" s="180"/>
      <c r="X931" s="4">
        <f t="shared" si="21"/>
        <v>0</v>
      </c>
      <c r="Y931" s="180"/>
      <c r="Z931" s="4"/>
      <c r="AA931" s="180"/>
      <c r="AB931" s="180"/>
      <c r="AC931" s="180"/>
      <c r="AD931" s="180"/>
      <c r="AE931" s="180"/>
      <c r="AF931" s="180"/>
      <c r="AG931" s="180"/>
      <c r="AH931" s="180"/>
    </row>
    <row r="932" spans="1:34" ht="38.25" x14ac:dyDescent="0.25">
      <c r="A932" s="4" t="s">
        <v>2830</v>
      </c>
      <c r="B932" s="5" t="s">
        <v>2831</v>
      </c>
      <c r="C932" s="246">
        <f>IF(LEN($D932)=0,"",SUBTOTAL(3,$D$6:$D932))</f>
        <v>925</v>
      </c>
      <c r="D932" s="174" t="s">
        <v>25</v>
      </c>
      <c r="E932" s="176" t="s">
        <v>1815</v>
      </c>
      <c r="F932" s="174" t="s">
        <v>27</v>
      </c>
      <c r="G932" s="174" t="s">
        <v>165</v>
      </c>
      <c r="H932" s="177" t="s">
        <v>218</v>
      </c>
      <c r="I932" s="9">
        <v>1.8900000000000001</v>
      </c>
      <c r="J932" s="177">
        <v>144</v>
      </c>
      <c r="K932" s="230">
        <v>2015</v>
      </c>
      <c r="L932" s="12" t="s">
        <v>194</v>
      </c>
      <c r="M932" s="12"/>
      <c r="N932" s="12"/>
      <c r="O932" s="12"/>
      <c r="P932" s="12"/>
      <c r="Q932" s="4"/>
      <c r="R932" s="101">
        <v>2.92</v>
      </c>
      <c r="S932" s="101">
        <v>1.8900000000000001</v>
      </c>
      <c r="T932" s="100">
        <v>2015</v>
      </c>
      <c r="U932" s="175" t="s">
        <v>195</v>
      </c>
      <c r="V932" s="100" t="s">
        <v>111</v>
      </c>
      <c r="W932" s="180"/>
      <c r="X932" s="4">
        <f t="shared" si="21"/>
        <v>0</v>
      </c>
      <c r="Y932" s="180"/>
      <c r="Z932" s="4"/>
      <c r="AA932" s="180"/>
      <c r="AB932" s="180"/>
      <c r="AC932" s="180"/>
      <c r="AD932" s="180"/>
      <c r="AE932" s="180"/>
      <c r="AF932" s="180"/>
      <c r="AG932" s="180"/>
      <c r="AH932" s="180"/>
    </row>
    <row r="933" spans="1:34" ht="38.25" x14ac:dyDescent="0.25">
      <c r="A933" s="4" t="s">
        <v>2832</v>
      </c>
      <c r="B933" s="5" t="s">
        <v>2833</v>
      </c>
      <c r="C933" s="246">
        <f>IF(LEN($D933)=0,"",SUBTOTAL(3,$D$6:$D933))</f>
        <v>926</v>
      </c>
      <c r="D933" s="174" t="s">
        <v>25</v>
      </c>
      <c r="E933" s="176" t="s">
        <v>2834</v>
      </c>
      <c r="F933" s="174" t="s">
        <v>27</v>
      </c>
      <c r="G933" s="174" t="s">
        <v>165</v>
      </c>
      <c r="H933" s="177" t="s">
        <v>722</v>
      </c>
      <c r="I933" s="9">
        <v>4.6479999999999997</v>
      </c>
      <c r="J933" s="177">
        <v>144</v>
      </c>
      <c r="K933" s="230">
        <v>2015</v>
      </c>
      <c r="L933" s="12" t="s">
        <v>194</v>
      </c>
      <c r="M933" s="12"/>
      <c r="N933" s="12"/>
      <c r="O933" s="12"/>
      <c r="P933" s="12"/>
      <c r="Q933" s="4"/>
      <c r="R933" s="101">
        <v>10.15</v>
      </c>
      <c r="S933" s="101">
        <v>4.6479999999999997</v>
      </c>
      <c r="T933" s="100">
        <v>2015</v>
      </c>
      <c r="U933" s="175" t="s">
        <v>195</v>
      </c>
      <c r="V933" s="100" t="s">
        <v>111</v>
      </c>
      <c r="W933" s="180"/>
      <c r="X933" s="4">
        <f t="shared" si="21"/>
        <v>0</v>
      </c>
      <c r="Y933" s="180"/>
      <c r="Z933" s="4"/>
      <c r="AA933" s="180"/>
      <c r="AB933" s="180"/>
      <c r="AC933" s="180"/>
      <c r="AD933" s="180"/>
      <c r="AE933" s="180"/>
      <c r="AF933" s="180"/>
      <c r="AG933" s="180"/>
      <c r="AH933" s="180"/>
    </row>
    <row r="934" spans="1:34" ht="38.25" x14ac:dyDescent="0.25">
      <c r="A934" s="4" t="s">
        <v>2835</v>
      </c>
      <c r="B934" s="5" t="s">
        <v>2836</v>
      </c>
      <c r="C934" s="246">
        <f>IF(LEN($D934)=0,"",SUBTOTAL(3,$D$6:$D934))</f>
        <v>927</v>
      </c>
      <c r="D934" s="174" t="s">
        <v>25</v>
      </c>
      <c r="E934" s="176" t="s">
        <v>2837</v>
      </c>
      <c r="F934" s="174" t="s">
        <v>27</v>
      </c>
      <c r="G934" s="174" t="s">
        <v>165</v>
      </c>
      <c r="H934" s="177" t="s">
        <v>713</v>
      </c>
      <c r="I934" s="9">
        <v>0.2</v>
      </c>
      <c r="J934" s="177">
        <v>144</v>
      </c>
      <c r="K934" s="230">
        <v>2015</v>
      </c>
      <c r="L934" s="12" t="s">
        <v>194</v>
      </c>
      <c r="M934" s="12"/>
      <c r="N934" s="12"/>
      <c r="O934" s="12"/>
      <c r="P934" s="12"/>
      <c r="Q934" s="4"/>
      <c r="R934" s="101">
        <v>0.54</v>
      </c>
      <c r="S934" s="101">
        <v>0.2</v>
      </c>
      <c r="T934" s="100">
        <v>2015</v>
      </c>
      <c r="U934" s="175" t="s">
        <v>195</v>
      </c>
      <c r="V934" s="100" t="s">
        <v>111</v>
      </c>
      <c r="W934" s="180"/>
      <c r="X934" s="4">
        <f t="shared" si="21"/>
        <v>0</v>
      </c>
      <c r="Y934" s="180"/>
      <c r="Z934" s="4"/>
      <c r="AA934" s="180"/>
      <c r="AB934" s="180"/>
      <c r="AC934" s="180"/>
      <c r="AD934" s="180"/>
      <c r="AE934" s="180"/>
      <c r="AF934" s="180"/>
      <c r="AG934" s="180"/>
      <c r="AH934" s="180"/>
    </row>
    <row r="935" spans="1:34" ht="38.25" x14ac:dyDescent="0.25">
      <c r="A935" s="4" t="s">
        <v>2838</v>
      </c>
      <c r="B935" s="5" t="s">
        <v>2839</v>
      </c>
      <c r="C935" s="246">
        <f>IF(LEN($D935)=0,"",SUBTOTAL(3,$D$6:$D935))</f>
        <v>928</v>
      </c>
      <c r="D935" s="174" t="s">
        <v>25</v>
      </c>
      <c r="E935" s="176" t="s">
        <v>2840</v>
      </c>
      <c r="F935" s="174" t="s">
        <v>27</v>
      </c>
      <c r="G935" s="174" t="s">
        <v>165</v>
      </c>
      <c r="H935" s="177" t="s">
        <v>612</v>
      </c>
      <c r="I935" s="9">
        <v>1.1300000000000001</v>
      </c>
      <c r="J935" s="177">
        <v>144</v>
      </c>
      <c r="K935" s="230">
        <v>2015</v>
      </c>
      <c r="L935" s="12" t="s">
        <v>194</v>
      </c>
      <c r="M935" s="12"/>
      <c r="N935" s="12"/>
      <c r="O935" s="12"/>
      <c r="P935" s="12"/>
      <c r="Q935" s="4"/>
      <c r="R935" s="101">
        <v>1.56</v>
      </c>
      <c r="S935" s="101">
        <v>1.1300000000000001</v>
      </c>
      <c r="T935" s="100">
        <v>2015</v>
      </c>
      <c r="U935" s="175" t="s">
        <v>195</v>
      </c>
      <c r="V935" s="100" t="s">
        <v>111</v>
      </c>
      <c r="W935" s="180"/>
      <c r="X935" s="4">
        <f t="shared" si="21"/>
        <v>0</v>
      </c>
      <c r="Y935" s="180"/>
      <c r="Z935" s="4"/>
      <c r="AA935" s="180"/>
      <c r="AB935" s="180"/>
      <c r="AC935" s="180"/>
      <c r="AD935" s="180"/>
      <c r="AE935" s="180"/>
      <c r="AF935" s="180"/>
      <c r="AG935" s="180"/>
      <c r="AH935" s="180"/>
    </row>
    <row r="936" spans="1:34" ht="38.25" x14ac:dyDescent="0.25">
      <c r="A936" s="4" t="s">
        <v>2841</v>
      </c>
      <c r="B936" s="5" t="s">
        <v>2842</v>
      </c>
      <c r="C936" s="246">
        <f>IF(LEN($D936)=0,"",SUBTOTAL(3,$D$6:$D936))</f>
        <v>929</v>
      </c>
      <c r="D936" s="174" t="s">
        <v>25</v>
      </c>
      <c r="E936" s="176" t="s">
        <v>2843</v>
      </c>
      <c r="F936" s="174" t="s">
        <v>27</v>
      </c>
      <c r="G936" s="174" t="s">
        <v>165</v>
      </c>
      <c r="H936" s="177" t="s">
        <v>612</v>
      </c>
      <c r="I936" s="9">
        <v>0.22000000000000003</v>
      </c>
      <c r="J936" s="177">
        <v>144</v>
      </c>
      <c r="K936" s="230">
        <v>2015</v>
      </c>
      <c r="L936" s="12" t="s">
        <v>194</v>
      </c>
      <c r="M936" s="12"/>
      <c r="N936" s="12"/>
      <c r="O936" s="12"/>
      <c r="P936" s="12"/>
      <c r="Q936" s="4"/>
      <c r="R936" s="101">
        <v>0.42</v>
      </c>
      <c r="S936" s="101">
        <v>0.22000000000000003</v>
      </c>
      <c r="T936" s="100">
        <v>2015</v>
      </c>
      <c r="U936" s="175" t="s">
        <v>195</v>
      </c>
      <c r="V936" s="100" t="s">
        <v>111</v>
      </c>
      <c r="W936" s="180"/>
      <c r="X936" s="4">
        <f t="shared" si="21"/>
        <v>0</v>
      </c>
      <c r="Y936" s="180"/>
      <c r="Z936" s="4"/>
      <c r="AA936" s="180"/>
      <c r="AB936" s="180"/>
      <c r="AC936" s="180"/>
      <c r="AD936" s="180"/>
      <c r="AE936" s="180"/>
      <c r="AF936" s="180"/>
      <c r="AG936" s="180"/>
      <c r="AH936" s="180"/>
    </row>
    <row r="937" spans="1:34" ht="38.25" x14ac:dyDescent="0.25">
      <c r="A937" s="4" t="s">
        <v>2844</v>
      </c>
      <c r="B937" s="5" t="s">
        <v>2845</v>
      </c>
      <c r="C937" s="246">
        <f>IF(LEN($D937)=0,"",SUBTOTAL(3,$D$6:$D937))</f>
        <v>930</v>
      </c>
      <c r="D937" s="174" t="s">
        <v>25</v>
      </c>
      <c r="E937" s="176" t="s">
        <v>2846</v>
      </c>
      <c r="F937" s="174" t="s">
        <v>27</v>
      </c>
      <c r="G937" s="174" t="s">
        <v>165</v>
      </c>
      <c r="H937" s="177" t="s">
        <v>166</v>
      </c>
      <c r="I937" s="9">
        <v>0.03</v>
      </c>
      <c r="J937" s="177">
        <v>144</v>
      </c>
      <c r="K937" s="230">
        <v>2015</v>
      </c>
      <c r="L937" s="12" t="s">
        <v>194</v>
      </c>
      <c r="M937" s="12"/>
      <c r="N937" s="12"/>
      <c r="O937" s="12"/>
      <c r="P937" s="12"/>
      <c r="Q937" s="4"/>
      <c r="R937" s="101">
        <v>0.03</v>
      </c>
      <c r="S937" s="101">
        <v>0.03</v>
      </c>
      <c r="T937" s="100">
        <v>2015</v>
      </c>
      <c r="U937" s="175" t="s">
        <v>195</v>
      </c>
      <c r="V937" s="100" t="s">
        <v>111</v>
      </c>
      <c r="W937" s="180"/>
      <c r="X937" s="4">
        <f t="shared" ref="X937:X1000" si="22">S937-I937</f>
        <v>0</v>
      </c>
      <c r="Y937" s="180"/>
      <c r="Z937" s="4"/>
      <c r="AA937" s="180"/>
      <c r="AB937" s="180"/>
      <c r="AC937" s="180"/>
      <c r="AD937" s="180"/>
      <c r="AE937" s="180"/>
      <c r="AF937" s="180"/>
      <c r="AG937" s="180"/>
      <c r="AH937" s="180"/>
    </row>
    <row r="938" spans="1:34" ht="38.25" x14ac:dyDescent="0.25">
      <c r="A938" s="4" t="s">
        <v>2847</v>
      </c>
      <c r="B938" s="5" t="s">
        <v>2848</v>
      </c>
      <c r="C938" s="246">
        <f>IF(LEN($D938)=0,"",SUBTOTAL(3,$D$6:$D938))</f>
        <v>931</v>
      </c>
      <c r="D938" s="174" t="s">
        <v>25</v>
      </c>
      <c r="E938" s="176" t="s">
        <v>2849</v>
      </c>
      <c r="F938" s="174" t="s">
        <v>27</v>
      </c>
      <c r="G938" s="174" t="s">
        <v>165</v>
      </c>
      <c r="H938" s="177" t="s">
        <v>1699</v>
      </c>
      <c r="I938" s="9">
        <v>0.28000000000000003</v>
      </c>
      <c r="J938" s="177">
        <v>144</v>
      </c>
      <c r="K938" s="230">
        <v>2015</v>
      </c>
      <c r="L938" s="12" t="s">
        <v>194</v>
      </c>
      <c r="M938" s="12"/>
      <c r="N938" s="12"/>
      <c r="O938" s="12"/>
      <c r="P938" s="12"/>
      <c r="Q938" s="4"/>
      <c r="R938" s="101">
        <v>1.03</v>
      </c>
      <c r="S938" s="101">
        <v>0.28000000000000003</v>
      </c>
      <c r="T938" s="100">
        <v>2015</v>
      </c>
      <c r="U938" s="175" t="s">
        <v>195</v>
      </c>
      <c r="V938" s="100" t="s">
        <v>111</v>
      </c>
      <c r="W938" s="180"/>
      <c r="X938" s="4">
        <f t="shared" si="22"/>
        <v>0</v>
      </c>
      <c r="Y938" s="180"/>
      <c r="Z938" s="4"/>
      <c r="AA938" s="180"/>
      <c r="AB938" s="180"/>
      <c r="AC938" s="180"/>
      <c r="AD938" s="180"/>
      <c r="AE938" s="180"/>
      <c r="AF938" s="180"/>
      <c r="AG938" s="180"/>
      <c r="AH938" s="180"/>
    </row>
    <row r="939" spans="1:34" ht="38.25" x14ac:dyDescent="0.25">
      <c r="A939" s="4" t="s">
        <v>2850</v>
      </c>
      <c r="B939" s="5" t="s">
        <v>2851</v>
      </c>
      <c r="C939" s="246">
        <f>IF(LEN($D939)=0,"",SUBTOTAL(3,$D$6:$D939))</f>
        <v>932</v>
      </c>
      <c r="D939" s="174" t="s">
        <v>25</v>
      </c>
      <c r="E939" s="176" t="s">
        <v>2852</v>
      </c>
      <c r="F939" s="174" t="s">
        <v>27</v>
      </c>
      <c r="G939" s="174" t="s">
        <v>165</v>
      </c>
      <c r="H939" s="177" t="s">
        <v>1699</v>
      </c>
      <c r="I939" s="9">
        <v>1.9</v>
      </c>
      <c r="J939" s="177">
        <v>144</v>
      </c>
      <c r="K939" s="230">
        <v>2015</v>
      </c>
      <c r="L939" s="12" t="s">
        <v>194</v>
      </c>
      <c r="M939" s="12"/>
      <c r="N939" s="12"/>
      <c r="O939" s="12"/>
      <c r="P939" s="12"/>
      <c r="Q939" s="4"/>
      <c r="R939" s="101">
        <v>2.9</v>
      </c>
      <c r="S939" s="101">
        <v>1.9</v>
      </c>
      <c r="T939" s="100">
        <v>2015</v>
      </c>
      <c r="U939" s="175" t="s">
        <v>195</v>
      </c>
      <c r="V939" s="100" t="s">
        <v>111</v>
      </c>
      <c r="W939" s="180"/>
      <c r="X939" s="4">
        <f t="shared" si="22"/>
        <v>0</v>
      </c>
      <c r="Y939" s="180"/>
      <c r="Z939" s="4"/>
      <c r="AA939" s="180"/>
      <c r="AB939" s="180"/>
      <c r="AC939" s="180"/>
      <c r="AD939" s="180"/>
      <c r="AE939" s="180"/>
      <c r="AF939" s="180"/>
      <c r="AG939" s="180"/>
      <c r="AH939" s="180"/>
    </row>
    <row r="940" spans="1:34" ht="38.25" x14ac:dyDescent="0.25">
      <c r="A940" s="4" t="s">
        <v>2853</v>
      </c>
      <c r="B940" s="5" t="s">
        <v>2854</v>
      </c>
      <c r="C940" s="246">
        <f>IF(LEN($D940)=0,"",SUBTOTAL(3,$D$6:$D940))</f>
        <v>933</v>
      </c>
      <c r="D940" s="174" t="s">
        <v>25</v>
      </c>
      <c r="E940" s="176" t="s">
        <v>2855</v>
      </c>
      <c r="F940" s="174" t="s">
        <v>27</v>
      </c>
      <c r="G940" s="174" t="s">
        <v>165</v>
      </c>
      <c r="H940" s="177" t="s">
        <v>1699</v>
      </c>
      <c r="I940" s="9">
        <v>1.08</v>
      </c>
      <c r="J940" s="177">
        <v>144</v>
      </c>
      <c r="K940" s="230">
        <v>2015</v>
      </c>
      <c r="L940" s="12" t="s">
        <v>194</v>
      </c>
      <c r="M940" s="12"/>
      <c r="N940" s="12"/>
      <c r="O940" s="12"/>
      <c r="P940" s="12"/>
      <c r="Q940" s="4"/>
      <c r="R940" s="101">
        <v>1.98</v>
      </c>
      <c r="S940" s="101">
        <v>1.08</v>
      </c>
      <c r="T940" s="100">
        <v>2015</v>
      </c>
      <c r="U940" s="175" t="s">
        <v>195</v>
      </c>
      <c r="V940" s="100" t="s">
        <v>111</v>
      </c>
      <c r="W940" s="180"/>
      <c r="X940" s="4">
        <f t="shared" si="22"/>
        <v>0</v>
      </c>
      <c r="Y940" s="180"/>
      <c r="Z940" s="4"/>
      <c r="AA940" s="180"/>
      <c r="AB940" s="180"/>
      <c r="AC940" s="180"/>
      <c r="AD940" s="180"/>
      <c r="AE940" s="180"/>
      <c r="AF940" s="180"/>
      <c r="AG940" s="180"/>
      <c r="AH940" s="180"/>
    </row>
    <row r="941" spans="1:34" ht="38.25" x14ac:dyDescent="0.25">
      <c r="A941" s="4" t="s">
        <v>2856</v>
      </c>
      <c r="B941" s="5" t="s">
        <v>2857</v>
      </c>
      <c r="C941" s="246">
        <f>IF(LEN($D941)=0,"",SUBTOTAL(3,$D$6:$D941))</f>
        <v>934</v>
      </c>
      <c r="D941" s="174" t="s">
        <v>25</v>
      </c>
      <c r="E941" s="176" t="s">
        <v>2858</v>
      </c>
      <c r="F941" s="174" t="s">
        <v>27</v>
      </c>
      <c r="G941" s="174" t="s">
        <v>165</v>
      </c>
      <c r="H941" s="177" t="s">
        <v>1699</v>
      </c>
      <c r="I941" s="9">
        <v>0.47</v>
      </c>
      <c r="J941" s="177">
        <v>144</v>
      </c>
      <c r="K941" s="230">
        <v>2015</v>
      </c>
      <c r="L941" s="12" t="s">
        <v>194</v>
      </c>
      <c r="M941" s="12"/>
      <c r="N941" s="12"/>
      <c r="O941" s="12"/>
      <c r="P941" s="12"/>
      <c r="Q941" s="4"/>
      <c r="R941" s="101">
        <v>1.41</v>
      </c>
      <c r="S941" s="101">
        <v>0.47</v>
      </c>
      <c r="T941" s="100">
        <v>2015</v>
      </c>
      <c r="U941" s="175" t="s">
        <v>195</v>
      </c>
      <c r="V941" s="100" t="s">
        <v>111</v>
      </c>
      <c r="W941" s="180"/>
      <c r="X941" s="4">
        <f t="shared" si="22"/>
        <v>0</v>
      </c>
      <c r="Y941" s="180"/>
      <c r="Z941" s="4"/>
      <c r="AA941" s="180"/>
      <c r="AB941" s="180"/>
      <c r="AC941" s="180"/>
      <c r="AD941" s="180"/>
      <c r="AE941" s="180"/>
      <c r="AF941" s="180"/>
      <c r="AG941" s="180"/>
      <c r="AH941" s="180"/>
    </row>
    <row r="942" spans="1:34" ht="38.25" x14ac:dyDescent="0.25">
      <c r="A942" s="4" t="s">
        <v>2859</v>
      </c>
      <c r="B942" s="5" t="s">
        <v>2860</v>
      </c>
      <c r="C942" s="246">
        <f>IF(LEN($D942)=0,"",SUBTOTAL(3,$D$6:$D942))</f>
        <v>935</v>
      </c>
      <c r="D942" s="174" t="s">
        <v>25</v>
      </c>
      <c r="E942" s="176" t="s">
        <v>2861</v>
      </c>
      <c r="F942" s="174" t="s">
        <v>27</v>
      </c>
      <c r="G942" s="174" t="s">
        <v>165</v>
      </c>
      <c r="H942" s="177" t="s">
        <v>441</v>
      </c>
      <c r="I942" s="9">
        <v>1.59</v>
      </c>
      <c r="J942" s="177">
        <v>144</v>
      </c>
      <c r="K942" s="230">
        <v>2015</v>
      </c>
      <c r="L942" s="12" t="s">
        <v>194</v>
      </c>
      <c r="M942" s="12"/>
      <c r="N942" s="12"/>
      <c r="O942" s="12"/>
      <c r="P942" s="12"/>
      <c r="Q942" s="4"/>
      <c r="R942" s="101">
        <v>2.4900000000000002</v>
      </c>
      <c r="S942" s="101">
        <v>1.59</v>
      </c>
      <c r="T942" s="100">
        <v>2015</v>
      </c>
      <c r="U942" s="175" t="s">
        <v>195</v>
      </c>
      <c r="V942" s="100" t="s">
        <v>111</v>
      </c>
      <c r="W942" s="180"/>
      <c r="X942" s="4">
        <f t="shared" si="22"/>
        <v>0</v>
      </c>
      <c r="Y942" s="180"/>
      <c r="Z942" s="4"/>
      <c r="AA942" s="180"/>
      <c r="AB942" s="180"/>
      <c r="AC942" s="180"/>
      <c r="AD942" s="180"/>
      <c r="AE942" s="180"/>
      <c r="AF942" s="180"/>
      <c r="AG942" s="180"/>
      <c r="AH942" s="180"/>
    </row>
    <row r="943" spans="1:34" ht="38.25" x14ac:dyDescent="0.25">
      <c r="A943" s="4" t="s">
        <v>2862</v>
      </c>
      <c r="B943" s="5" t="s">
        <v>2863</v>
      </c>
      <c r="C943" s="246">
        <f>IF(LEN($D943)=0,"",SUBTOTAL(3,$D$6:$D943))</f>
        <v>936</v>
      </c>
      <c r="D943" s="174" t="s">
        <v>25</v>
      </c>
      <c r="E943" s="176" t="s">
        <v>2864</v>
      </c>
      <c r="F943" s="174" t="s">
        <v>740</v>
      </c>
      <c r="G943" s="174" t="s">
        <v>165</v>
      </c>
      <c r="H943" s="177" t="s">
        <v>166</v>
      </c>
      <c r="I943" s="9">
        <v>0.4</v>
      </c>
      <c r="J943" s="177">
        <v>144</v>
      </c>
      <c r="K943" s="230">
        <v>2015</v>
      </c>
      <c r="L943" s="12" t="s">
        <v>194</v>
      </c>
      <c r="M943" s="12"/>
      <c r="N943" s="12"/>
      <c r="O943" s="12"/>
      <c r="P943" s="12"/>
      <c r="Q943" s="4"/>
      <c r="R943" s="101">
        <v>2.2000000000000002</v>
      </c>
      <c r="S943" s="101">
        <v>0.4</v>
      </c>
      <c r="T943" s="100">
        <v>2015</v>
      </c>
      <c r="U943" s="175" t="s">
        <v>195</v>
      </c>
      <c r="V943" s="100" t="s">
        <v>111</v>
      </c>
      <c r="W943" s="180"/>
      <c r="X943" s="4">
        <f t="shared" si="22"/>
        <v>0</v>
      </c>
      <c r="Y943" s="180"/>
      <c r="Z943" s="4"/>
      <c r="AA943" s="180"/>
      <c r="AB943" s="180"/>
      <c r="AC943" s="180"/>
      <c r="AD943" s="180"/>
      <c r="AE943" s="180"/>
      <c r="AF943" s="180"/>
      <c r="AG943" s="180"/>
      <c r="AH943" s="180"/>
    </row>
    <row r="944" spans="1:34" ht="38.25" x14ac:dyDescent="0.25">
      <c r="A944" s="4" t="s">
        <v>2865</v>
      </c>
      <c r="B944" s="5" t="s">
        <v>2866</v>
      </c>
      <c r="C944" s="246">
        <f>IF(LEN($D944)=0,"",SUBTOTAL(3,$D$6:$D944))</f>
        <v>937</v>
      </c>
      <c r="D944" s="174" t="s">
        <v>25</v>
      </c>
      <c r="E944" s="176" t="s">
        <v>2867</v>
      </c>
      <c r="F944" s="174" t="s">
        <v>740</v>
      </c>
      <c r="G944" s="174" t="s">
        <v>165</v>
      </c>
      <c r="H944" s="177" t="s">
        <v>1699</v>
      </c>
      <c r="I944" s="9">
        <v>4.16</v>
      </c>
      <c r="J944" s="177">
        <v>144</v>
      </c>
      <c r="K944" s="230">
        <v>2015</v>
      </c>
      <c r="L944" s="12" t="s">
        <v>194</v>
      </c>
      <c r="M944" s="12"/>
      <c r="N944" s="12"/>
      <c r="O944" s="12"/>
      <c r="P944" s="12"/>
      <c r="Q944" s="4"/>
      <c r="R944" s="101">
        <v>7.64</v>
      </c>
      <c r="S944" s="101">
        <v>4.16</v>
      </c>
      <c r="T944" s="100">
        <v>2015</v>
      </c>
      <c r="U944" s="175" t="s">
        <v>195</v>
      </c>
      <c r="V944" s="100" t="s">
        <v>111</v>
      </c>
      <c r="W944" s="180"/>
      <c r="X944" s="4">
        <f t="shared" si="22"/>
        <v>0</v>
      </c>
      <c r="Y944" s="180"/>
      <c r="Z944" s="4"/>
      <c r="AA944" s="180"/>
      <c r="AB944" s="180"/>
      <c r="AC944" s="180"/>
      <c r="AD944" s="180"/>
      <c r="AE944" s="180"/>
      <c r="AF944" s="180"/>
      <c r="AG944" s="180"/>
      <c r="AH944" s="180"/>
    </row>
    <row r="945" spans="1:34" ht="38.25" x14ac:dyDescent="0.25">
      <c r="A945" s="4" t="s">
        <v>2868</v>
      </c>
      <c r="B945" s="5" t="s">
        <v>2869</v>
      </c>
      <c r="C945" s="246">
        <f>IF(LEN($D945)=0,"",SUBTOTAL(3,$D$6:$D945))</f>
        <v>938</v>
      </c>
      <c r="D945" s="174" t="s">
        <v>25</v>
      </c>
      <c r="E945" s="176" t="s">
        <v>2870</v>
      </c>
      <c r="F945" s="174" t="s">
        <v>27</v>
      </c>
      <c r="G945" s="174" t="s">
        <v>51</v>
      </c>
      <c r="H945" s="177" t="s">
        <v>218</v>
      </c>
      <c r="I945" s="9">
        <v>2</v>
      </c>
      <c r="J945" s="177">
        <v>144</v>
      </c>
      <c r="K945" s="230">
        <v>2015</v>
      </c>
      <c r="L945" s="12" t="s">
        <v>194</v>
      </c>
      <c r="M945" s="12"/>
      <c r="N945" s="12"/>
      <c r="O945" s="12"/>
      <c r="P945" s="12"/>
      <c r="Q945" s="4"/>
      <c r="R945" s="101">
        <v>9.6300000000000008</v>
      </c>
      <c r="S945" s="101">
        <v>2</v>
      </c>
      <c r="T945" s="100">
        <v>2015</v>
      </c>
      <c r="U945" s="175" t="s">
        <v>195</v>
      </c>
      <c r="V945" s="100" t="s">
        <v>47</v>
      </c>
      <c r="W945" s="180"/>
      <c r="X945" s="4">
        <f t="shared" si="22"/>
        <v>0</v>
      </c>
      <c r="Y945" s="180"/>
      <c r="Z945" s="4"/>
      <c r="AA945" s="180"/>
      <c r="AB945" s="180"/>
      <c r="AC945" s="180"/>
      <c r="AD945" s="180"/>
      <c r="AE945" s="180"/>
      <c r="AF945" s="180"/>
      <c r="AG945" s="180"/>
      <c r="AH945" s="180"/>
    </row>
    <row r="946" spans="1:34" ht="38.25" x14ac:dyDescent="0.25">
      <c r="A946" s="4" t="s">
        <v>2871</v>
      </c>
      <c r="B946" s="5" t="s">
        <v>2872</v>
      </c>
      <c r="C946" s="246">
        <f>IF(LEN($D946)=0,"",SUBTOTAL(3,$D$6:$D946))</f>
        <v>939</v>
      </c>
      <c r="D946" s="174" t="s">
        <v>25</v>
      </c>
      <c r="E946" s="176" t="s">
        <v>2873</v>
      </c>
      <c r="F946" s="174" t="s">
        <v>27</v>
      </c>
      <c r="G946" s="174" t="s">
        <v>51</v>
      </c>
      <c r="H946" s="177" t="s">
        <v>2874</v>
      </c>
      <c r="I946" s="9">
        <v>7.5300000000000006E-2</v>
      </c>
      <c r="J946" s="177">
        <v>144</v>
      </c>
      <c r="K946" s="230">
        <v>2015</v>
      </c>
      <c r="L946" s="12" t="s">
        <v>194</v>
      </c>
      <c r="M946" s="12"/>
      <c r="N946" s="12"/>
      <c r="O946" s="12"/>
      <c r="P946" s="12"/>
      <c r="Q946" s="4"/>
      <c r="R946" s="101">
        <v>7.5300000000000006E-2</v>
      </c>
      <c r="S946" s="101">
        <v>7.5300000000000006E-2</v>
      </c>
      <c r="T946" s="100">
        <v>2015</v>
      </c>
      <c r="U946" s="175" t="s">
        <v>195</v>
      </c>
      <c r="V946" s="100" t="s">
        <v>47</v>
      </c>
      <c r="W946" s="180"/>
      <c r="X946" s="4">
        <f t="shared" si="22"/>
        <v>0</v>
      </c>
      <c r="Y946" s="180"/>
      <c r="Z946" s="4"/>
      <c r="AA946" s="180"/>
      <c r="AB946" s="180"/>
      <c r="AC946" s="180"/>
      <c r="AD946" s="180"/>
      <c r="AE946" s="180"/>
      <c r="AF946" s="180"/>
      <c r="AG946" s="180"/>
      <c r="AH946" s="180"/>
    </row>
    <row r="947" spans="1:34" ht="38.25" x14ac:dyDescent="0.25">
      <c r="A947" s="4" t="s">
        <v>2875</v>
      </c>
      <c r="B947" s="5" t="s">
        <v>2876</v>
      </c>
      <c r="C947" s="246">
        <f>IF(LEN($D947)=0,"",SUBTOTAL(3,$D$6:$D947))</f>
        <v>940</v>
      </c>
      <c r="D947" s="174" t="s">
        <v>25</v>
      </c>
      <c r="E947" s="176" t="s">
        <v>2877</v>
      </c>
      <c r="F947" s="174" t="s">
        <v>27</v>
      </c>
      <c r="G947" s="174" t="s">
        <v>51</v>
      </c>
      <c r="H947" s="177" t="s">
        <v>2387</v>
      </c>
      <c r="I947" s="9">
        <v>6.8</v>
      </c>
      <c r="J947" s="177">
        <v>144</v>
      </c>
      <c r="K947" s="230">
        <v>2015</v>
      </c>
      <c r="L947" s="12" t="s">
        <v>194</v>
      </c>
      <c r="M947" s="12"/>
      <c r="N947" s="12"/>
      <c r="O947" s="12"/>
      <c r="P947" s="12"/>
      <c r="Q947" s="4"/>
      <c r="R947" s="101">
        <v>9.9</v>
      </c>
      <c r="S947" s="101">
        <v>6.8</v>
      </c>
      <c r="T947" s="100">
        <v>2015</v>
      </c>
      <c r="U947" s="175" t="s">
        <v>195</v>
      </c>
      <c r="V947" s="100" t="s">
        <v>47</v>
      </c>
      <c r="W947" s="180"/>
      <c r="X947" s="4">
        <f t="shared" si="22"/>
        <v>0</v>
      </c>
      <c r="Y947" s="180"/>
      <c r="Z947" s="4"/>
      <c r="AA947" s="180"/>
      <c r="AB947" s="180"/>
      <c r="AC947" s="180"/>
      <c r="AD947" s="180"/>
      <c r="AE947" s="180"/>
      <c r="AF947" s="180"/>
      <c r="AG947" s="180"/>
      <c r="AH947" s="180"/>
    </row>
    <row r="948" spans="1:34" ht="38.25" x14ac:dyDescent="0.25">
      <c r="A948" s="4" t="s">
        <v>2878</v>
      </c>
      <c r="B948" s="5" t="s">
        <v>2879</v>
      </c>
      <c r="C948" s="246">
        <f>IF(LEN($D948)=0,"",SUBTOTAL(3,$D$6:$D948))</f>
        <v>941</v>
      </c>
      <c r="D948" s="174" t="s">
        <v>25</v>
      </c>
      <c r="E948" s="176" t="s">
        <v>2880</v>
      </c>
      <c r="F948" s="174" t="s">
        <v>45</v>
      </c>
      <c r="G948" s="174" t="s">
        <v>51</v>
      </c>
      <c r="H948" s="177" t="s">
        <v>750</v>
      </c>
      <c r="I948" s="9">
        <v>2.6</v>
      </c>
      <c r="J948" s="177">
        <v>144</v>
      </c>
      <c r="K948" s="230">
        <v>2015</v>
      </c>
      <c r="L948" s="12" t="s">
        <v>194</v>
      </c>
      <c r="M948" s="12"/>
      <c r="N948" s="12"/>
      <c r="O948" s="12"/>
      <c r="P948" s="12"/>
      <c r="Q948" s="4"/>
      <c r="R948" s="101">
        <v>2.6</v>
      </c>
      <c r="S948" s="101">
        <v>2.6</v>
      </c>
      <c r="T948" s="100">
        <v>2015</v>
      </c>
      <c r="U948" s="175" t="s">
        <v>195</v>
      </c>
      <c r="V948" s="100" t="s">
        <v>47</v>
      </c>
      <c r="W948" s="180"/>
      <c r="X948" s="4">
        <f t="shared" si="22"/>
        <v>0</v>
      </c>
      <c r="Y948" s="180"/>
      <c r="Z948" s="4"/>
      <c r="AA948" s="180"/>
      <c r="AB948" s="180"/>
      <c r="AC948" s="180"/>
      <c r="AD948" s="180"/>
      <c r="AE948" s="180"/>
      <c r="AF948" s="180"/>
      <c r="AG948" s="180"/>
      <c r="AH948" s="180"/>
    </row>
    <row r="949" spans="1:34" ht="38.25" x14ac:dyDescent="0.25">
      <c r="A949" s="4" t="s">
        <v>2881</v>
      </c>
      <c r="B949" s="5" t="s">
        <v>1723</v>
      </c>
      <c r="C949" s="246">
        <f>IF(LEN($D949)=0,"",SUBTOTAL(3,$D$6:$D949))</f>
        <v>942</v>
      </c>
      <c r="D949" s="174" t="s">
        <v>56</v>
      </c>
      <c r="E949" s="176" t="s">
        <v>2882</v>
      </c>
      <c r="F949" s="174" t="s">
        <v>164</v>
      </c>
      <c r="G949" s="18" t="s">
        <v>65</v>
      </c>
      <c r="H949" s="177" t="s">
        <v>339</v>
      </c>
      <c r="I949" s="9">
        <v>4.8</v>
      </c>
      <c r="J949" s="177">
        <v>144</v>
      </c>
      <c r="K949" s="230">
        <v>2015</v>
      </c>
      <c r="L949" s="12" t="s">
        <v>194</v>
      </c>
      <c r="M949" s="12"/>
      <c r="N949" s="12"/>
      <c r="O949" s="12"/>
      <c r="P949" s="12"/>
      <c r="Q949" s="4"/>
      <c r="R949" s="101">
        <v>4.8</v>
      </c>
      <c r="S949" s="101">
        <v>4.8</v>
      </c>
      <c r="T949" s="100">
        <v>2015</v>
      </c>
      <c r="U949" s="175" t="s">
        <v>195</v>
      </c>
      <c r="V949" s="100" t="s">
        <v>47</v>
      </c>
      <c r="W949" s="180"/>
      <c r="X949" s="4">
        <f t="shared" si="22"/>
        <v>0</v>
      </c>
      <c r="Y949" s="180"/>
      <c r="Z949" s="4"/>
      <c r="AA949" s="180"/>
      <c r="AB949" s="180"/>
      <c r="AC949" s="180"/>
      <c r="AD949" s="180"/>
      <c r="AE949" s="180"/>
      <c r="AF949" s="180"/>
      <c r="AG949" s="180"/>
      <c r="AH949" s="180"/>
    </row>
    <row r="950" spans="1:34" ht="51" x14ac:dyDescent="0.25">
      <c r="A950" s="4" t="s">
        <v>2883</v>
      </c>
      <c r="B950" s="180" t="s">
        <v>2884</v>
      </c>
      <c r="C950" s="246">
        <f>IF(LEN($D950)=0,"",SUBTOTAL(3,$D$6:$D950))</f>
        <v>943</v>
      </c>
      <c r="D950" s="174" t="s">
        <v>56</v>
      </c>
      <c r="E950" s="176" t="s">
        <v>2885</v>
      </c>
      <c r="F950" s="174" t="s">
        <v>100</v>
      </c>
      <c r="G950" s="18" t="s">
        <v>65</v>
      </c>
      <c r="H950" s="177" t="s">
        <v>289</v>
      </c>
      <c r="I950" s="9">
        <v>2.2000000000000002</v>
      </c>
      <c r="J950" s="177">
        <v>144</v>
      </c>
      <c r="K950" s="230">
        <v>2015</v>
      </c>
      <c r="L950" s="12" t="s">
        <v>194</v>
      </c>
      <c r="M950" s="12"/>
      <c r="N950" s="12"/>
      <c r="O950" s="12"/>
      <c r="P950" s="12"/>
      <c r="Q950" s="4"/>
      <c r="R950" s="101">
        <v>2.2000000000000002</v>
      </c>
      <c r="S950" s="101">
        <v>2.2000000000000002</v>
      </c>
      <c r="T950" s="100">
        <v>2015</v>
      </c>
      <c r="U950" s="175" t="s">
        <v>195</v>
      </c>
      <c r="V950" s="100" t="s">
        <v>70</v>
      </c>
      <c r="W950" s="180"/>
      <c r="X950" s="4">
        <f t="shared" si="22"/>
        <v>0</v>
      </c>
      <c r="Y950" s="180"/>
      <c r="Z950" s="4"/>
      <c r="AA950" s="180"/>
      <c r="AB950" s="180"/>
      <c r="AC950" s="180"/>
      <c r="AD950" s="180"/>
      <c r="AE950" s="180"/>
      <c r="AF950" s="180"/>
      <c r="AG950" s="180"/>
      <c r="AH950" s="180"/>
    </row>
    <row r="951" spans="1:34" ht="51" x14ac:dyDescent="0.25">
      <c r="A951" s="4" t="s">
        <v>2886</v>
      </c>
      <c r="B951" s="5" t="s">
        <v>1723</v>
      </c>
      <c r="C951" s="246">
        <f>IF(LEN($D951)=0,"",SUBTOTAL(3,$D$6:$D951))</f>
        <v>944</v>
      </c>
      <c r="D951" s="174" t="s">
        <v>56</v>
      </c>
      <c r="E951" s="176" t="s">
        <v>2887</v>
      </c>
      <c r="F951" s="174" t="s">
        <v>100</v>
      </c>
      <c r="G951" s="18" t="s">
        <v>65</v>
      </c>
      <c r="H951" s="177" t="s">
        <v>74</v>
      </c>
      <c r="I951" s="9">
        <v>2.6</v>
      </c>
      <c r="J951" s="177">
        <v>144</v>
      </c>
      <c r="K951" s="230">
        <v>2015</v>
      </c>
      <c r="L951" s="12" t="s">
        <v>194</v>
      </c>
      <c r="M951" s="12"/>
      <c r="N951" s="12"/>
      <c r="O951" s="12"/>
      <c r="P951" s="12"/>
      <c r="Q951" s="4"/>
      <c r="R951" s="101">
        <v>2.6</v>
      </c>
      <c r="S951" s="101">
        <v>2.6</v>
      </c>
      <c r="T951" s="100">
        <v>2015</v>
      </c>
      <c r="U951" s="175" t="s">
        <v>195</v>
      </c>
      <c r="V951" s="100" t="s">
        <v>47</v>
      </c>
      <c r="W951" s="180"/>
      <c r="X951" s="4">
        <f t="shared" si="22"/>
        <v>0</v>
      </c>
      <c r="Y951" s="180"/>
      <c r="Z951" s="4"/>
      <c r="AA951" s="180"/>
      <c r="AB951" s="180"/>
      <c r="AC951" s="180"/>
      <c r="AD951" s="180"/>
      <c r="AE951" s="180"/>
      <c r="AF951" s="180"/>
      <c r="AG951" s="180"/>
      <c r="AH951" s="180"/>
    </row>
    <row r="952" spans="1:34" ht="38.25" x14ac:dyDescent="0.25">
      <c r="A952" s="4" t="s">
        <v>2888</v>
      </c>
      <c r="B952" s="5" t="s">
        <v>1723</v>
      </c>
      <c r="C952" s="246">
        <f>IF(LEN($D952)=0,"",SUBTOTAL(3,$D$6:$D952))</f>
        <v>945</v>
      </c>
      <c r="D952" s="174" t="s">
        <v>56</v>
      </c>
      <c r="E952" s="176" t="s">
        <v>2889</v>
      </c>
      <c r="F952" s="174" t="s">
        <v>94</v>
      </c>
      <c r="G952" s="18" t="s">
        <v>65</v>
      </c>
      <c r="H952" s="177" t="s">
        <v>128</v>
      </c>
      <c r="I952" s="9">
        <v>0.05</v>
      </c>
      <c r="J952" s="177">
        <v>144</v>
      </c>
      <c r="K952" s="230">
        <v>2015</v>
      </c>
      <c r="L952" s="12" t="s">
        <v>194</v>
      </c>
      <c r="M952" s="12"/>
      <c r="N952" s="12"/>
      <c r="O952" s="12"/>
      <c r="P952" s="12"/>
      <c r="Q952" s="4"/>
      <c r="R952" s="101">
        <v>0.05</v>
      </c>
      <c r="S952" s="101">
        <v>0.05</v>
      </c>
      <c r="T952" s="100">
        <v>2015</v>
      </c>
      <c r="U952" s="175" t="s">
        <v>195</v>
      </c>
      <c r="V952" s="100" t="s">
        <v>47</v>
      </c>
      <c r="W952" s="180"/>
      <c r="X952" s="4">
        <f t="shared" si="22"/>
        <v>0</v>
      </c>
      <c r="Y952" s="180"/>
      <c r="Z952" s="4"/>
      <c r="AA952" s="180"/>
      <c r="AB952" s="180"/>
      <c r="AC952" s="180"/>
      <c r="AD952" s="180"/>
      <c r="AE952" s="180"/>
      <c r="AF952" s="180"/>
      <c r="AG952" s="180"/>
      <c r="AH952" s="180"/>
    </row>
    <row r="953" spans="1:34" ht="38.25" x14ac:dyDescent="0.25">
      <c r="A953" s="4" t="s">
        <v>2890</v>
      </c>
      <c r="B953" s="180" t="s">
        <v>2891</v>
      </c>
      <c r="C953" s="246">
        <f>IF(LEN($D953)=0,"",SUBTOTAL(3,$D$6:$D953))</f>
        <v>946</v>
      </c>
      <c r="D953" s="174" t="s">
        <v>56</v>
      </c>
      <c r="E953" s="176" t="s">
        <v>2892</v>
      </c>
      <c r="F953" s="174" t="s">
        <v>94</v>
      </c>
      <c r="G953" s="18" t="s">
        <v>65</v>
      </c>
      <c r="H953" s="177" t="s">
        <v>66</v>
      </c>
      <c r="I953" s="9">
        <v>0.02</v>
      </c>
      <c r="J953" s="177">
        <v>144</v>
      </c>
      <c r="K953" s="230">
        <v>2015</v>
      </c>
      <c r="L953" s="12" t="s">
        <v>194</v>
      </c>
      <c r="M953" s="12"/>
      <c r="N953" s="12"/>
      <c r="O953" s="12"/>
      <c r="P953" s="12"/>
      <c r="Q953" s="4"/>
      <c r="R953" s="101">
        <v>0.02</v>
      </c>
      <c r="S953" s="101">
        <v>0.02</v>
      </c>
      <c r="T953" s="100">
        <v>2015</v>
      </c>
      <c r="U953" s="175" t="s">
        <v>195</v>
      </c>
      <c r="V953" s="100" t="s">
        <v>47</v>
      </c>
      <c r="W953" s="180"/>
      <c r="X953" s="4">
        <f t="shared" si="22"/>
        <v>0</v>
      </c>
      <c r="Y953" s="180"/>
      <c r="Z953" s="4"/>
      <c r="AA953" s="180"/>
      <c r="AB953" s="180"/>
      <c r="AC953" s="180"/>
      <c r="AD953" s="180"/>
      <c r="AE953" s="180"/>
      <c r="AF953" s="180"/>
      <c r="AG953" s="180"/>
      <c r="AH953" s="180"/>
    </row>
    <row r="954" spans="1:34" ht="38.25" x14ac:dyDescent="0.25">
      <c r="A954" s="4" t="s">
        <v>2893</v>
      </c>
      <c r="B954" s="180" t="s">
        <v>2894</v>
      </c>
      <c r="C954" s="246">
        <f>IF(LEN($D954)=0,"",SUBTOTAL(3,$D$6:$D954))</f>
        <v>947</v>
      </c>
      <c r="D954" s="174" t="s">
        <v>56</v>
      </c>
      <c r="E954" s="176" t="s">
        <v>2895</v>
      </c>
      <c r="F954" s="174" t="s">
        <v>94</v>
      </c>
      <c r="G954" s="18" t="s">
        <v>65</v>
      </c>
      <c r="H954" s="177" t="s">
        <v>541</v>
      </c>
      <c r="I954" s="9">
        <v>0.02</v>
      </c>
      <c r="J954" s="177">
        <v>144</v>
      </c>
      <c r="K954" s="230">
        <v>2015</v>
      </c>
      <c r="L954" s="12" t="s">
        <v>194</v>
      </c>
      <c r="M954" s="12"/>
      <c r="N954" s="12"/>
      <c r="O954" s="12"/>
      <c r="P954" s="12"/>
      <c r="Q954" s="4"/>
      <c r="R954" s="101">
        <v>0.02</v>
      </c>
      <c r="S954" s="101">
        <v>0.02</v>
      </c>
      <c r="T954" s="100">
        <v>2015</v>
      </c>
      <c r="U954" s="175" t="s">
        <v>195</v>
      </c>
      <c r="V954" s="100" t="s">
        <v>47</v>
      </c>
      <c r="W954" s="180"/>
      <c r="X954" s="4">
        <f t="shared" si="22"/>
        <v>0</v>
      </c>
      <c r="Y954" s="180"/>
      <c r="Z954" s="4"/>
      <c r="AA954" s="180"/>
      <c r="AB954" s="180"/>
      <c r="AC954" s="180"/>
      <c r="AD954" s="180"/>
      <c r="AE954" s="180"/>
      <c r="AF954" s="180"/>
      <c r="AG954" s="180"/>
      <c r="AH954" s="180"/>
    </row>
    <row r="955" spans="1:34" ht="38.25" x14ac:dyDescent="0.25">
      <c r="A955" s="4" t="s">
        <v>2896</v>
      </c>
      <c r="B955" s="5" t="s">
        <v>1723</v>
      </c>
      <c r="C955" s="246">
        <f>IF(LEN($D955)=0,"",SUBTOTAL(3,$D$6:$D955))</f>
        <v>948</v>
      </c>
      <c r="D955" s="174" t="s">
        <v>56</v>
      </c>
      <c r="E955" s="176" t="s">
        <v>2895</v>
      </c>
      <c r="F955" s="174" t="s">
        <v>94</v>
      </c>
      <c r="G955" s="18" t="s">
        <v>65</v>
      </c>
      <c r="H955" s="177" t="s">
        <v>2053</v>
      </c>
      <c r="I955" s="9">
        <v>0.01</v>
      </c>
      <c r="J955" s="177">
        <v>144</v>
      </c>
      <c r="K955" s="230">
        <v>2015</v>
      </c>
      <c r="L955" s="12" t="s">
        <v>194</v>
      </c>
      <c r="M955" s="12"/>
      <c r="N955" s="12"/>
      <c r="O955" s="12"/>
      <c r="P955" s="12"/>
      <c r="Q955" s="4"/>
      <c r="R955" s="101">
        <v>0.01</v>
      </c>
      <c r="S955" s="101">
        <v>0.01</v>
      </c>
      <c r="T955" s="100">
        <v>2015</v>
      </c>
      <c r="U955" s="175" t="s">
        <v>195</v>
      </c>
      <c r="V955" s="100" t="s">
        <v>47</v>
      </c>
      <c r="W955" s="180"/>
      <c r="X955" s="4">
        <f t="shared" si="22"/>
        <v>0</v>
      </c>
      <c r="Y955" s="180"/>
      <c r="Z955" s="4"/>
      <c r="AA955" s="180"/>
      <c r="AB955" s="180"/>
      <c r="AC955" s="180"/>
      <c r="AD955" s="180"/>
      <c r="AE955" s="180"/>
      <c r="AF955" s="180"/>
      <c r="AG955" s="180"/>
      <c r="AH955" s="180"/>
    </row>
    <row r="956" spans="1:34" ht="38.25" x14ac:dyDescent="0.25">
      <c r="A956" s="4" t="s">
        <v>2897</v>
      </c>
      <c r="B956" s="5" t="s">
        <v>1723</v>
      </c>
      <c r="C956" s="246">
        <f>IF(LEN($D956)=0,"",SUBTOTAL(3,$D$6:$D956))</f>
        <v>949</v>
      </c>
      <c r="D956" s="174" t="s">
        <v>56</v>
      </c>
      <c r="E956" s="176" t="s">
        <v>2898</v>
      </c>
      <c r="F956" s="174" t="s">
        <v>94</v>
      </c>
      <c r="G956" s="18" t="s">
        <v>65</v>
      </c>
      <c r="H956" s="177" t="s">
        <v>629</v>
      </c>
      <c r="I956" s="9">
        <v>0.02</v>
      </c>
      <c r="J956" s="177">
        <v>144</v>
      </c>
      <c r="K956" s="230">
        <v>2015</v>
      </c>
      <c r="L956" s="12" t="s">
        <v>194</v>
      </c>
      <c r="M956" s="12"/>
      <c r="N956" s="12"/>
      <c r="O956" s="12"/>
      <c r="P956" s="12"/>
      <c r="Q956" s="4"/>
      <c r="R956" s="101">
        <v>0.02</v>
      </c>
      <c r="S956" s="101">
        <v>0.02</v>
      </c>
      <c r="T956" s="100">
        <v>2015</v>
      </c>
      <c r="U956" s="175" t="s">
        <v>195</v>
      </c>
      <c r="V956" s="100" t="s">
        <v>47</v>
      </c>
      <c r="W956" s="180"/>
      <c r="X956" s="4">
        <f t="shared" si="22"/>
        <v>0</v>
      </c>
      <c r="Y956" s="180"/>
      <c r="Z956" s="4"/>
      <c r="AA956" s="180"/>
      <c r="AB956" s="180"/>
      <c r="AC956" s="180"/>
      <c r="AD956" s="180"/>
      <c r="AE956" s="180"/>
      <c r="AF956" s="180"/>
      <c r="AG956" s="180"/>
      <c r="AH956" s="180"/>
    </row>
    <row r="957" spans="1:34" ht="38.25" x14ac:dyDescent="0.25">
      <c r="A957" s="4" t="s">
        <v>2899</v>
      </c>
      <c r="B957" s="180" t="s">
        <v>2900</v>
      </c>
      <c r="C957" s="246">
        <f>IF(LEN($D957)=0,"",SUBTOTAL(3,$D$6:$D957))</f>
        <v>950</v>
      </c>
      <c r="D957" s="174" t="s">
        <v>56</v>
      </c>
      <c r="E957" s="176" t="s">
        <v>2901</v>
      </c>
      <c r="F957" s="174" t="s">
        <v>94</v>
      </c>
      <c r="G957" s="18" t="s">
        <v>65</v>
      </c>
      <c r="H957" s="177" t="s">
        <v>629</v>
      </c>
      <c r="I957" s="9">
        <v>0.02</v>
      </c>
      <c r="J957" s="177">
        <v>144</v>
      </c>
      <c r="K957" s="230">
        <v>2015</v>
      </c>
      <c r="L957" s="12" t="s">
        <v>194</v>
      </c>
      <c r="M957" s="12"/>
      <c r="N957" s="12"/>
      <c r="O957" s="12"/>
      <c r="P957" s="12"/>
      <c r="Q957" s="4"/>
      <c r="R957" s="101">
        <v>0.02</v>
      </c>
      <c r="S957" s="101">
        <v>0.02</v>
      </c>
      <c r="T957" s="100">
        <v>2015</v>
      </c>
      <c r="U957" s="175" t="s">
        <v>195</v>
      </c>
      <c r="V957" s="100" t="s">
        <v>70</v>
      </c>
      <c r="W957" s="180"/>
      <c r="X957" s="4">
        <f t="shared" si="22"/>
        <v>0</v>
      </c>
      <c r="Y957" s="180"/>
      <c r="Z957" s="4"/>
      <c r="AA957" s="180"/>
      <c r="AB957" s="180"/>
      <c r="AC957" s="180"/>
      <c r="AD957" s="180"/>
      <c r="AE957" s="180"/>
      <c r="AF957" s="180"/>
      <c r="AG957" s="180"/>
      <c r="AH957" s="180"/>
    </row>
    <row r="958" spans="1:34" ht="38.25" x14ac:dyDescent="0.25">
      <c r="A958" s="4" t="s">
        <v>2902</v>
      </c>
      <c r="B958" s="180" t="s">
        <v>2903</v>
      </c>
      <c r="C958" s="246">
        <f>IF(LEN($D958)=0,"",SUBTOTAL(3,$D$6:$D958))</f>
        <v>951</v>
      </c>
      <c r="D958" s="174" t="s">
        <v>56</v>
      </c>
      <c r="E958" s="176" t="s">
        <v>2904</v>
      </c>
      <c r="F958" s="174" t="s">
        <v>94</v>
      </c>
      <c r="G958" s="18" t="s">
        <v>65</v>
      </c>
      <c r="H958" s="177" t="s">
        <v>629</v>
      </c>
      <c r="I958" s="9">
        <v>0.02</v>
      </c>
      <c r="J958" s="177">
        <v>144</v>
      </c>
      <c r="K958" s="230">
        <v>2015</v>
      </c>
      <c r="L958" s="12" t="s">
        <v>194</v>
      </c>
      <c r="M958" s="12"/>
      <c r="N958" s="12"/>
      <c r="O958" s="12"/>
      <c r="P958" s="12"/>
      <c r="Q958" s="4"/>
      <c r="R958" s="101">
        <v>0.02</v>
      </c>
      <c r="S958" s="101">
        <v>0.02</v>
      </c>
      <c r="T958" s="100">
        <v>2015</v>
      </c>
      <c r="U958" s="175" t="s">
        <v>195</v>
      </c>
      <c r="V958" s="100" t="s">
        <v>70</v>
      </c>
      <c r="W958" s="180"/>
      <c r="X958" s="4">
        <f t="shared" si="22"/>
        <v>0</v>
      </c>
      <c r="Y958" s="180"/>
      <c r="Z958" s="4"/>
      <c r="AA958" s="180"/>
      <c r="AB958" s="180"/>
      <c r="AC958" s="180"/>
      <c r="AD958" s="180"/>
      <c r="AE958" s="180"/>
      <c r="AF958" s="180"/>
      <c r="AG958" s="180"/>
      <c r="AH958" s="180"/>
    </row>
    <row r="959" spans="1:34" ht="38.25" x14ac:dyDescent="0.25">
      <c r="A959" s="4" t="s">
        <v>2905</v>
      </c>
      <c r="B959" s="180" t="s">
        <v>2906</v>
      </c>
      <c r="C959" s="246">
        <f>IF(LEN($D959)=0,"",SUBTOTAL(3,$D$6:$D959))</f>
        <v>952</v>
      </c>
      <c r="D959" s="174" t="s">
        <v>56</v>
      </c>
      <c r="E959" s="176" t="s">
        <v>2898</v>
      </c>
      <c r="F959" s="174" t="s">
        <v>94</v>
      </c>
      <c r="G959" s="18" t="s">
        <v>65</v>
      </c>
      <c r="H959" s="177" t="s">
        <v>181</v>
      </c>
      <c r="I959" s="9">
        <v>0.02</v>
      </c>
      <c r="J959" s="177">
        <v>144</v>
      </c>
      <c r="K959" s="230">
        <v>2015</v>
      </c>
      <c r="L959" s="12" t="s">
        <v>194</v>
      </c>
      <c r="M959" s="12"/>
      <c r="N959" s="12"/>
      <c r="O959" s="12"/>
      <c r="P959" s="12"/>
      <c r="Q959" s="4"/>
      <c r="R959" s="101">
        <v>0.02</v>
      </c>
      <c r="S959" s="101">
        <v>0.02</v>
      </c>
      <c r="T959" s="100">
        <v>2015</v>
      </c>
      <c r="U959" s="175" t="s">
        <v>195</v>
      </c>
      <c r="V959" s="100" t="s">
        <v>70</v>
      </c>
      <c r="W959" s="180"/>
      <c r="X959" s="4">
        <f t="shared" si="22"/>
        <v>0</v>
      </c>
      <c r="Y959" s="180"/>
      <c r="Z959" s="4"/>
      <c r="AA959" s="180"/>
      <c r="AB959" s="180"/>
      <c r="AC959" s="180"/>
      <c r="AD959" s="180"/>
      <c r="AE959" s="180"/>
      <c r="AF959" s="180"/>
      <c r="AG959" s="180"/>
      <c r="AH959" s="180"/>
    </row>
    <row r="960" spans="1:34" ht="38.25" x14ac:dyDescent="0.25">
      <c r="A960" s="4" t="s">
        <v>2907</v>
      </c>
      <c r="B960" s="5" t="s">
        <v>1723</v>
      </c>
      <c r="C960" s="246">
        <f>IF(LEN($D960)=0,"",SUBTOTAL(3,$D$6:$D960))</f>
        <v>953</v>
      </c>
      <c r="D960" s="174" t="s">
        <v>56</v>
      </c>
      <c r="E960" s="176" t="s">
        <v>2901</v>
      </c>
      <c r="F960" s="174" t="s">
        <v>94</v>
      </c>
      <c r="G960" s="18" t="s">
        <v>65</v>
      </c>
      <c r="H960" s="177" t="s">
        <v>181</v>
      </c>
      <c r="I960" s="9">
        <v>0.02</v>
      </c>
      <c r="J960" s="177">
        <v>144</v>
      </c>
      <c r="K960" s="230">
        <v>2015</v>
      </c>
      <c r="L960" s="12" t="s">
        <v>194</v>
      </c>
      <c r="M960" s="12"/>
      <c r="N960" s="12"/>
      <c r="O960" s="12"/>
      <c r="P960" s="12"/>
      <c r="Q960" s="4"/>
      <c r="R960" s="101">
        <v>0.02</v>
      </c>
      <c r="S960" s="101">
        <v>0.02</v>
      </c>
      <c r="T960" s="100">
        <v>2015</v>
      </c>
      <c r="U960" s="175" t="s">
        <v>195</v>
      </c>
      <c r="V960" s="100" t="s">
        <v>47</v>
      </c>
      <c r="W960" s="180"/>
      <c r="X960" s="4">
        <f t="shared" si="22"/>
        <v>0</v>
      </c>
      <c r="Y960" s="180"/>
      <c r="Z960" s="4"/>
      <c r="AA960" s="180"/>
      <c r="AB960" s="180"/>
      <c r="AC960" s="180"/>
      <c r="AD960" s="180"/>
      <c r="AE960" s="180"/>
      <c r="AF960" s="180"/>
      <c r="AG960" s="180"/>
      <c r="AH960" s="180"/>
    </row>
    <row r="961" spans="1:34" ht="38.25" x14ac:dyDescent="0.25">
      <c r="A961" s="4" t="s">
        <v>2908</v>
      </c>
      <c r="B961" s="5" t="s">
        <v>1723</v>
      </c>
      <c r="C961" s="246">
        <f>IF(LEN($D961)=0,"",SUBTOTAL(3,$D$6:$D961))</f>
        <v>954</v>
      </c>
      <c r="D961" s="174" t="s">
        <v>56</v>
      </c>
      <c r="E961" s="176" t="s">
        <v>2904</v>
      </c>
      <c r="F961" s="174" t="s">
        <v>94</v>
      </c>
      <c r="G961" s="18" t="s">
        <v>65</v>
      </c>
      <c r="H961" s="177" t="s">
        <v>181</v>
      </c>
      <c r="I961" s="9">
        <v>0.02</v>
      </c>
      <c r="J961" s="177">
        <v>144</v>
      </c>
      <c r="K961" s="230">
        <v>2015</v>
      </c>
      <c r="L961" s="12" t="s">
        <v>194</v>
      </c>
      <c r="M961" s="12"/>
      <c r="N961" s="12"/>
      <c r="O961" s="12"/>
      <c r="P961" s="12"/>
      <c r="Q961" s="4"/>
      <c r="R961" s="101">
        <v>0.02</v>
      </c>
      <c r="S961" s="101">
        <v>0.02</v>
      </c>
      <c r="T961" s="100">
        <v>2015</v>
      </c>
      <c r="U961" s="175" t="s">
        <v>195</v>
      </c>
      <c r="V961" s="100" t="s">
        <v>47</v>
      </c>
      <c r="W961" s="180"/>
      <c r="X961" s="4">
        <f t="shared" si="22"/>
        <v>0</v>
      </c>
      <c r="Y961" s="180"/>
      <c r="Z961" s="4"/>
      <c r="AA961" s="180"/>
      <c r="AB961" s="180"/>
      <c r="AC961" s="180"/>
      <c r="AD961" s="180"/>
      <c r="AE961" s="180"/>
      <c r="AF961" s="180"/>
      <c r="AG961" s="180"/>
      <c r="AH961" s="180"/>
    </row>
    <row r="962" spans="1:34" ht="38.25" x14ac:dyDescent="0.25">
      <c r="A962" s="4" t="s">
        <v>2909</v>
      </c>
      <c r="B962" s="180" t="s">
        <v>2910</v>
      </c>
      <c r="C962" s="246">
        <f>IF(LEN($D962)=0,"",SUBTOTAL(3,$D$6:$D962))</f>
        <v>955</v>
      </c>
      <c r="D962" s="174" t="s">
        <v>56</v>
      </c>
      <c r="E962" s="176" t="s">
        <v>2911</v>
      </c>
      <c r="F962" s="174" t="s">
        <v>94</v>
      </c>
      <c r="G962" s="18" t="s">
        <v>65</v>
      </c>
      <c r="H962" s="177" t="s">
        <v>262</v>
      </c>
      <c r="I962" s="9">
        <v>0.02</v>
      </c>
      <c r="J962" s="177">
        <v>144</v>
      </c>
      <c r="K962" s="230">
        <v>2015</v>
      </c>
      <c r="L962" s="12" t="s">
        <v>194</v>
      </c>
      <c r="M962" s="12"/>
      <c r="N962" s="12"/>
      <c r="O962" s="12"/>
      <c r="P962" s="12"/>
      <c r="Q962" s="4"/>
      <c r="R962" s="101">
        <v>0.02</v>
      </c>
      <c r="S962" s="101">
        <v>0.02</v>
      </c>
      <c r="T962" s="100">
        <v>2015</v>
      </c>
      <c r="U962" s="175" t="s">
        <v>195</v>
      </c>
      <c r="V962" s="100" t="s">
        <v>70</v>
      </c>
      <c r="W962" s="180"/>
      <c r="X962" s="4">
        <f t="shared" si="22"/>
        <v>0</v>
      </c>
      <c r="Y962" s="180"/>
      <c r="Z962" s="4"/>
      <c r="AA962" s="180"/>
      <c r="AB962" s="180"/>
      <c r="AC962" s="180"/>
      <c r="AD962" s="180"/>
      <c r="AE962" s="180"/>
      <c r="AF962" s="180"/>
      <c r="AG962" s="180"/>
      <c r="AH962" s="180"/>
    </row>
    <row r="963" spans="1:34" ht="38.25" x14ac:dyDescent="0.25">
      <c r="A963" s="4" t="s">
        <v>2912</v>
      </c>
      <c r="B963" s="180" t="s">
        <v>2913</v>
      </c>
      <c r="C963" s="246">
        <f>IF(LEN($D963)=0,"",SUBTOTAL(3,$D$6:$D963))</f>
        <v>956</v>
      </c>
      <c r="D963" s="174" t="s">
        <v>56</v>
      </c>
      <c r="E963" s="176" t="s">
        <v>1179</v>
      </c>
      <c r="F963" s="174" t="s">
        <v>164</v>
      </c>
      <c r="G963" s="18" t="s">
        <v>65</v>
      </c>
      <c r="H963" s="177" t="s">
        <v>285</v>
      </c>
      <c r="I963" s="9">
        <v>3.05</v>
      </c>
      <c r="J963" s="177">
        <v>144</v>
      </c>
      <c r="K963" s="230">
        <v>2015</v>
      </c>
      <c r="L963" s="12" t="s">
        <v>194</v>
      </c>
      <c r="M963" s="12"/>
      <c r="N963" s="12"/>
      <c r="O963" s="12"/>
      <c r="P963" s="12"/>
      <c r="Q963" s="4"/>
      <c r="R963" s="101">
        <v>3.05</v>
      </c>
      <c r="S963" s="101">
        <v>3.05</v>
      </c>
      <c r="T963" s="100">
        <v>2015</v>
      </c>
      <c r="U963" s="175" t="s">
        <v>195</v>
      </c>
      <c r="V963" s="100" t="s">
        <v>47</v>
      </c>
      <c r="W963" s="180"/>
      <c r="X963" s="4">
        <f t="shared" si="22"/>
        <v>0</v>
      </c>
      <c r="Y963" s="180"/>
      <c r="Z963" s="4"/>
      <c r="AA963" s="180"/>
      <c r="AB963" s="180"/>
      <c r="AC963" s="180"/>
      <c r="AD963" s="180"/>
      <c r="AE963" s="180"/>
      <c r="AF963" s="180"/>
      <c r="AG963" s="180"/>
      <c r="AH963" s="180"/>
    </row>
    <row r="964" spans="1:34" ht="38.25" x14ac:dyDescent="0.25">
      <c r="A964" s="4" t="s">
        <v>2914</v>
      </c>
      <c r="B964" s="180" t="s">
        <v>2915</v>
      </c>
      <c r="C964" s="246">
        <f>IF(LEN($D964)=0,"",SUBTOTAL(3,$D$6:$D964))</f>
        <v>957</v>
      </c>
      <c r="D964" s="174" t="s">
        <v>56</v>
      </c>
      <c r="E964" s="176" t="s">
        <v>2916</v>
      </c>
      <c r="F964" s="174" t="s">
        <v>1822</v>
      </c>
      <c r="G964" s="18" t="s">
        <v>65</v>
      </c>
      <c r="H964" s="177" t="s">
        <v>1315</v>
      </c>
      <c r="I964" s="9">
        <v>0.08</v>
      </c>
      <c r="J964" s="177">
        <v>144</v>
      </c>
      <c r="K964" s="230">
        <v>2015</v>
      </c>
      <c r="L964" s="12" t="s">
        <v>194</v>
      </c>
      <c r="M964" s="12"/>
      <c r="N964" s="12"/>
      <c r="O964" s="12"/>
      <c r="P964" s="12"/>
      <c r="Q964" s="4"/>
      <c r="R964" s="101">
        <v>0.08</v>
      </c>
      <c r="S964" s="101">
        <v>0.08</v>
      </c>
      <c r="T964" s="100">
        <v>2015</v>
      </c>
      <c r="U964" s="175" t="s">
        <v>195</v>
      </c>
      <c r="V964" s="100" t="s">
        <v>47</v>
      </c>
      <c r="W964" s="180"/>
      <c r="X964" s="4">
        <f t="shared" si="22"/>
        <v>0</v>
      </c>
      <c r="Y964" s="180"/>
      <c r="Z964" s="4"/>
      <c r="AA964" s="180"/>
      <c r="AB964" s="180"/>
      <c r="AC964" s="180"/>
      <c r="AD964" s="180"/>
      <c r="AE964" s="180"/>
      <c r="AF964" s="180"/>
      <c r="AG964" s="180"/>
      <c r="AH964" s="180"/>
    </row>
    <row r="965" spans="1:34" ht="38.25" x14ac:dyDescent="0.25">
      <c r="A965" s="4" t="s">
        <v>2917</v>
      </c>
      <c r="B965" s="5" t="s">
        <v>2918</v>
      </c>
      <c r="C965" s="246">
        <f>IF(LEN($D965)=0,"",SUBTOTAL(3,$D$6:$D965))</f>
        <v>958</v>
      </c>
      <c r="D965" s="174" t="s">
        <v>56</v>
      </c>
      <c r="E965" s="176" t="s">
        <v>2919</v>
      </c>
      <c r="F965" s="174" t="s">
        <v>94</v>
      </c>
      <c r="G965" s="174" t="s">
        <v>185</v>
      </c>
      <c r="H965" s="177" t="s">
        <v>1321</v>
      </c>
      <c r="I965" s="9">
        <v>0.1</v>
      </c>
      <c r="J965" s="177">
        <v>144</v>
      </c>
      <c r="K965" s="230">
        <v>2015</v>
      </c>
      <c r="L965" s="12" t="s">
        <v>194</v>
      </c>
      <c r="M965" s="12"/>
      <c r="N965" s="12"/>
      <c r="O965" s="12"/>
      <c r="P965" s="12"/>
      <c r="Q965" s="4"/>
      <c r="R965" s="101">
        <v>0.1</v>
      </c>
      <c r="S965" s="101">
        <v>0.1</v>
      </c>
      <c r="T965" s="100">
        <v>2015</v>
      </c>
      <c r="U965" s="175" t="s">
        <v>195</v>
      </c>
      <c r="V965" s="100" t="s">
        <v>111</v>
      </c>
      <c r="W965" s="180"/>
      <c r="X965" s="4">
        <f t="shared" si="22"/>
        <v>0</v>
      </c>
      <c r="Y965" s="180"/>
      <c r="Z965" s="4"/>
      <c r="AA965" s="180"/>
      <c r="AB965" s="180"/>
      <c r="AC965" s="180"/>
      <c r="AD965" s="180"/>
      <c r="AE965" s="180"/>
      <c r="AF965" s="180"/>
      <c r="AG965" s="180"/>
      <c r="AH965" s="180"/>
    </row>
    <row r="966" spans="1:34" ht="38.25" x14ac:dyDescent="0.25">
      <c r="A966" s="4" t="s">
        <v>2920</v>
      </c>
      <c r="B966" s="5" t="s">
        <v>2921</v>
      </c>
      <c r="C966" s="246">
        <f>IF(LEN($D966)=0,"",SUBTOTAL(3,$D$6:$D966))</f>
        <v>959</v>
      </c>
      <c r="D966" s="174" t="s">
        <v>56</v>
      </c>
      <c r="E966" s="176" t="s">
        <v>2922</v>
      </c>
      <c r="F966" s="174" t="s">
        <v>94</v>
      </c>
      <c r="G966" s="174" t="s">
        <v>185</v>
      </c>
      <c r="H966" s="177" t="s">
        <v>485</v>
      </c>
      <c r="I966" s="9">
        <v>0.04</v>
      </c>
      <c r="J966" s="177">
        <v>144</v>
      </c>
      <c r="K966" s="230">
        <v>2015</v>
      </c>
      <c r="L966" s="12" t="s">
        <v>194</v>
      </c>
      <c r="M966" s="12"/>
      <c r="N966" s="12"/>
      <c r="O966" s="12"/>
      <c r="P966" s="12"/>
      <c r="Q966" s="4"/>
      <c r="R966" s="101">
        <v>0.04</v>
      </c>
      <c r="S966" s="101">
        <v>0.04</v>
      </c>
      <c r="T966" s="100">
        <v>2015</v>
      </c>
      <c r="U966" s="175" t="s">
        <v>195</v>
      </c>
      <c r="V966" s="100" t="s">
        <v>111</v>
      </c>
      <c r="W966" s="180"/>
      <c r="X966" s="4">
        <f t="shared" si="22"/>
        <v>0</v>
      </c>
      <c r="Y966" s="180"/>
      <c r="Z966" s="4"/>
      <c r="AA966" s="180"/>
      <c r="AB966" s="180"/>
      <c r="AC966" s="180"/>
      <c r="AD966" s="180"/>
      <c r="AE966" s="180"/>
      <c r="AF966" s="180"/>
      <c r="AG966" s="180"/>
      <c r="AH966" s="180"/>
    </row>
    <row r="967" spans="1:34" ht="38.25" x14ac:dyDescent="0.25">
      <c r="A967" s="4" t="s">
        <v>2923</v>
      </c>
      <c r="B967" s="5" t="s">
        <v>2924</v>
      </c>
      <c r="C967" s="246">
        <f>IF(LEN($D967)=0,"",SUBTOTAL(3,$D$6:$D967))</f>
        <v>960</v>
      </c>
      <c r="D967" s="174" t="s">
        <v>56</v>
      </c>
      <c r="E967" s="176" t="s">
        <v>2925</v>
      </c>
      <c r="F967" s="174" t="s">
        <v>94</v>
      </c>
      <c r="G967" s="174" t="s">
        <v>185</v>
      </c>
      <c r="H967" s="177" t="s">
        <v>485</v>
      </c>
      <c r="I967" s="9">
        <v>0.05</v>
      </c>
      <c r="J967" s="177">
        <v>144</v>
      </c>
      <c r="K967" s="230">
        <v>2015</v>
      </c>
      <c r="L967" s="12" t="s">
        <v>194</v>
      </c>
      <c r="M967" s="12"/>
      <c r="N967" s="12"/>
      <c r="O967" s="12"/>
      <c r="P967" s="12"/>
      <c r="Q967" s="4"/>
      <c r="R967" s="101">
        <v>0.05</v>
      </c>
      <c r="S967" s="101">
        <v>0.05</v>
      </c>
      <c r="T967" s="100">
        <v>2015</v>
      </c>
      <c r="U967" s="175" t="s">
        <v>195</v>
      </c>
      <c r="V967" s="100" t="s">
        <v>111</v>
      </c>
      <c r="W967" s="180"/>
      <c r="X967" s="4">
        <f t="shared" si="22"/>
        <v>0</v>
      </c>
      <c r="Y967" s="180"/>
      <c r="Z967" s="4"/>
      <c r="AA967" s="180"/>
      <c r="AB967" s="180"/>
      <c r="AC967" s="180"/>
      <c r="AD967" s="180"/>
      <c r="AE967" s="180"/>
      <c r="AF967" s="180"/>
      <c r="AG967" s="180"/>
      <c r="AH967" s="180"/>
    </row>
    <row r="968" spans="1:34" ht="38.25" x14ac:dyDescent="0.25">
      <c r="A968" s="4" t="s">
        <v>2926</v>
      </c>
      <c r="B968" s="5" t="s">
        <v>2927</v>
      </c>
      <c r="C968" s="246">
        <f>IF(LEN($D968)=0,"",SUBTOTAL(3,$D$6:$D968))</f>
        <v>961</v>
      </c>
      <c r="D968" s="174" t="s">
        <v>56</v>
      </c>
      <c r="E968" s="176" t="s">
        <v>2928</v>
      </c>
      <c r="F968" s="174" t="s">
        <v>94</v>
      </c>
      <c r="G968" s="174" t="s">
        <v>185</v>
      </c>
      <c r="H968" s="177" t="s">
        <v>1422</v>
      </c>
      <c r="I968" s="9">
        <v>3.1099999999999999E-2</v>
      </c>
      <c r="J968" s="177">
        <v>144</v>
      </c>
      <c r="K968" s="230">
        <v>2015</v>
      </c>
      <c r="L968" s="12" t="s">
        <v>194</v>
      </c>
      <c r="M968" s="12"/>
      <c r="N968" s="12"/>
      <c r="O968" s="12"/>
      <c r="P968" s="12"/>
      <c r="Q968" s="4"/>
      <c r="R968" s="101">
        <v>3.1099999999999999E-2</v>
      </c>
      <c r="S968" s="101">
        <v>3.1099999999999999E-2</v>
      </c>
      <c r="T968" s="100">
        <v>2015</v>
      </c>
      <c r="U968" s="175" t="s">
        <v>195</v>
      </c>
      <c r="V968" s="100" t="s">
        <v>111</v>
      </c>
      <c r="W968" s="180"/>
      <c r="X968" s="4">
        <f t="shared" si="22"/>
        <v>0</v>
      </c>
      <c r="Y968" s="180"/>
      <c r="Z968" s="4"/>
      <c r="AA968" s="180"/>
      <c r="AB968" s="180"/>
      <c r="AC968" s="180"/>
      <c r="AD968" s="180"/>
      <c r="AE968" s="180"/>
      <c r="AF968" s="180"/>
      <c r="AG968" s="180"/>
      <c r="AH968" s="180"/>
    </row>
    <row r="969" spans="1:34" ht="38.25" x14ac:dyDescent="0.25">
      <c r="A969" s="4" t="s">
        <v>2929</v>
      </c>
      <c r="B969" s="5" t="s">
        <v>2930</v>
      </c>
      <c r="C969" s="246">
        <f>IF(LEN($D969)=0,"",SUBTOTAL(3,$D$6:$D969))</f>
        <v>962</v>
      </c>
      <c r="D969" s="174" t="s">
        <v>56</v>
      </c>
      <c r="E969" s="176" t="s">
        <v>2931</v>
      </c>
      <c r="F969" s="174" t="s">
        <v>94</v>
      </c>
      <c r="G969" s="174" t="s">
        <v>185</v>
      </c>
      <c r="H969" s="177" t="s">
        <v>1422</v>
      </c>
      <c r="I969" s="9">
        <v>4.8800000000000003E-2</v>
      </c>
      <c r="J969" s="177">
        <v>144</v>
      </c>
      <c r="K969" s="230">
        <v>2015</v>
      </c>
      <c r="L969" s="12" t="s">
        <v>194</v>
      </c>
      <c r="M969" s="12"/>
      <c r="N969" s="12"/>
      <c r="O969" s="12"/>
      <c r="P969" s="12"/>
      <c r="Q969" s="4"/>
      <c r="R969" s="101">
        <v>4.8800000000000003E-2</v>
      </c>
      <c r="S969" s="101">
        <v>4.8800000000000003E-2</v>
      </c>
      <c r="T969" s="100">
        <v>2015</v>
      </c>
      <c r="U969" s="175" t="s">
        <v>195</v>
      </c>
      <c r="V969" s="100" t="s">
        <v>111</v>
      </c>
      <c r="W969" s="180"/>
      <c r="X969" s="4">
        <f t="shared" si="22"/>
        <v>0</v>
      </c>
      <c r="Y969" s="180"/>
      <c r="Z969" s="4"/>
      <c r="AA969" s="180"/>
      <c r="AB969" s="180"/>
      <c r="AC969" s="180"/>
      <c r="AD969" s="180"/>
      <c r="AE969" s="180"/>
      <c r="AF969" s="180"/>
      <c r="AG969" s="180"/>
      <c r="AH969" s="180"/>
    </row>
    <row r="970" spans="1:34" ht="38.25" x14ac:dyDescent="0.25">
      <c r="A970" s="4" t="s">
        <v>2932</v>
      </c>
      <c r="B970" s="5" t="s">
        <v>2933</v>
      </c>
      <c r="C970" s="246">
        <f>IF(LEN($D970)=0,"",SUBTOTAL(3,$D$6:$D970))</f>
        <v>963</v>
      </c>
      <c r="D970" s="174" t="s">
        <v>56</v>
      </c>
      <c r="E970" s="176" t="s">
        <v>2934</v>
      </c>
      <c r="F970" s="174" t="s">
        <v>94</v>
      </c>
      <c r="G970" s="174" t="s">
        <v>185</v>
      </c>
      <c r="H970" s="177" t="s">
        <v>1422</v>
      </c>
      <c r="I970" s="9">
        <v>4.5900000000000003E-2</v>
      </c>
      <c r="J970" s="177">
        <v>144</v>
      </c>
      <c r="K970" s="230">
        <v>2015</v>
      </c>
      <c r="L970" s="12" t="s">
        <v>194</v>
      </c>
      <c r="M970" s="12"/>
      <c r="N970" s="12"/>
      <c r="O970" s="12"/>
      <c r="P970" s="12"/>
      <c r="Q970" s="4"/>
      <c r="R970" s="101">
        <v>4.5900000000000003E-2</v>
      </c>
      <c r="S970" s="101">
        <v>4.5900000000000003E-2</v>
      </c>
      <c r="T970" s="100">
        <v>2015</v>
      </c>
      <c r="U970" s="175" t="s">
        <v>195</v>
      </c>
      <c r="V970" s="100" t="s">
        <v>111</v>
      </c>
      <c r="W970" s="180"/>
      <c r="X970" s="4">
        <f t="shared" si="22"/>
        <v>0</v>
      </c>
      <c r="Y970" s="180"/>
      <c r="Z970" s="4"/>
      <c r="AA970" s="180"/>
      <c r="AB970" s="180"/>
      <c r="AC970" s="180"/>
      <c r="AD970" s="180"/>
      <c r="AE970" s="180"/>
      <c r="AF970" s="180"/>
      <c r="AG970" s="180"/>
      <c r="AH970" s="180"/>
    </row>
    <row r="971" spans="1:34" ht="38.25" x14ac:dyDescent="0.25">
      <c r="A971" s="4" t="s">
        <v>2935</v>
      </c>
      <c r="B971" s="5" t="s">
        <v>2936</v>
      </c>
      <c r="C971" s="246">
        <f>IF(LEN($D971)=0,"",SUBTOTAL(3,$D$6:$D971))</f>
        <v>964</v>
      </c>
      <c r="D971" s="174" t="s">
        <v>56</v>
      </c>
      <c r="E971" s="176" t="s">
        <v>2937</v>
      </c>
      <c r="F971" s="174" t="s">
        <v>94</v>
      </c>
      <c r="G971" s="174" t="s">
        <v>185</v>
      </c>
      <c r="H971" s="177" t="s">
        <v>1422</v>
      </c>
      <c r="I971" s="9">
        <v>0.05</v>
      </c>
      <c r="J971" s="177">
        <v>144</v>
      </c>
      <c r="K971" s="230">
        <v>2015</v>
      </c>
      <c r="L971" s="12" t="s">
        <v>194</v>
      </c>
      <c r="M971" s="12"/>
      <c r="N971" s="12"/>
      <c r="O971" s="12"/>
      <c r="P971" s="12"/>
      <c r="Q971" s="4"/>
      <c r="R971" s="101">
        <v>0.05</v>
      </c>
      <c r="S971" s="101">
        <v>0.05</v>
      </c>
      <c r="T971" s="100">
        <v>2015</v>
      </c>
      <c r="U971" s="175" t="s">
        <v>195</v>
      </c>
      <c r="V971" s="100" t="s">
        <v>111</v>
      </c>
      <c r="W971" s="180"/>
      <c r="X971" s="4">
        <f t="shared" si="22"/>
        <v>0</v>
      </c>
      <c r="Y971" s="180"/>
      <c r="Z971" s="4"/>
      <c r="AA971" s="180"/>
      <c r="AB971" s="180"/>
      <c r="AC971" s="180"/>
      <c r="AD971" s="180"/>
      <c r="AE971" s="180"/>
      <c r="AF971" s="180"/>
      <c r="AG971" s="180"/>
      <c r="AH971" s="180"/>
    </row>
    <row r="972" spans="1:34" ht="38.25" x14ac:dyDescent="0.25">
      <c r="A972" s="4" t="s">
        <v>2938</v>
      </c>
      <c r="B972" s="5" t="s">
        <v>2939</v>
      </c>
      <c r="C972" s="246">
        <f>IF(LEN($D972)=0,"",SUBTOTAL(3,$D$6:$D972))</f>
        <v>965</v>
      </c>
      <c r="D972" s="174" t="s">
        <v>56</v>
      </c>
      <c r="E972" s="176" t="s">
        <v>2919</v>
      </c>
      <c r="F972" s="174" t="s">
        <v>94</v>
      </c>
      <c r="G972" s="174" t="s">
        <v>185</v>
      </c>
      <c r="H972" s="177" t="s">
        <v>2518</v>
      </c>
      <c r="I972" s="9">
        <v>0.04</v>
      </c>
      <c r="J972" s="177">
        <v>144</v>
      </c>
      <c r="K972" s="230">
        <v>2015</v>
      </c>
      <c r="L972" s="12" t="s">
        <v>194</v>
      </c>
      <c r="M972" s="12"/>
      <c r="N972" s="12"/>
      <c r="O972" s="12"/>
      <c r="P972" s="12"/>
      <c r="Q972" s="4"/>
      <c r="R972" s="101">
        <v>0.04</v>
      </c>
      <c r="S972" s="101">
        <v>0.04</v>
      </c>
      <c r="T972" s="100">
        <v>2015</v>
      </c>
      <c r="U972" s="175" t="s">
        <v>195</v>
      </c>
      <c r="V972" s="100" t="s">
        <v>111</v>
      </c>
      <c r="W972" s="180"/>
      <c r="X972" s="4">
        <f t="shared" si="22"/>
        <v>0</v>
      </c>
      <c r="Y972" s="180"/>
      <c r="Z972" s="4"/>
      <c r="AA972" s="180"/>
      <c r="AB972" s="180"/>
      <c r="AC972" s="180"/>
      <c r="AD972" s="180"/>
      <c r="AE972" s="180"/>
      <c r="AF972" s="180"/>
      <c r="AG972" s="180"/>
      <c r="AH972" s="180"/>
    </row>
    <row r="973" spans="1:34" ht="38.25" x14ac:dyDescent="0.25">
      <c r="A973" s="4" t="s">
        <v>2940</v>
      </c>
      <c r="B973" s="5" t="s">
        <v>2941</v>
      </c>
      <c r="C973" s="246">
        <f>IF(LEN($D973)=0,"",SUBTOTAL(3,$D$6:$D973))</f>
        <v>966</v>
      </c>
      <c r="D973" s="174" t="s">
        <v>56</v>
      </c>
      <c r="E973" s="176" t="s">
        <v>2942</v>
      </c>
      <c r="F973" s="174" t="s">
        <v>94</v>
      </c>
      <c r="G973" s="174" t="s">
        <v>185</v>
      </c>
      <c r="H973" s="177" t="s">
        <v>2518</v>
      </c>
      <c r="I973" s="9">
        <v>4.8000000000000001E-2</v>
      </c>
      <c r="J973" s="177">
        <v>144</v>
      </c>
      <c r="K973" s="230">
        <v>2015</v>
      </c>
      <c r="L973" s="12" t="s">
        <v>194</v>
      </c>
      <c r="M973" s="12"/>
      <c r="N973" s="12"/>
      <c r="O973" s="12"/>
      <c r="P973" s="12"/>
      <c r="Q973" s="4"/>
      <c r="R973" s="101">
        <v>4.8000000000000001E-2</v>
      </c>
      <c r="S973" s="101">
        <v>4.8000000000000001E-2</v>
      </c>
      <c r="T973" s="100">
        <v>2015</v>
      </c>
      <c r="U973" s="175" t="s">
        <v>195</v>
      </c>
      <c r="V973" s="100" t="s">
        <v>111</v>
      </c>
      <c r="W973" s="180"/>
      <c r="X973" s="4">
        <f t="shared" si="22"/>
        <v>0</v>
      </c>
      <c r="Y973" s="180"/>
      <c r="Z973" s="4"/>
      <c r="AA973" s="180"/>
      <c r="AB973" s="180"/>
      <c r="AC973" s="180"/>
      <c r="AD973" s="180"/>
      <c r="AE973" s="180"/>
      <c r="AF973" s="180"/>
      <c r="AG973" s="180"/>
      <c r="AH973" s="180"/>
    </row>
    <row r="974" spans="1:34" ht="38.25" x14ac:dyDescent="0.25">
      <c r="A974" s="4" t="s">
        <v>2943</v>
      </c>
      <c r="B974" s="5" t="s">
        <v>2944</v>
      </c>
      <c r="C974" s="246">
        <f>IF(LEN($D974)=0,"",SUBTOTAL(3,$D$6:$D974))</f>
        <v>967</v>
      </c>
      <c r="D974" s="174" t="s">
        <v>56</v>
      </c>
      <c r="E974" s="176" t="s">
        <v>2945</v>
      </c>
      <c r="F974" s="174" t="s">
        <v>94</v>
      </c>
      <c r="G974" s="174" t="s">
        <v>185</v>
      </c>
      <c r="H974" s="177" t="s">
        <v>2518</v>
      </c>
      <c r="I974" s="9">
        <v>4.1799999999999997E-2</v>
      </c>
      <c r="J974" s="177">
        <v>144</v>
      </c>
      <c r="K974" s="230">
        <v>2015</v>
      </c>
      <c r="L974" s="12" t="s">
        <v>194</v>
      </c>
      <c r="M974" s="12"/>
      <c r="N974" s="12"/>
      <c r="O974" s="12"/>
      <c r="P974" s="12"/>
      <c r="Q974" s="4"/>
      <c r="R974" s="101">
        <v>4.1799999999999997E-2</v>
      </c>
      <c r="S974" s="101">
        <v>4.1799999999999997E-2</v>
      </c>
      <c r="T974" s="100">
        <v>2015</v>
      </c>
      <c r="U974" s="175" t="s">
        <v>195</v>
      </c>
      <c r="V974" s="100" t="s">
        <v>111</v>
      </c>
      <c r="W974" s="180"/>
      <c r="X974" s="4">
        <f t="shared" si="22"/>
        <v>0</v>
      </c>
      <c r="Y974" s="180"/>
      <c r="Z974" s="4"/>
      <c r="AA974" s="180"/>
      <c r="AB974" s="180"/>
      <c r="AC974" s="180"/>
      <c r="AD974" s="180"/>
      <c r="AE974" s="180"/>
      <c r="AF974" s="180"/>
      <c r="AG974" s="180"/>
      <c r="AH974" s="180"/>
    </row>
    <row r="975" spans="1:34" ht="38.25" x14ac:dyDescent="0.25">
      <c r="A975" s="4" t="s">
        <v>2946</v>
      </c>
      <c r="B975" s="5" t="s">
        <v>2947</v>
      </c>
      <c r="C975" s="246">
        <f>IF(LEN($D975)=0,"",SUBTOTAL(3,$D$6:$D975))</f>
        <v>968</v>
      </c>
      <c r="D975" s="174" t="s">
        <v>56</v>
      </c>
      <c r="E975" s="176" t="s">
        <v>2948</v>
      </c>
      <c r="F975" s="174" t="s">
        <v>94</v>
      </c>
      <c r="G975" s="174" t="s">
        <v>185</v>
      </c>
      <c r="H975" s="177" t="s">
        <v>1248</v>
      </c>
      <c r="I975" s="9">
        <v>0.3</v>
      </c>
      <c r="J975" s="177">
        <v>144</v>
      </c>
      <c r="K975" s="230">
        <v>2015</v>
      </c>
      <c r="L975" s="12" t="s">
        <v>194</v>
      </c>
      <c r="M975" s="12"/>
      <c r="N975" s="12"/>
      <c r="O975" s="12"/>
      <c r="P975" s="12"/>
      <c r="Q975" s="4"/>
      <c r="R975" s="101">
        <v>0.3</v>
      </c>
      <c r="S975" s="101">
        <v>0.3</v>
      </c>
      <c r="T975" s="100">
        <v>2015</v>
      </c>
      <c r="U975" s="175" t="s">
        <v>195</v>
      </c>
      <c r="V975" s="100" t="s">
        <v>111</v>
      </c>
      <c r="W975" s="180"/>
      <c r="X975" s="4">
        <f t="shared" si="22"/>
        <v>0</v>
      </c>
      <c r="Y975" s="180"/>
      <c r="Z975" s="4"/>
      <c r="AA975" s="180"/>
      <c r="AB975" s="180"/>
      <c r="AC975" s="180"/>
      <c r="AD975" s="180"/>
      <c r="AE975" s="180"/>
      <c r="AF975" s="180"/>
      <c r="AG975" s="180"/>
      <c r="AH975" s="180"/>
    </row>
    <row r="976" spans="1:34" ht="38.25" x14ac:dyDescent="0.25">
      <c r="A976" s="4" t="s">
        <v>2949</v>
      </c>
      <c r="B976" s="5" t="s">
        <v>2950</v>
      </c>
      <c r="C976" s="246">
        <f>IF(LEN($D976)=0,"",SUBTOTAL(3,$D$6:$D976))</f>
        <v>969</v>
      </c>
      <c r="D976" s="174" t="s">
        <v>56</v>
      </c>
      <c r="E976" s="176" t="s">
        <v>2951</v>
      </c>
      <c r="F976" s="174" t="s">
        <v>94</v>
      </c>
      <c r="G976" s="174" t="s">
        <v>185</v>
      </c>
      <c r="H976" s="177" t="s">
        <v>1248</v>
      </c>
      <c r="I976" s="9">
        <v>0.38779999999999998</v>
      </c>
      <c r="J976" s="177">
        <v>144</v>
      </c>
      <c r="K976" s="230">
        <v>2015</v>
      </c>
      <c r="L976" s="12" t="s">
        <v>194</v>
      </c>
      <c r="M976" s="12"/>
      <c r="N976" s="12"/>
      <c r="O976" s="12"/>
      <c r="P976" s="12"/>
      <c r="Q976" s="4"/>
      <c r="R976" s="101">
        <v>0.38779999999999998</v>
      </c>
      <c r="S976" s="101">
        <v>0.38779999999999998</v>
      </c>
      <c r="T976" s="100">
        <v>2015</v>
      </c>
      <c r="U976" s="175" t="s">
        <v>195</v>
      </c>
      <c r="V976" s="100" t="s">
        <v>111</v>
      </c>
      <c r="W976" s="180"/>
      <c r="X976" s="4">
        <f t="shared" si="22"/>
        <v>0</v>
      </c>
      <c r="Y976" s="180"/>
      <c r="Z976" s="4"/>
      <c r="AA976" s="180"/>
      <c r="AB976" s="180"/>
      <c r="AC976" s="180"/>
      <c r="AD976" s="180"/>
      <c r="AE976" s="180"/>
      <c r="AF976" s="180"/>
      <c r="AG976" s="180"/>
      <c r="AH976" s="180"/>
    </row>
    <row r="977" spans="1:34" ht="38.25" x14ac:dyDescent="0.25">
      <c r="A977" s="4" t="s">
        <v>2952</v>
      </c>
      <c r="B977" s="5" t="s">
        <v>2953</v>
      </c>
      <c r="C977" s="246">
        <f>IF(LEN($D977)=0,"",SUBTOTAL(3,$D$6:$D977))</f>
        <v>970</v>
      </c>
      <c r="D977" s="174" t="s">
        <v>56</v>
      </c>
      <c r="E977" s="176" t="s">
        <v>2954</v>
      </c>
      <c r="F977" s="174" t="s">
        <v>94</v>
      </c>
      <c r="G977" s="174" t="s">
        <v>185</v>
      </c>
      <c r="H977" s="177" t="s">
        <v>1248</v>
      </c>
      <c r="I977" s="9">
        <v>0.16250000000000001</v>
      </c>
      <c r="J977" s="177">
        <v>144</v>
      </c>
      <c r="K977" s="230">
        <v>2015</v>
      </c>
      <c r="L977" s="12" t="s">
        <v>194</v>
      </c>
      <c r="M977" s="12"/>
      <c r="N977" s="12"/>
      <c r="O977" s="12"/>
      <c r="P977" s="12"/>
      <c r="Q977" s="4"/>
      <c r="R977" s="101">
        <v>0.16250000000000001</v>
      </c>
      <c r="S977" s="101">
        <v>0.16250000000000001</v>
      </c>
      <c r="T977" s="100">
        <v>2015</v>
      </c>
      <c r="U977" s="175" t="s">
        <v>195</v>
      </c>
      <c r="V977" s="100" t="s">
        <v>111</v>
      </c>
      <c r="W977" s="180"/>
      <c r="X977" s="4">
        <f t="shared" si="22"/>
        <v>0</v>
      </c>
      <c r="Y977" s="180"/>
      <c r="Z977" s="4"/>
      <c r="AA977" s="180"/>
      <c r="AB977" s="180"/>
      <c r="AC977" s="180"/>
      <c r="AD977" s="180"/>
      <c r="AE977" s="180"/>
      <c r="AF977" s="180"/>
      <c r="AG977" s="180"/>
      <c r="AH977" s="180"/>
    </row>
    <row r="978" spans="1:34" ht="38.25" x14ac:dyDescent="0.25">
      <c r="A978" s="4" t="s">
        <v>2955</v>
      </c>
      <c r="B978" s="5" t="s">
        <v>2956</v>
      </c>
      <c r="C978" s="246">
        <f>IF(LEN($D978)=0,"",SUBTOTAL(3,$D$6:$D978))</f>
        <v>971</v>
      </c>
      <c r="D978" s="174" t="s">
        <v>56</v>
      </c>
      <c r="E978" s="176" t="s">
        <v>2957</v>
      </c>
      <c r="F978" s="174" t="s">
        <v>94</v>
      </c>
      <c r="G978" s="174" t="s">
        <v>185</v>
      </c>
      <c r="H978" s="177" t="s">
        <v>1430</v>
      </c>
      <c r="I978" s="9">
        <v>4.1799999999999997E-2</v>
      </c>
      <c r="J978" s="177">
        <v>144</v>
      </c>
      <c r="K978" s="230">
        <v>2015</v>
      </c>
      <c r="L978" s="12" t="s">
        <v>194</v>
      </c>
      <c r="M978" s="12"/>
      <c r="N978" s="12"/>
      <c r="O978" s="12"/>
      <c r="P978" s="12"/>
      <c r="Q978" s="4"/>
      <c r="R978" s="101">
        <v>4.1799999999999997E-2</v>
      </c>
      <c r="S978" s="101">
        <v>4.1799999999999997E-2</v>
      </c>
      <c r="T978" s="100">
        <v>2015</v>
      </c>
      <c r="U978" s="175" t="s">
        <v>195</v>
      </c>
      <c r="V978" s="100" t="s">
        <v>111</v>
      </c>
      <c r="W978" s="180"/>
      <c r="X978" s="4">
        <f t="shared" si="22"/>
        <v>0</v>
      </c>
      <c r="Y978" s="180"/>
      <c r="Z978" s="4"/>
      <c r="AA978" s="180"/>
      <c r="AB978" s="180"/>
      <c r="AC978" s="180"/>
      <c r="AD978" s="180"/>
      <c r="AE978" s="180"/>
      <c r="AF978" s="180"/>
      <c r="AG978" s="180"/>
      <c r="AH978" s="180"/>
    </row>
    <row r="979" spans="1:34" ht="38.25" x14ac:dyDescent="0.25">
      <c r="A979" s="4" t="s">
        <v>2958</v>
      </c>
      <c r="B979" s="5" t="s">
        <v>2959</v>
      </c>
      <c r="C979" s="246">
        <f>IF(LEN($D979)=0,"",SUBTOTAL(3,$D$6:$D979))</f>
        <v>972</v>
      </c>
      <c r="D979" s="174" t="s">
        <v>56</v>
      </c>
      <c r="E979" s="176" t="s">
        <v>2960</v>
      </c>
      <c r="F979" s="174" t="s">
        <v>94</v>
      </c>
      <c r="G979" s="174" t="s">
        <v>185</v>
      </c>
      <c r="H979" s="177" t="s">
        <v>1436</v>
      </c>
      <c r="I979" s="9">
        <v>3.1199999999999999E-2</v>
      </c>
      <c r="J979" s="177">
        <v>144</v>
      </c>
      <c r="K979" s="230">
        <v>2015</v>
      </c>
      <c r="L979" s="12" t="s">
        <v>194</v>
      </c>
      <c r="M979" s="12"/>
      <c r="N979" s="12"/>
      <c r="O979" s="12"/>
      <c r="P979" s="12"/>
      <c r="Q979" s="4"/>
      <c r="R979" s="101">
        <v>3.1199999999999999E-2</v>
      </c>
      <c r="S979" s="101">
        <v>3.1199999999999999E-2</v>
      </c>
      <c r="T979" s="100">
        <v>2015</v>
      </c>
      <c r="U979" s="175" t="s">
        <v>195</v>
      </c>
      <c r="V979" s="100" t="s">
        <v>111</v>
      </c>
      <c r="W979" s="180"/>
      <c r="X979" s="4">
        <f t="shared" si="22"/>
        <v>0</v>
      </c>
      <c r="Y979" s="180"/>
      <c r="Z979" s="4"/>
      <c r="AA979" s="180"/>
      <c r="AB979" s="180"/>
      <c r="AC979" s="180"/>
      <c r="AD979" s="180"/>
      <c r="AE979" s="180"/>
      <c r="AF979" s="180"/>
      <c r="AG979" s="180"/>
      <c r="AH979" s="180"/>
    </row>
    <row r="980" spans="1:34" ht="38.25" x14ac:dyDescent="0.25">
      <c r="A980" s="4" t="s">
        <v>2961</v>
      </c>
      <c r="B980" s="5" t="s">
        <v>2962</v>
      </c>
      <c r="C980" s="246">
        <f>IF(LEN($D980)=0,"",SUBTOTAL(3,$D$6:$D980))</f>
        <v>973</v>
      </c>
      <c r="D980" s="174" t="s">
        <v>56</v>
      </c>
      <c r="E980" s="176" t="s">
        <v>2963</v>
      </c>
      <c r="F980" s="174" t="s">
        <v>94</v>
      </c>
      <c r="G980" s="174" t="s">
        <v>185</v>
      </c>
      <c r="H980" s="177" t="s">
        <v>485</v>
      </c>
      <c r="I980" s="9">
        <v>0.05</v>
      </c>
      <c r="J980" s="177">
        <v>144</v>
      </c>
      <c r="K980" s="230">
        <v>2015</v>
      </c>
      <c r="L980" s="12" t="s">
        <v>194</v>
      </c>
      <c r="M980" s="12"/>
      <c r="N980" s="12"/>
      <c r="O980" s="12"/>
      <c r="P980" s="12"/>
      <c r="Q980" s="4"/>
      <c r="R980" s="101">
        <v>0.05</v>
      </c>
      <c r="S980" s="101">
        <v>0.05</v>
      </c>
      <c r="T980" s="100">
        <v>2015</v>
      </c>
      <c r="U980" s="175" t="s">
        <v>195</v>
      </c>
      <c r="V980" s="100" t="s">
        <v>111</v>
      </c>
      <c r="W980" s="180"/>
      <c r="X980" s="4">
        <f t="shared" si="22"/>
        <v>0</v>
      </c>
      <c r="Y980" s="180"/>
      <c r="Z980" s="4"/>
      <c r="AA980" s="180"/>
      <c r="AB980" s="180"/>
      <c r="AC980" s="180"/>
      <c r="AD980" s="180"/>
      <c r="AE980" s="180"/>
      <c r="AF980" s="180"/>
      <c r="AG980" s="180"/>
      <c r="AH980" s="180"/>
    </row>
    <row r="981" spans="1:34" ht="38.25" x14ac:dyDescent="0.25">
      <c r="A981" s="4" t="s">
        <v>2964</v>
      </c>
      <c r="B981" s="5" t="s">
        <v>2965</v>
      </c>
      <c r="C981" s="246">
        <f>IF(LEN($D981)=0,"",SUBTOTAL(3,$D$6:$D981))</f>
        <v>974</v>
      </c>
      <c r="D981" s="174" t="s">
        <v>56</v>
      </c>
      <c r="E981" s="176" t="s">
        <v>2966</v>
      </c>
      <c r="F981" s="174" t="s">
        <v>94</v>
      </c>
      <c r="G981" s="174" t="s">
        <v>185</v>
      </c>
      <c r="H981" s="177" t="s">
        <v>485</v>
      </c>
      <c r="I981" s="9">
        <v>0.04</v>
      </c>
      <c r="J981" s="177">
        <v>144</v>
      </c>
      <c r="K981" s="230">
        <v>2015</v>
      </c>
      <c r="L981" s="12" t="s">
        <v>194</v>
      </c>
      <c r="M981" s="12"/>
      <c r="N981" s="12"/>
      <c r="O981" s="12"/>
      <c r="P981" s="12"/>
      <c r="Q981" s="4"/>
      <c r="R981" s="101">
        <v>0.04</v>
      </c>
      <c r="S981" s="101">
        <v>0.04</v>
      </c>
      <c r="T981" s="100">
        <v>2015</v>
      </c>
      <c r="U981" s="175" t="s">
        <v>195</v>
      </c>
      <c r="V981" s="100" t="s">
        <v>111</v>
      </c>
      <c r="W981" s="180"/>
      <c r="X981" s="4">
        <f t="shared" si="22"/>
        <v>0</v>
      </c>
      <c r="Y981" s="180"/>
      <c r="Z981" s="4"/>
      <c r="AA981" s="180"/>
      <c r="AB981" s="180"/>
      <c r="AC981" s="180"/>
      <c r="AD981" s="180"/>
      <c r="AE981" s="180"/>
      <c r="AF981" s="180"/>
      <c r="AG981" s="180"/>
      <c r="AH981" s="180"/>
    </row>
    <row r="982" spans="1:34" ht="38.25" x14ac:dyDescent="0.25">
      <c r="A982" s="4" t="s">
        <v>2967</v>
      </c>
      <c r="B982" s="5" t="s">
        <v>2968</v>
      </c>
      <c r="C982" s="246">
        <f>IF(LEN($D982)=0,"",SUBTOTAL(3,$D$6:$D982))</f>
        <v>975</v>
      </c>
      <c r="D982" s="174" t="s">
        <v>56</v>
      </c>
      <c r="E982" s="176" t="s">
        <v>2969</v>
      </c>
      <c r="F982" s="174" t="s">
        <v>94</v>
      </c>
      <c r="G982" s="174" t="s">
        <v>185</v>
      </c>
      <c r="H982" s="177" t="s">
        <v>485</v>
      </c>
      <c r="I982" s="9">
        <v>5.0599999999999999E-2</v>
      </c>
      <c r="J982" s="177">
        <v>144</v>
      </c>
      <c r="K982" s="230">
        <v>2015</v>
      </c>
      <c r="L982" s="12" t="s">
        <v>194</v>
      </c>
      <c r="M982" s="12"/>
      <c r="N982" s="12"/>
      <c r="O982" s="12"/>
      <c r="P982" s="12"/>
      <c r="Q982" s="4"/>
      <c r="R982" s="101">
        <v>5.0599999999999999E-2</v>
      </c>
      <c r="S982" s="101">
        <v>5.0599999999999999E-2</v>
      </c>
      <c r="T982" s="100">
        <v>2015</v>
      </c>
      <c r="U982" s="175" t="s">
        <v>195</v>
      </c>
      <c r="V982" s="100" t="s">
        <v>111</v>
      </c>
      <c r="W982" s="180"/>
      <c r="X982" s="4">
        <f t="shared" si="22"/>
        <v>0</v>
      </c>
      <c r="Y982" s="180"/>
      <c r="Z982" s="4"/>
      <c r="AA982" s="180"/>
      <c r="AB982" s="180"/>
      <c r="AC982" s="180"/>
      <c r="AD982" s="180"/>
      <c r="AE982" s="180"/>
      <c r="AF982" s="180"/>
      <c r="AG982" s="180"/>
      <c r="AH982" s="180"/>
    </row>
    <row r="983" spans="1:34" ht="38.25" x14ac:dyDescent="0.25">
      <c r="A983" s="4" t="s">
        <v>2970</v>
      </c>
      <c r="B983" s="5" t="s">
        <v>2971</v>
      </c>
      <c r="C983" s="246">
        <f>IF(LEN($D983)=0,"",SUBTOTAL(3,$D$6:$D983))</f>
        <v>976</v>
      </c>
      <c r="D983" s="174" t="s">
        <v>56</v>
      </c>
      <c r="E983" s="176" t="s">
        <v>2972</v>
      </c>
      <c r="F983" s="174" t="s">
        <v>94</v>
      </c>
      <c r="G983" s="174" t="s">
        <v>185</v>
      </c>
      <c r="H983" s="177" t="s">
        <v>485</v>
      </c>
      <c r="I983" s="9">
        <v>5.0999999999999997E-2</v>
      </c>
      <c r="J983" s="177">
        <v>144</v>
      </c>
      <c r="K983" s="230">
        <v>2015</v>
      </c>
      <c r="L983" s="12" t="s">
        <v>194</v>
      </c>
      <c r="M983" s="12"/>
      <c r="N983" s="12"/>
      <c r="O983" s="12"/>
      <c r="P983" s="12"/>
      <c r="Q983" s="4"/>
      <c r="R983" s="101">
        <v>5.0999999999999997E-2</v>
      </c>
      <c r="S983" s="101">
        <v>5.0999999999999997E-2</v>
      </c>
      <c r="T983" s="100">
        <v>2015</v>
      </c>
      <c r="U983" s="175" t="s">
        <v>195</v>
      </c>
      <c r="V983" s="100" t="s">
        <v>111</v>
      </c>
      <c r="W983" s="180"/>
      <c r="X983" s="4">
        <f t="shared" si="22"/>
        <v>0</v>
      </c>
      <c r="Y983" s="180"/>
      <c r="Z983" s="4"/>
      <c r="AA983" s="180"/>
      <c r="AB983" s="180"/>
      <c r="AC983" s="180"/>
      <c r="AD983" s="180"/>
      <c r="AE983" s="180"/>
      <c r="AF983" s="180"/>
      <c r="AG983" s="180"/>
      <c r="AH983" s="180"/>
    </row>
    <row r="984" spans="1:34" ht="38.25" x14ac:dyDescent="0.25">
      <c r="A984" s="4" t="s">
        <v>2973</v>
      </c>
      <c r="B984" s="5" t="s">
        <v>2974</v>
      </c>
      <c r="C984" s="246">
        <f>IF(LEN($D984)=0,"",SUBTOTAL(3,$D$6:$D984))</f>
        <v>977</v>
      </c>
      <c r="D984" s="174" t="s">
        <v>56</v>
      </c>
      <c r="E984" s="176" t="s">
        <v>2975</v>
      </c>
      <c r="F984" s="174" t="s">
        <v>94</v>
      </c>
      <c r="G984" s="174" t="s">
        <v>185</v>
      </c>
      <c r="H984" s="177" t="s">
        <v>485</v>
      </c>
      <c r="I984" s="9">
        <v>0.04</v>
      </c>
      <c r="J984" s="177">
        <v>144</v>
      </c>
      <c r="K984" s="230">
        <v>2015</v>
      </c>
      <c r="L984" s="12" t="s">
        <v>194</v>
      </c>
      <c r="M984" s="12"/>
      <c r="N984" s="12"/>
      <c r="O984" s="12"/>
      <c r="P984" s="12"/>
      <c r="Q984" s="4"/>
      <c r="R984" s="101">
        <v>0.04</v>
      </c>
      <c r="S984" s="101">
        <v>0.04</v>
      </c>
      <c r="T984" s="100">
        <v>2015</v>
      </c>
      <c r="U984" s="175" t="s">
        <v>195</v>
      </c>
      <c r="V984" s="100" t="s">
        <v>111</v>
      </c>
      <c r="W984" s="180"/>
      <c r="X984" s="4">
        <f t="shared" si="22"/>
        <v>0</v>
      </c>
      <c r="Y984" s="180"/>
      <c r="Z984" s="4"/>
      <c r="AA984" s="180"/>
      <c r="AB984" s="180"/>
      <c r="AC984" s="180"/>
      <c r="AD984" s="180"/>
      <c r="AE984" s="180"/>
      <c r="AF984" s="180"/>
      <c r="AG984" s="180"/>
      <c r="AH984" s="180"/>
    </row>
    <row r="985" spans="1:34" ht="38.25" x14ac:dyDescent="0.25">
      <c r="A985" s="4" t="s">
        <v>2976</v>
      </c>
      <c r="B985" s="5" t="s">
        <v>2977</v>
      </c>
      <c r="C985" s="246">
        <f>IF(LEN($D985)=0,"",SUBTOTAL(3,$D$6:$D985))</f>
        <v>978</v>
      </c>
      <c r="D985" s="174" t="s">
        <v>56</v>
      </c>
      <c r="E985" s="176" t="s">
        <v>2978</v>
      </c>
      <c r="F985" s="174" t="s">
        <v>94</v>
      </c>
      <c r="G985" s="174" t="s">
        <v>185</v>
      </c>
      <c r="H985" s="177" t="s">
        <v>1448</v>
      </c>
      <c r="I985" s="9">
        <v>0.04</v>
      </c>
      <c r="J985" s="177">
        <v>144</v>
      </c>
      <c r="K985" s="230">
        <v>2015</v>
      </c>
      <c r="L985" s="12" t="s">
        <v>194</v>
      </c>
      <c r="M985" s="12"/>
      <c r="N985" s="12"/>
      <c r="O985" s="12"/>
      <c r="P985" s="12"/>
      <c r="Q985" s="4"/>
      <c r="R985" s="101">
        <v>0.04</v>
      </c>
      <c r="S985" s="101">
        <v>0.04</v>
      </c>
      <c r="T985" s="100">
        <v>2015</v>
      </c>
      <c r="U985" s="175" t="s">
        <v>195</v>
      </c>
      <c r="V985" s="100" t="s">
        <v>111</v>
      </c>
      <c r="W985" s="180"/>
      <c r="X985" s="4">
        <f t="shared" si="22"/>
        <v>0</v>
      </c>
      <c r="Y985" s="180"/>
      <c r="Z985" s="4"/>
      <c r="AA985" s="180"/>
      <c r="AB985" s="180"/>
      <c r="AC985" s="180"/>
      <c r="AD985" s="180"/>
      <c r="AE985" s="180"/>
      <c r="AF985" s="180"/>
      <c r="AG985" s="180"/>
      <c r="AH985" s="180"/>
    </row>
    <row r="986" spans="1:34" ht="38.25" x14ac:dyDescent="0.25">
      <c r="A986" s="4" t="s">
        <v>2979</v>
      </c>
      <c r="B986" s="5" t="s">
        <v>2980</v>
      </c>
      <c r="C986" s="246">
        <f>IF(LEN($D986)=0,"",SUBTOTAL(3,$D$6:$D986))</f>
        <v>979</v>
      </c>
      <c r="D986" s="174" t="s">
        <v>56</v>
      </c>
      <c r="E986" s="176" t="s">
        <v>2981</v>
      </c>
      <c r="F986" s="174" t="s">
        <v>1822</v>
      </c>
      <c r="G986" s="174" t="s">
        <v>185</v>
      </c>
      <c r="H986" s="177" t="s">
        <v>1436</v>
      </c>
      <c r="I986" s="9">
        <v>0.59</v>
      </c>
      <c r="J986" s="177">
        <v>144</v>
      </c>
      <c r="K986" s="230">
        <v>2015</v>
      </c>
      <c r="L986" s="12" t="s">
        <v>194</v>
      </c>
      <c r="M986" s="12"/>
      <c r="N986" s="12"/>
      <c r="O986" s="12"/>
      <c r="P986" s="12"/>
      <c r="Q986" s="4"/>
      <c r="R986" s="101">
        <v>0.59</v>
      </c>
      <c r="S986" s="101">
        <v>0.59</v>
      </c>
      <c r="T986" s="100">
        <v>2015</v>
      </c>
      <c r="U986" s="175" t="s">
        <v>195</v>
      </c>
      <c r="V986" s="100" t="s">
        <v>70</v>
      </c>
      <c r="W986" s="180"/>
      <c r="X986" s="4">
        <f t="shared" si="22"/>
        <v>0</v>
      </c>
      <c r="Y986" s="180"/>
      <c r="Z986" s="4"/>
      <c r="AA986" s="180"/>
      <c r="AB986" s="180"/>
      <c r="AC986" s="180"/>
      <c r="AD986" s="180"/>
      <c r="AE986" s="180"/>
      <c r="AF986" s="180"/>
      <c r="AG986" s="180"/>
      <c r="AH986" s="180"/>
    </row>
    <row r="987" spans="1:34" ht="38.25" x14ac:dyDescent="0.25">
      <c r="A987" s="4" t="s">
        <v>2982</v>
      </c>
      <c r="B987" s="5" t="s">
        <v>2983</v>
      </c>
      <c r="C987" s="246">
        <f>IF(LEN($D987)=0,"",SUBTOTAL(3,$D$6:$D987))</f>
        <v>980</v>
      </c>
      <c r="D987" s="174" t="s">
        <v>56</v>
      </c>
      <c r="E987" s="176" t="s">
        <v>2984</v>
      </c>
      <c r="F987" s="174" t="s">
        <v>1822</v>
      </c>
      <c r="G987" s="174" t="s">
        <v>185</v>
      </c>
      <c r="H987" s="177" t="s">
        <v>791</v>
      </c>
      <c r="I987" s="9">
        <v>5.5500000000000001E-2</v>
      </c>
      <c r="J987" s="177">
        <v>144</v>
      </c>
      <c r="K987" s="230">
        <v>2015</v>
      </c>
      <c r="L987" s="12" t="s">
        <v>194</v>
      </c>
      <c r="M987" s="12"/>
      <c r="N987" s="12"/>
      <c r="O987" s="12"/>
      <c r="P987" s="12"/>
      <c r="Q987" s="4"/>
      <c r="R987" s="101">
        <v>5.5500000000000001E-2</v>
      </c>
      <c r="S987" s="101">
        <v>5.5500000000000001E-2</v>
      </c>
      <c r="T987" s="100">
        <v>2015</v>
      </c>
      <c r="U987" s="175" t="s">
        <v>195</v>
      </c>
      <c r="V987" s="100" t="s">
        <v>70</v>
      </c>
      <c r="W987" s="180"/>
      <c r="X987" s="4">
        <f t="shared" si="22"/>
        <v>0</v>
      </c>
      <c r="Y987" s="180"/>
      <c r="Z987" s="4"/>
      <c r="AA987" s="180"/>
      <c r="AB987" s="180"/>
      <c r="AC987" s="180"/>
      <c r="AD987" s="180"/>
      <c r="AE987" s="180"/>
      <c r="AF987" s="180"/>
      <c r="AG987" s="180"/>
      <c r="AH987" s="180"/>
    </row>
    <row r="988" spans="1:34" ht="38.25" x14ac:dyDescent="0.25">
      <c r="A988" s="4" t="s">
        <v>2985</v>
      </c>
      <c r="B988" s="5" t="s">
        <v>2986</v>
      </c>
      <c r="C988" s="246">
        <f>IF(LEN($D988)=0,"",SUBTOTAL(3,$D$6:$D988))</f>
        <v>981</v>
      </c>
      <c r="D988" s="174" t="s">
        <v>56</v>
      </c>
      <c r="E988" s="176" t="s">
        <v>2987</v>
      </c>
      <c r="F988" s="174" t="s">
        <v>94</v>
      </c>
      <c r="G988" s="174" t="s">
        <v>79</v>
      </c>
      <c r="H988" s="177" t="s">
        <v>193</v>
      </c>
      <c r="I988" s="9">
        <v>6.9999999999999993E-2</v>
      </c>
      <c r="J988" s="177">
        <v>144</v>
      </c>
      <c r="K988" s="230">
        <v>2015</v>
      </c>
      <c r="L988" s="12" t="s">
        <v>194</v>
      </c>
      <c r="M988" s="12"/>
      <c r="N988" s="12"/>
      <c r="O988" s="12"/>
      <c r="P988" s="12"/>
      <c r="Q988" s="4"/>
      <c r="R988" s="101">
        <v>6.5000000000000002E-2</v>
      </c>
      <c r="S988" s="101">
        <v>6.9999999999999993E-2</v>
      </c>
      <c r="T988" s="100">
        <v>2015</v>
      </c>
      <c r="U988" s="175" t="s">
        <v>195</v>
      </c>
      <c r="V988" s="100" t="s">
        <v>70</v>
      </c>
      <c r="W988" s="180"/>
      <c r="X988" s="4">
        <f t="shared" si="22"/>
        <v>0</v>
      </c>
      <c r="Y988" s="180"/>
      <c r="Z988" s="4"/>
      <c r="AA988" s="180"/>
      <c r="AB988" s="180"/>
      <c r="AC988" s="180"/>
      <c r="AD988" s="180"/>
      <c r="AE988" s="180"/>
      <c r="AF988" s="180"/>
      <c r="AG988" s="180"/>
      <c r="AH988" s="180"/>
    </row>
    <row r="989" spans="1:34" ht="38.25" x14ac:dyDescent="0.25">
      <c r="A989" s="4" t="s">
        <v>2988</v>
      </c>
      <c r="B989" s="5" t="s">
        <v>2989</v>
      </c>
      <c r="C989" s="246">
        <f>IF(LEN($D989)=0,"",SUBTOTAL(3,$D$6:$D989))</f>
        <v>982</v>
      </c>
      <c r="D989" s="174" t="s">
        <v>56</v>
      </c>
      <c r="E989" s="176" t="s">
        <v>2990</v>
      </c>
      <c r="F989" s="174" t="s">
        <v>94</v>
      </c>
      <c r="G989" s="174" t="s">
        <v>79</v>
      </c>
      <c r="H989" s="177" t="s">
        <v>146</v>
      </c>
      <c r="I989" s="9">
        <v>0.12</v>
      </c>
      <c r="J989" s="177">
        <v>144</v>
      </c>
      <c r="K989" s="230">
        <v>2015</v>
      </c>
      <c r="L989" s="12" t="s">
        <v>194</v>
      </c>
      <c r="M989" s="12"/>
      <c r="N989" s="12"/>
      <c r="O989" s="12"/>
      <c r="P989" s="12"/>
      <c r="Q989" s="4"/>
      <c r="R989" s="101">
        <v>0.12</v>
      </c>
      <c r="S989" s="101">
        <v>0.12</v>
      </c>
      <c r="T989" s="100">
        <v>2015</v>
      </c>
      <c r="U989" s="175" t="s">
        <v>195</v>
      </c>
      <c r="V989" s="100" t="s">
        <v>47</v>
      </c>
      <c r="W989" s="180"/>
      <c r="X989" s="4">
        <f t="shared" si="22"/>
        <v>0</v>
      </c>
      <c r="Y989" s="180"/>
      <c r="Z989" s="4"/>
      <c r="AA989" s="180"/>
      <c r="AB989" s="180"/>
      <c r="AC989" s="180"/>
      <c r="AD989" s="180"/>
      <c r="AE989" s="180"/>
      <c r="AF989" s="180"/>
      <c r="AG989" s="180"/>
      <c r="AH989" s="180"/>
    </row>
    <row r="990" spans="1:34" ht="38.25" x14ac:dyDescent="0.25">
      <c r="A990" s="4" t="s">
        <v>2991</v>
      </c>
      <c r="B990" s="5" t="s">
        <v>2992</v>
      </c>
      <c r="C990" s="246">
        <f>IF(LEN($D990)=0,"",SUBTOTAL(3,$D$6:$D990))</f>
        <v>983</v>
      </c>
      <c r="D990" s="174" t="s">
        <v>56</v>
      </c>
      <c r="E990" s="176" t="s">
        <v>2993</v>
      </c>
      <c r="F990" s="174" t="s">
        <v>94</v>
      </c>
      <c r="G990" s="174" t="s">
        <v>79</v>
      </c>
      <c r="H990" s="177" t="s">
        <v>146</v>
      </c>
      <c r="I990" s="9">
        <v>0.03</v>
      </c>
      <c r="J990" s="177">
        <v>144</v>
      </c>
      <c r="K990" s="230">
        <v>2015</v>
      </c>
      <c r="L990" s="12" t="s">
        <v>194</v>
      </c>
      <c r="M990" s="12"/>
      <c r="N990" s="12"/>
      <c r="O990" s="12"/>
      <c r="P990" s="12"/>
      <c r="Q990" s="4"/>
      <c r="R990" s="101">
        <v>0.03</v>
      </c>
      <c r="S990" s="101">
        <v>0.03</v>
      </c>
      <c r="T990" s="100">
        <v>2015</v>
      </c>
      <c r="U990" s="175" t="s">
        <v>195</v>
      </c>
      <c r="V990" s="100" t="s">
        <v>47</v>
      </c>
      <c r="W990" s="180"/>
      <c r="X990" s="4">
        <f t="shared" si="22"/>
        <v>0</v>
      </c>
      <c r="Y990" s="180"/>
      <c r="Z990" s="4"/>
      <c r="AA990" s="180"/>
      <c r="AB990" s="180"/>
      <c r="AC990" s="180"/>
      <c r="AD990" s="180"/>
      <c r="AE990" s="180"/>
      <c r="AF990" s="180"/>
      <c r="AG990" s="180"/>
      <c r="AH990" s="180"/>
    </row>
    <row r="991" spans="1:34" ht="21" customHeight="1" x14ac:dyDescent="0.25">
      <c r="A991" s="4" t="s">
        <v>2994</v>
      </c>
      <c r="B991" s="5" t="s">
        <v>2995</v>
      </c>
      <c r="C991" s="246">
        <f>IF(LEN($D991)=0,"",SUBTOTAL(3,$D$6:$D991))</f>
        <v>984</v>
      </c>
      <c r="D991" s="174" t="s">
        <v>56</v>
      </c>
      <c r="E991" s="176" t="s">
        <v>2996</v>
      </c>
      <c r="F991" s="174" t="s">
        <v>94</v>
      </c>
      <c r="G991" s="174" t="s">
        <v>79</v>
      </c>
      <c r="H991" s="177" t="s">
        <v>146</v>
      </c>
      <c r="I991" s="9">
        <v>0.03</v>
      </c>
      <c r="J991" s="177">
        <v>144</v>
      </c>
      <c r="K991" s="230">
        <v>2015</v>
      </c>
      <c r="L991" s="12" t="s">
        <v>194</v>
      </c>
      <c r="M991" s="12"/>
      <c r="N991" s="12"/>
      <c r="O991" s="12"/>
      <c r="P991" s="12"/>
      <c r="Q991" s="4"/>
      <c r="R991" s="101">
        <v>0.03</v>
      </c>
      <c r="S991" s="101">
        <v>0.03</v>
      </c>
      <c r="T991" s="100">
        <v>2015</v>
      </c>
      <c r="U991" s="175" t="s">
        <v>195</v>
      </c>
      <c r="V991" s="100" t="s">
        <v>47</v>
      </c>
      <c r="W991" s="180"/>
      <c r="X991" s="4">
        <f t="shared" si="22"/>
        <v>0</v>
      </c>
      <c r="Y991" s="180"/>
      <c r="Z991" s="4"/>
      <c r="AA991" s="180"/>
      <c r="AB991" s="180"/>
      <c r="AC991" s="180"/>
      <c r="AD991" s="180"/>
      <c r="AE991" s="180"/>
      <c r="AF991" s="180"/>
      <c r="AG991" s="180"/>
      <c r="AH991" s="180"/>
    </row>
    <row r="992" spans="1:34" ht="38.25" x14ac:dyDescent="0.25">
      <c r="A992" s="4" t="s">
        <v>2997</v>
      </c>
      <c r="B992" s="5" t="s">
        <v>2998</v>
      </c>
      <c r="C992" s="246">
        <f>IF(LEN($D992)=0,"",SUBTOTAL(3,$D$6:$D992))</f>
        <v>985</v>
      </c>
      <c r="D992" s="174" t="s">
        <v>56</v>
      </c>
      <c r="E992" s="176" t="s">
        <v>2999</v>
      </c>
      <c r="F992" s="174" t="s">
        <v>94</v>
      </c>
      <c r="G992" s="174" t="s">
        <v>79</v>
      </c>
      <c r="H992" s="177" t="s">
        <v>241</v>
      </c>
      <c r="I992" s="9">
        <v>0.19</v>
      </c>
      <c r="J992" s="177">
        <v>144</v>
      </c>
      <c r="K992" s="230">
        <v>2015</v>
      </c>
      <c r="L992" s="12" t="s">
        <v>194</v>
      </c>
      <c r="M992" s="12"/>
      <c r="N992" s="12"/>
      <c r="O992" s="12"/>
      <c r="P992" s="12"/>
      <c r="Q992" s="4"/>
      <c r="R992" s="101">
        <v>0.19</v>
      </c>
      <c r="S992" s="101">
        <v>0.19</v>
      </c>
      <c r="T992" s="100">
        <v>2015</v>
      </c>
      <c r="U992" s="175" t="s">
        <v>195</v>
      </c>
      <c r="V992" s="100" t="s">
        <v>47</v>
      </c>
      <c r="W992" s="180"/>
      <c r="X992" s="4">
        <f t="shared" si="22"/>
        <v>0</v>
      </c>
      <c r="Y992" s="180"/>
      <c r="Z992" s="4"/>
      <c r="AA992" s="180"/>
      <c r="AB992" s="180"/>
      <c r="AC992" s="180"/>
      <c r="AD992" s="180"/>
      <c r="AE992" s="180"/>
      <c r="AF992" s="180"/>
      <c r="AG992" s="180"/>
      <c r="AH992" s="180"/>
    </row>
    <row r="993" spans="1:34" ht="38.25" x14ac:dyDescent="0.25">
      <c r="A993" s="4" t="s">
        <v>3000</v>
      </c>
      <c r="B993" s="5" t="s">
        <v>3001</v>
      </c>
      <c r="C993" s="246">
        <f>IF(LEN($D993)=0,"",SUBTOTAL(3,$D$6:$D993))</f>
        <v>986</v>
      </c>
      <c r="D993" s="174" t="s">
        <v>56</v>
      </c>
      <c r="E993" s="176" t="s">
        <v>2987</v>
      </c>
      <c r="F993" s="174" t="s">
        <v>94</v>
      </c>
      <c r="G993" s="174" t="s">
        <v>79</v>
      </c>
      <c r="H993" s="177" t="s">
        <v>241</v>
      </c>
      <c r="I993" s="9">
        <v>0.03</v>
      </c>
      <c r="J993" s="177">
        <v>144</v>
      </c>
      <c r="K993" s="230">
        <v>2015</v>
      </c>
      <c r="L993" s="12" t="s">
        <v>194</v>
      </c>
      <c r="M993" s="12"/>
      <c r="N993" s="12"/>
      <c r="O993" s="12"/>
      <c r="P993" s="12"/>
      <c r="Q993" s="4"/>
      <c r="R993" s="101">
        <v>0.03</v>
      </c>
      <c r="S993" s="101">
        <v>0.03</v>
      </c>
      <c r="T993" s="100">
        <v>2015</v>
      </c>
      <c r="U993" s="175" t="s">
        <v>195</v>
      </c>
      <c r="V993" s="100" t="s">
        <v>47</v>
      </c>
      <c r="W993" s="180"/>
      <c r="X993" s="4">
        <f t="shared" si="22"/>
        <v>0</v>
      </c>
      <c r="Y993" s="180"/>
      <c r="Z993" s="4"/>
      <c r="AA993" s="180"/>
      <c r="AB993" s="180"/>
      <c r="AC993" s="180"/>
      <c r="AD993" s="180"/>
      <c r="AE993" s="180"/>
      <c r="AF993" s="180"/>
      <c r="AG993" s="180"/>
      <c r="AH993" s="180"/>
    </row>
    <row r="994" spans="1:34" ht="38.25" x14ac:dyDescent="0.25">
      <c r="A994" s="4" t="s">
        <v>3002</v>
      </c>
      <c r="B994" s="5" t="s">
        <v>3003</v>
      </c>
      <c r="C994" s="246">
        <f>IF(LEN($D994)=0,"",SUBTOTAL(3,$D$6:$D994))</f>
        <v>987</v>
      </c>
      <c r="D994" s="174" t="s">
        <v>56</v>
      </c>
      <c r="E994" s="176" t="s">
        <v>3004</v>
      </c>
      <c r="F994" s="174" t="s">
        <v>94</v>
      </c>
      <c r="G994" s="174" t="s">
        <v>79</v>
      </c>
      <c r="H994" s="177" t="s">
        <v>106</v>
      </c>
      <c r="I994" s="9">
        <v>0.24</v>
      </c>
      <c r="J994" s="177">
        <v>144</v>
      </c>
      <c r="K994" s="230">
        <v>2015</v>
      </c>
      <c r="L994" s="12" t="s">
        <v>194</v>
      </c>
      <c r="M994" s="12"/>
      <c r="N994" s="12"/>
      <c r="O994" s="12"/>
      <c r="P994" s="12"/>
      <c r="Q994" s="4"/>
      <c r="R994" s="101">
        <v>0.24</v>
      </c>
      <c r="S994" s="101">
        <v>0.24</v>
      </c>
      <c r="T994" s="100">
        <v>2015</v>
      </c>
      <c r="U994" s="175" t="s">
        <v>195</v>
      </c>
      <c r="V994" s="100" t="s">
        <v>70</v>
      </c>
      <c r="W994" s="180"/>
      <c r="X994" s="4">
        <f t="shared" si="22"/>
        <v>0</v>
      </c>
      <c r="Y994" s="180"/>
      <c r="Z994" s="4"/>
      <c r="AA994" s="180"/>
      <c r="AB994" s="180"/>
      <c r="AC994" s="180"/>
      <c r="AD994" s="180"/>
      <c r="AE994" s="180"/>
      <c r="AF994" s="180"/>
      <c r="AG994" s="180"/>
      <c r="AH994" s="180"/>
    </row>
    <row r="995" spans="1:34" ht="38.25" x14ac:dyDescent="0.25">
      <c r="A995" s="4" t="s">
        <v>3005</v>
      </c>
      <c r="B995" s="5" t="s">
        <v>3006</v>
      </c>
      <c r="C995" s="246">
        <f>IF(LEN($D995)=0,"",SUBTOTAL(3,$D$6:$D995))</f>
        <v>988</v>
      </c>
      <c r="D995" s="174" t="s">
        <v>56</v>
      </c>
      <c r="E995" s="176" t="s">
        <v>2070</v>
      </c>
      <c r="F995" s="174" t="s">
        <v>94</v>
      </c>
      <c r="G995" s="174" t="s">
        <v>79</v>
      </c>
      <c r="H995" s="177" t="s">
        <v>199</v>
      </c>
      <c r="I995" s="9">
        <v>0.11</v>
      </c>
      <c r="J995" s="177">
        <v>144</v>
      </c>
      <c r="K995" s="230">
        <v>2015</v>
      </c>
      <c r="L995" s="12" t="s">
        <v>194</v>
      </c>
      <c r="M995" s="12"/>
      <c r="N995" s="12"/>
      <c r="O995" s="12"/>
      <c r="P995" s="12"/>
      <c r="Q995" s="4"/>
      <c r="R995" s="101">
        <v>0.11</v>
      </c>
      <c r="S995" s="101">
        <v>0.11</v>
      </c>
      <c r="T995" s="100">
        <v>2015</v>
      </c>
      <c r="U995" s="175" t="s">
        <v>195</v>
      </c>
      <c r="V995" s="100" t="s">
        <v>47</v>
      </c>
      <c r="W995" s="180"/>
      <c r="X995" s="4">
        <f t="shared" si="22"/>
        <v>0</v>
      </c>
      <c r="Y995" s="180"/>
      <c r="Z995" s="4"/>
      <c r="AA995" s="180"/>
      <c r="AB995" s="180"/>
      <c r="AC995" s="180"/>
      <c r="AD995" s="180"/>
      <c r="AE995" s="180"/>
      <c r="AF995" s="180"/>
      <c r="AG995" s="180"/>
      <c r="AH995" s="180"/>
    </row>
    <row r="996" spans="1:34" ht="38.25" x14ac:dyDescent="0.25">
      <c r="A996" s="4" t="s">
        <v>3007</v>
      </c>
      <c r="B996" s="5" t="s">
        <v>3008</v>
      </c>
      <c r="C996" s="246">
        <f>IF(LEN($D996)=0,"",SUBTOTAL(3,$D$6:$D996))</f>
        <v>989</v>
      </c>
      <c r="D996" s="174" t="s">
        <v>56</v>
      </c>
      <c r="E996" s="176" t="s">
        <v>2423</v>
      </c>
      <c r="F996" s="174" t="s">
        <v>94</v>
      </c>
      <c r="G996" s="174" t="s">
        <v>79</v>
      </c>
      <c r="H996" s="177" t="s">
        <v>245</v>
      </c>
      <c r="I996" s="9">
        <v>0.03</v>
      </c>
      <c r="J996" s="177">
        <v>144</v>
      </c>
      <c r="K996" s="230">
        <v>2015</v>
      </c>
      <c r="L996" s="12" t="s">
        <v>194</v>
      </c>
      <c r="M996" s="12"/>
      <c r="N996" s="12"/>
      <c r="O996" s="12"/>
      <c r="P996" s="12"/>
      <c r="Q996" s="4"/>
      <c r="R996" s="101">
        <v>0.03</v>
      </c>
      <c r="S996" s="101">
        <v>0.03</v>
      </c>
      <c r="T996" s="100">
        <v>2015</v>
      </c>
      <c r="U996" s="175" t="s">
        <v>195</v>
      </c>
      <c r="V996" s="100" t="s">
        <v>70</v>
      </c>
      <c r="W996" s="180"/>
      <c r="X996" s="4">
        <f t="shared" si="22"/>
        <v>0</v>
      </c>
      <c r="Y996" s="180"/>
      <c r="Z996" s="4"/>
      <c r="AA996" s="180"/>
      <c r="AB996" s="180"/>
      <c r="AC996" s="180"/>
      <c r="AD996" s="180"/>
      <c r="AE996" s="180"/>
      <c r="AF996" s="180"/>
      <c r="AG996" s="180"/>
      <c r="AH996" s="180"/>
    </row>
    <row r="997" spans="1:34" ht="38.25" x14ac:dyDescent="0.25">
      <c r="A997" s="4" t="s">
        <v>3009</v>
      </c>
      <c r="B997" s="5" t="s">
        <v>3010</v>
      </c>
      <c r="C997" s="246">
        <f>IF(LEN($D997)=0,"",SUBTOTAL(3,$D$6:$D997))</f>
        <v>990</v>
      </c>
      <c r="D997" s="174" t="s">
        <v>56</v>
      </c>
      <c r="E997" s="176" t="s">
        <v>2070</v>
      </c>
      <c r="F997" s="174" t="s">
        <v>94</v>
      </c>
      <c r="G997" s="174" t="s">
        <v>79</v>
      </c>
      <c r="H997" s="177" t="s">
        <v>245</v>
      </c>
      <c r="I997" s="9">
        <v>0.17810000000000001</v>
      </c>
      <c r="J997" s="177">
        <v>144</v>
      </c>
      <c r="K997" s="230">
        <v>2015</v>
      </c>
      <c r="L997" s="12" t="s">
        <v>194</v>
      </c>
      <c r="M997" s="12"/>
      <c r="N997" s="12"/>
      <c r="O997" s="12"/>
      <c r="P997" s="12"/>
      <c r="Q997" s="4"/>
      <c r="R997" s="101">
        <v>0.18</v>
      </c>
      <c r="S997" s="101">
        <v>0.17810000000000001</v>
      </c>
      <c r="T997" s="100">
        <v>2015</v>
      </c>
      <c r="U997" s="175" t="s">
        <v>195</v>
      </c>
      <c r="V997" s="100" t="s">
        <v>47</v>
      </c>
      <c r="W997" s="180"/>
      <c r="X997" s="4">
        <f t="shared" si="22"/>
        <v>0</v>
      </c>
      <c r="Y997" s="180"/>
      <c r="Z997" s="4"/>
      <c r="AA997" s="180"/>
      <c r="AB997" s="180"/>
      <c r="AC997" s="180"/>
      <c r="AD997" s="180"/>
      <c r="AE997" s="180"/>
      <c r="AF997" s="180"/>
      <c r="AG997" s="180"/>
      <c r="AH997" s="180"/>
    </row>
    <row r="998" spans="1:34" ht="38.25" x14ac:dyDescent="0.25">
      <c r="A998" s="4" t="s">
        <v>3011</v>
      </c>
      <c r="B998" s="5" t="s">
        <v>3012</v>
      </c>
      <c r="C998" s="246">
        <f>IF(LEN($D998)=0,"",SUBTOTAL(3,$D$6:$D998))</f>
        <v>991</v>
      </c>
      <c r="D998" s="174" t="s">
        <v>56</v>
      </c>
      <c r="E998" s="176" t="s">
        <v>230</v>
      </c>
      <c r="F998" s="174" t="s">
        <v>94</v>
      </c>
      <c r="G998" s="174" t="s">
        <v>79</v>
      </c>
      <c r="H998" s="177" t="s">
        <v>245</v>
      </c>
      <c r="I998" s="9">
        <v>0.08</v>
      </c>
      <c r="J998" s="177">
        <v>144</v>
      </c>
      <c r="K998" s="230">
        <v>2015</v>
      </c>
      <c r="L998" s="12" t="s">
        <v>194</v>
      </c>
      <c r="M998" s="12"/>
      <c r="N998" s="12"/>
      <c r="O998" s="12"/>
      <c r="P998" s="12"/>
      <c r="Q998" s="4"/>
      <c r="R998" s="101">
        <v>0.08</v>
      </c>
      <c r="S998" s="101">
        <v>0.08</v>
      </c>
      <c r="T998" s="100">
        <v>2015</v>
      </c>
      <c r="U998" s="175" t="s">
        <v>195</v>
      </c>
      <c r="V998" s="100" t="s">
        <v>70</v>
      </c>
      <c r="W998" s="180"/>
      <c r="X998" s="4">
        <f t="shared" si="22"/>
        <v>0</v>
      </c>
      <c r="Y998" s="180"/>
      <c r="Z998" s="4"/>
      <c r="AA998" s="180"/>
      <c r="AB998" s="180"/>
      <c r="AC998" s="180"/>
      <c r="AD998" s="180"/>
      <c r="AE998" s="180"/>
      <c r="AF998" s="180"/>
      <c r="AG998" s="180"/>
      <c r="AH998" s="180"/>
    </row>
    <row r="999" spans="1:34" ht="38.25" x14ac:dyDescent="0.25">
      <c r="A999" s="4" t="s">
        <v>3013</v>
      </c>
      <c r="B999" s="5" t="s">
        <v>3014</v>
      </c>
      <c r="C999" s="246">
        <f>IF(LEN($D999)=0,"",SUBTOTAL(3,$D$6:$D999))</f>
        <v>992</v>
      </c>
      <c r="D999" s="174" t="s">
        <v>56</v>
      </c>
      <c r="E999" s="176" t="s">
        <v>3015</v>
      </c>
      <c r="F999" s="174" t="s">
        <v>94</v>
      </c>
      <c r="G999" s="174" t="s">
        <v>79</v>
      </c>
      <c r="H999" s="177" t="s">
        <v>644</v>
      </c>
      <c r="I999" s="9">
        <v>0.5</v>
      </c>
      <c r="J999" s="177">
        <v>144</v>
      </c>
      <c r="K999" s="230">
        <v>2015</v>
      </c>
      <c r="L999" s="12" t="s">
        <v>194</v>
      </c>
      <c r="M999" s="12"/>
      <c r="N999" s="12"/>
      <c r="O999" s="12"/>
      <c r="P999" s="12"/>
      <c r="Q999" s="4"/>
      <c r="R999" s="101">
        <v>0.5</v>
      </c>
      <c r="S999" s="101">
        <v>0.5</v>
      </c>
      <c r="T999" s="100">
        <v>2015</v>
      </c>
      <c r="U999" s="175" t="s">
        <v>195</v>
      </c>
      <c r="V999" s="100" t="s">
        <v>47</v>
      </c>
      <c r="W999" s="180"/>
      <c r="X999" s="4">
        <f t="shared" si="22"/>
        <v>0</v>
      </c>
      <c r="Y999" s="180"/>
      <c r="Z999" s="4"/>
      <c r="AA999" s="180"/>
      <c r="AB999" s="180"/>
      <c r="AC999" s="180"/>
      <c r="AD999" s="180"/>
      <c r="AE999" s="180"/>
      <c r="AF999" s="180"/>
      <c r="AG999" s="180"/>
      <c r="AH999" s="180"/>
    </row>
    <row r="1000" spans="1:34" ht="38.25" x14ac:dyDescent="0.25">
      <c r="A1000" s="4" t="s">
        <v>3016</v>
      </c>
      <c r="B1000" s="5" t="s">
        <v>3017</v>
      </c>
      <c r="C1000" s="246">
        <f>IF(LEN($D1000)=0,"",SUBTOTAL(3,$D$6:$D1000))</f>
        <v>993</v>
      </c>
      <c r="D1000" s="174" t="s">
        <v>56</v>
      </c>
      <c r="E1000" s="176" t="s">
        <v>3018</v>
      </c>
      <c r="F1000" s="174" t="s">
        <v>94</v>
      </c>
      <c r="G1000" s="174" t="s">
        <v>79</v>
      </c>
      <c r="H1000" s="177" t="s">
        <v>644</v>
      </c>
      <c r="I1000" s="9">
        <v>0.03</v>
      </c>
      <c r="J1000" s="177">
        <v>144</v>
      </c>
      <c r="K1000" s="230">
        <v>2015</v>
      </c>
      <c r="L1000" s="12" t="s">
        <v>194</v>
      </c>
      <c r="M1000" s="12"/>
      <c r="N1000" s="12"/>
      <c r="O1000" s="12"/>
      <c r="P1000" s="12"/>
      <c r="Q1000" s="4"/>
      <c r="R1000" s="101">
        <v>0.03</v>
      </c>
      <c r="S1000" s="101">
        <v>0.03</v>
      </c>
      <c r="T1000" s="100">
        <v>2015</v>
      </c>
      <c r="U1000" s="175" t="s">
        <v>195</v>
      </c>
      <c r="V1000" s="100" t="s">
        <v>47</v>
      </c>
      <c r="W1000" s="180"/>
      <c r="X1000" s="4">
        <f t="shared" si="22"/>
        <v>0</v>
      </c>
      <c r="Y1000" s="180"/>
      <c r="Z1000" s="4"/>
      <c r="AA1000" s="180"/>
      <c r="AB1000" s="180"/>
      <c r="AC1000" s="180"/>
      <c r="AD1000" s="180"/>
      <c r="AE1000" s="180"/>
      <c r="AF1000" s="180"/>
      <c r="AG1000" s="180"/>
      <c r="AH1000" s="180"/>
    </row>
    <row r="1001" spans="1:34" ht="38.25" x14ac:dyDescent="0.25">
      <c r="A1001" s="4" t="s">
        <v>3019</v>
      </c>
      <c r="B1001" s="5" t="s">
        <v>3020</v>
      </c>
      <c r="C1001" s="246">
        <f>IF(LEN($D1001)=0,"",SUBTOTAL(3,$D$6:$D1001))</f>
        <v>994</v>
      </c>
      <c r="D1001" s="174" t="s">
        <v>56</v>
      </c>
      <c r="E1001" s="176" t="s">
        <v>3021</v>
      </c>
      <c r="F1001" s="174" t="s">
        <v>94</v>
      </c>
      <c r="G1001" s="174" t="s">
        <v>79</v>
      </c>
      <c r="H1001" s="177" t="s">
        <v>644</v>
      </c>
      <c r="I1001" s="9">
        <v>0.13</v>
      </c>
      <c r="J1001" s="177">
        <v>144</v>
      </c>
      <c r="K1001" s="230">
        <v>2015</v>
      </c>
      <c r="L1001" s="12" t="s">
        <v>194</v>
      </c>
      <c r="M1001" s="12"/>
      <c r="N1001" s="12"/>
      <c r="O1001" s="12"/>
      <c r="P1001" s="12"/>
      <c r="Q1001" s="4"/>
      <c r="R1001" s="101">
        <v>0.13</v>
      </c>
      <c r="S1001" s="101">
        <v>0.13</v>
      </c>
      <c r="T1001" s="100">
        <v>2015</v>
      </c>
      <c r="U1001" s="175" t="s">
        <v>195</v>
      </c>
      <c r="V1001" s="100" t="s">
        <v>47</v>
      </c>
      <c r="W1001" s="180"/>
      <c r="X1001" s="4">
        <f t="shared" ref="X1001:X1064" si="23">S1001-I1001</f>
        <v>0</v>
      </c>
      <c r="Y1001" s="180"/>
      <c r="Z1001" s="4"/>
      <c r="AA1001" s="180"/>
      <c r="AB1001" s="180"/>
      <c r="AC1001" s="180"/>
      <c r="AD1001" s="180"/>
      <c r="AE1001" s="180"/>
      <c r="AF1001" s="180"/>
      <c r="AG1001" s="180"/>
      <c r="AH1001" s="180"/>
    </row>
    <row r="1002" spans="1:34" ht="15" customHeight="1" x14ac:dyDescent="0.25">
      <c r="A1002" s="4" t="s">
        <v>3022</v>
      </c>
      <c r="B1002" s="5" t="s">
        <v>2526</v>
      </c>
      <c r="C1002" s="246">
        <f>IF(LEN($D1002)=0,"",SUBTOTAL(3,$D$6:$D1002))</f>
        <v>995</v>
      </c>
      <c r="D1002" s="174" t="s">
        <v>56</v>
      </c>
      <c r="E1002" s="176" t="s">
        <v>3023</v>
      </c>
      <c r="F1002" s="174" t="s">
        <v>94</v>
      </c>
      <c r="G1002" s="174" t="s">
        <v>79</v>
      </c>
      <c r="H1002" s="177" t="s">
        <v>644</v>
      </c>
      <c r="I1002" s="9">
        <v>0.26</v>
      </c>
      <c r="J1002" s="177">
        <v>144</v>
      </c>
      <c r="K1002" s="230">
        <v>2015</v>
      </c>
      <c r="L1002" s="12" t="s">
        <v>194</v>
      </c>
      <c r="M1002" s="12"/>
      <c r="N1002" s="12"/>
      <c r="O1002" s="12"/>
      <c r="P1002" s="12"/>
      <c r="Q1002" s="4"/>
      <c r="R1002" s="101">
        <v>0.26</v>
      </c>
      <c r="S1002" s="101">
        <v>0.26</v>
      </c>
      <c r="T1002" s="100">
        <v>2015</v>
      </c>
      <c r="U1002" s="175" t="s">
        <v>195</v>
      </c>
      <c r="V1002" s="100" t="s">
        <v>47</v>
      </c>
      <c r="W1002" s="180"/>
      <c r="X1002" s="4">
        <f t="shared" si="23"/>
        <v>0</v>
      </c>
      <c r="Y1002" s="180"/>
      <c r="Z1002" s="4"/>
      <c r="AA1002" s="180"/>
      <c r="AB1002" s="180"/>
      <c r="AC1002" s="180"/>
      <c r="AD1002" s="180"/>
      <c r="AE1002" s="180"/>
      <c r="AF1002" s="180"/>
      <c r="AG1002" s="180"/>
      <c r="AH1002" s="180"/>
    </row>
    <row r="1003" spans="1:34" ht="38.25" x14ac:dyDescent="0.25">
      <c r="A1003" s="4" t="s">
        <v>3024</v>
      </c>
      <c r="B1003" s="5" t="s">
        <v>3025</v>
      </c>
      <c r="C1003" s="246">
        <f>IF(LEN($D1003)=0,"",SUBTOTAL(3,$D$6:$D1003))</f>
        <v>996</v>
      </c>
      <c r="D1003" s="174" t="s">
        <v>56</v>
      </c>
      <c r="E1003" s="176" t="s">
        <v>3026</v>
      </c>
      <c r="F1003" s="174" t="s">
        <v>94</v>
      </c>
      <c r="G1003" s="174" t="s">
        <v>79</v>
      </c>
      <c r="H1003" s="177" t="s">
        <v>644</v>
      </c>
      <c r="I1003" s="9">
        <v>0.04</v>
      </c>
      <c r="J1003" s="177">
        <v>144</v>
      </c>
      <c r="K1003" s="230">
        <v>2015</v>
      </c>
      <c r="L1003" s="12" t="s">
        <v>194</v>
      </c>
      <c r="M1003" s="12"/>
      <c r="N1003" s="12"/>
      <c r="O1003" s="12"/>
      <c r="P1003" s="12"/>
      <c r="Q1003" s="4"/>
      <c r="R1003" s="101">
        <v>0.04</v>
      </c>
      <c r="S1003" s="101">
        <v>0.04</v>
      </c>
      <c r="T1003" s="100">
        <v>2015</v>
      </c>
      <c r="U1003" s="175" t="s">
        <v>195</v>
      </c>
      <c r="V1003" s="100" t="s">
        <v>47</v>
      </c>
      <c r="W1003" s="180"/>
      <c r="X1003" s="4">
        <f t="shared" si="23"/>
        <v>0</v>
      </c>
      <c r="Y1003" s="180"/>
      <c r="Z1003" s="4"/>
      <c r="AA1003" s="180"/>
      <c r="AB1003" s="180"/>
      <c r="AC1003" s="180"/>
      <c r="AD1003" s="180"/>
      <c r="AE1003" s="180"/>
      <c r="AF1003" s="180"/>
      <c r="AG1003" s="180"/>
      <c r="AH1003" s="180"/>
    </row>
    <row r="1004" spans="1:34" ht="38.25" x14ac:dyDescent="0.25">
      <c r="A1004" s="4" t="s">
        <v>3027</v>
      </c>
      <c r="B1004" s="5" t="s">
        <v>3028</v>
      </c>
      <c r="C1004" s="246">
        <f>IF(LEN($D1004)=0,"",SUBTOTAL(3,$D$6:$D1004))</f>
        <v>997</v>
      </c>
      <c r="D1004" s="174" t="s">
        <v>56</v>
      </c>
      <c r="E1004" s="176" t="s">
        <v>3029</v>
      </c>
      <c r="F1004" s="174" t="s">
        <v>94</v>
      </c>
      <c r="G1004" s="174" t="s">
        <v>79</v>
      </c>
      <c r="H1004" s="177" t="s">
        <v>644</v>
      </c>
      <c r="I1004" s="9">
        <v>0.50800000000000001</v>
      </c>
      <c r="J1004" s="177">
        <v>144</v>
      </c>
      <c r="K1004" s="230">
        <v>2015</v>
      </c>
      <c r="L1004" s="12" t="s">
        <v>194</v>
      </c>
      <c r="M1004" s="12"/>
      <c r="N1004" s="12"/>
      <c r="O1004" s="12"/>
      <c r="P1004" s="12"/>
      <c r="Q1004" s="4"/>
      <c r="R1004" s="101">
        <v>0.51</v>
      </c>
      <c r="S1004" s="101">
        <v>0.50800000000000001</v>
      </c>
      <c r="T1004" s="100">
        <v>2015</v>
      </c>
      <c r="U1004" s="175" t="s">
        <v>195</v>
      </c>
      <c r="V1004" s="100" t="s">
        <v>47</v>
      </c>
      <c r="W1004" s="180"/>
      <c r="X1004" s="4">
        <f t="shared" si="23"/>
        <v>0</v>
      </c>
      <c r="Y1004" s="180"/>
      <c r="Z1004" s="4"/>
      <c r="AA1004" s="180"/>
      <c r="AB1004" s="180"/>
      <c r="AC1004" s="180"/>
      <c r="AD1004" s="180"/>
      <c r="AE1004" s="180"/>
      <c r="AF1004" s="180"/>
      <c r="AG1004" s="180"/>
      <c r="AH1004" s="180"/>
    </row>
    <row r="1005" spans="1:34" ht="38.25" x14ac:dyDescent="0.25">
      <c r="A1005" s="4" t="s">
        <v>3030</v>
      </c>
      <c r="B1005" s="5" t="s">
        <v>3031</v>
      </c>
      <c r="C1005" s="246">
        <f>IF(LEN($D1005)=0,"",SUBTOTAL(3,$D$6:$D1005))</f>
        <v>998</v>
      </c>
      <c r="D1005" s="174" t="s">
        <v>56</v>
      </c>
      <c r="E1005" s="176" t="s">
        <v>3032</v>
      </c>
      <c r="F1005" s="174" t="s">
        <v>440</v>
      </c>
      <c r="G1005" s="174" t="s">
        <v>79</v>
      </c>
      <c r="H1005" s="177" t="s">
        <v>80</v>
      </c>
      <c r="I1005" s="9">
        <v>2.59</v>
      </c>
      <c r="J1005" s="177">
        <v>144</v>
      </c>
      <c r="K1005" s="230">
        <v>2015</v>
      </c>
      <c r="L1005" s="12" t="s">
        <v>194</v>
      </c>
      <c r="M1005" s="12"/>
      <c r="N1005" s="12"/>
      <c r="O1005" s="12"/>
      <c r="P1005" s="12"/>
      <c r="Q1005" s="4"/>
      <c r="R1005" s="101">
        <v>2.59</v>
      </c>
      <c r="S1005" s="101">
        <v>2.59</v>
      </c>
      <c r="T1005" s="100">
        <v>2015</v>
      </c>
      <c r="U1005" s="175" t="s">
        <v>195</v>
      </c>
      <c r="V1005" s="100" t="s">
        <v>47</v>
      </c>
      <c r="W1005" s="180"/>
      <c r="X1005" s="4">
        <f t="shared" si="23"/>
        <v>0</v>
      </c>
      <c r="Y1005" s="180"/>
      <c r="Z1005" s="4"/>
      <c r="AA1005" s="180"/>
      <c r="AB1005" s="180"/>
      <c r="AC1005" s="180"/>
      <c r="AD1005" s="180"/>
      <c r="AE1005" s="180"/>
      <c r="AF1005" s="180"/>
      <c r="AG1005" s="180"/>
      <c r="AH1005" s="180"/>
    </row>
    <row r="1006" spans="1:34" ht="38.25" x14ac:dyDescent="0.25">
      <c r="A1006" s="4" t="s">
        <v>3033</v>
      </c>
      <c r="B1006" s="5" t="s">
        <v>3034</v>
      </c>
      <c r="C1006" s="246">
        <f>IF(LEN($D1006)=0,"",SUBTOTAL(3,$D$6:$D1006))</f>
        <v>999</v>
      </c>
      <c r="D1006" s="174" t="s">
        <v>56</v>
      </c>
      <c r="E1006" s="176" t="s">
        <v>3035</v>
      </c>
      <c r="F1006" s="174" t="s">
        <v>58</v>
      </c>
      <c r="G1006" s="174" t="s">
        <v>79</v>
      </c>
      <c r="H1006" s="177" t="s">
        <v>123</v>
      </c>
      <c r="I1006" s="9">
        <v>2.4</v>
      </c>
      <c r="J1006" s="177">
        <v>144</v>
      </c>
      <c r="K1006" s="230">
        <v>2015</v>
      </c>
      <c r="L1006" s="12" t="s">
        <v>194</v>
      </c>
      <c r="M1006" s="12"/>
      <c r="N1006" s="12"/>
      <c r="O1006" s="12"/>
      <c r="P1006" s="12"/>
      <c r="Q1006" s="4"/>
      <c r="R1006" s="101">
        <v>2.4</v>
      </c>
      <c r="S1006" s="101">
        <v>2.4</v>
      </c>
      <c r="T1006" s="100">
        <v>2015</v>
      </c>
      <c r="U1006" s="175" t="s">
        <v>195</v>
      </c>
      <c r="V1006" s="100" t="s">
        <v>70</v>
      </c>
      <c r="W1006" s="180"/>
      <c r="X1006" s="4">
        <f t="shared" si="23"/>
        <v>0</v>
      </c>
      <c r="Y1006" s="180"/>
      <c r="Z1006" s="4"/>
      <c r="AA1006" s="180"/>
      <c r="AB1006" s="180"/>
      <c r="AC1006" s="180"/>
      <c r="AD1006" s="180"/>
      <c r="AE1006" s="180"/>
      <c r="AF1006" s="180"/>
      <c r="AG1006" s="180"/>
      <c r="AH1006" s="180"/>
    </row>
    <row r="1007" spans="1:34" ht="38.25" x14ac:dyDescent="0.25">
      <c r="A1007" s="4" t="s">
        <v>3036</v>
      </c>
      <c r="B1007" s="5" t="s">
        <v>3037</v>
      </c>
      <c r="C1007" s="246">
        <f>IF(LEN($D1007)=0,"",SUBTOTAL(3,$D$6:$D1007))</f>
        <v>1000</v>
      </c>
      <c r="D1007" s="174" t="s">
        <v>56</v>
      </c>
      <c r="E1007" s="176" t="s">
        <v>3038</v>
      </c>
      <c r="F1007" s="174" t="s">
        <v>1822</v>
      </c>
      <c r="G1007" s="174" t="s">
        <v>79</v>
      </c>
      <c r="H1007" s="177" t="s">
        <v>146</v>
      </c>
      <c r="I1007" s="9">
        <v>0.49</v>
      </c>
      <c r="J1007" s="177">
        <v>144</v>
      </c>
      <c r="K1007" s="230">
        <v>2015</v>
      </c>
      <c r="L1007" s="12" t="s">
        <v>194</v>
      </c>
      <c r="M1007" s="12"/>
      <c r="N1007" s="12"/>
      <c r="O1007" s="12"/>
      <c r="P1007" s="12"/>
      <c r="Q1007" s="4"/>
      <c r="R1007" s="101">
        <v>1.28</v>
      </c>
      <c r="S1007" s="101">
        <v>0.49</v>
      </c>
      <c r="T1007" s="100">
        <v>2015</v>
      </c>
      <c r="U1007" s="175" t="s">
        <v>195</v>
      </c>
      <c r="V1007" s="100" t="s">
        <v>47</v>
      </c>
      <c r="W1007" s="180"/>
      <c r="X1007" s="4">
        <f t="shared" si="23"/>
        <v>0</v>
      </c>
      <c r="Y1007" s="180"/>
      <c r="Z1007" s="4"/>
      <c r="AA1007" s="180"/>
      <c r="AB1007" s="180"/>
      <c r="AC1007" s="180"/>
      <c r="AD1007" s="180"/>
      <c r="AE1007" s="180"/>
      <c r="AF1007" s="180"/>
      <c r="AG1007" s="180"/>
      <c r="AH1007" s="180"/>
    </row>
    <row r="1008" spans="1:34" ht="38.25" x14ac:dyDescent="0.25">
      <c r="A1008" s="4" t="s">
        <v>3039</v>
      </c>
      <c r="B1008" s="5" t="s">
        <v>3040</v>
      </c>
      <c r="C1008" s="246">
        <f>IF(LEN($D1008)=0,"",SUBTOTAL(3,$D$6:$D1008))</f>
        <v>1001</v>
      </c>
      <c r="D1008" s="174" t="s">
        <v>56</v>
      </c>
      <c r="E1008" s="176" t="s">
        <v>3041</v>
      </c>
      <c r="F1008" s="174" t="s">
        <v>1822</v>
      </c>
      <c r="G1008" s="174" t="s">
        <v>79</v>
      </c>
      <c r="H1008" s="177" t="s">
        <v>1880</v>
      </c>
      <c r="I1008" s="9">
        <v>0.63</v>
      </c>
      <c r="J1008" s="177">
        <v>144</v>
      </c>
      <c r="K1008" s="230">
        <v>2015</v>
      </c>
      <c r="L1008" s="12" t="s">
        <v>194</v>
      </c>
      <c r="M1008" s="12"/>
      <c r="N1008" s="12"/>
      <c r="O1008" s="12"/>
      <c r="P1008" s="12"/>
      <c r="Q1008" s="4"/>
      <c r="R1008" s="101">
        <v>0.63</v>
      </c>
      <c r="S1008" s="101">
        <v>0.63</v>
      </c>
      <c r="T1008" s="100">
        <v>2015</v>
      </c>
      <c r="U1008" s="175" t="s">
        <v>195</v>
      </c>
      <c r="V1008" s="100" t="s">
        <v>47</v>
      </c>
      <c r="W1008" s="180"/>
      <c r="X1008" s="4">
        <f t="shared" si="23"/>
        <v>0</v>
      </c>
      <c r="Y1008" s="180"/>
      <c r="Z1008" s="4"/>
      <c r="AA1008" s="180"/>
      <c r="AB1008" s="180"/>
      <c r="AC1008" s="180"/>
      <c r="AD1008" s="180"/>
      <c r="AE1008" s="180"/>
      <c r="AF1008" s="180"/>
      <c r="AG1008" s="180"/>
      <c r="AH1008" s="180"/>
    </row>
    <row r="1009" spans="1:34" ht="38.25" x14ac:dyDescent="0.25">
      <c r="A1009" s="4" t="s">
        <v>3042</v>
      </c>
      <c r="B1009" s="5" t="s">
        <v>3043</v>
      </c>
      <c r="C1009" s="246">
        <f>IF(LEN($D1009)=0,"",SUBTOTAL(3,$D$6:$D1009))</f>
        <v>1002</v>
      </c>
      <c r="D1009" s="174" t="s">
        <v>56</v>
      </c>
      <c r="E1009" s="176" t="s">
        <v>3044</v>
      </c>
      <c r="F1009" s="174" t="s">
        <v>1822</v>
      </c>
      <c r="G1009" s="174" t="s">
        <v>79</v>
      </c>
      <c r="H1009" s="177" t="s">
        <v>106</v>
      </c>
      <c r="I1009" s="9">
        <v>0.76</v>
      </c>
      <c r="J1009" s="177">
        <v>144</v>
      </c>
      <c r="K1009" s="230">
        <v>2015</v>
      </c>
      <c r="L1009" s="12" t="s">
        <v>194</v>
      </c>
      <c r="M1009" s="12"/>
      <c r="N1009" s="12"/>
      <c r="O1009" s="12"/>
      <c r="P1009" s="12"/>
      <c r="Q1009" s="4"/>
      <c r="R1009" s="101">
        <v>0.76</v>
      </c>
      <c r="S1009" s="101">
        <v>0.76</v>
      </c>
      <c r="T1009" s="100">
        <v>2015</v>
      </c>
      <c r="U1009" s="175" t="s">
        <v>195</v>
      </c>
      <c r="V1009" s="100" t="s">
        <v>47</v>
      </c>
      <c r="W1009" s="180"/>
      <c r="X1009" s="4">
        <f t="shared" si="23"/>
        <v>0</v>
      </c>
      <c r="Y1009" s="180"/>
      <c r="Z1009" s="4"/>
      <c r="AA1009" s="180"/>
      <c r="AB1009" s="180"/>
      <c r="AC1009" s="180"/>
      <c r="AD1009" s="180"/>
      <c r="AE1009" s="180"/>
      <c r="AF1009" s="180"/>
      <c r="AG1009" s="180"/>
      <c r="AH1009" s="180"/>
    </row>
    <row r="1010" spans="1:34" ht="38.25" x14ac:dyDescent="0.25">
      <c r="A1010" s="4" t="s">
        <v>3045</v>
      </c>
      <c r="B1010" s="5" t="s">
        <v>3046</v>
      </c>
      <c r="C1010" s="246">
        <f>IF(LEN($D1010)=0,"",SUBTOTAL(3,$D$6:$D1010))</f>
        <v>1003</v>
      </c>
      <c r="D1010" s="174" t="s">
        <v>56</v>
      </c>
      <c r="E1010" s="176" t="s">
        <v>3047</v>
      </c>
      <c r="F1010" s="174" t="s">
        <v>1822</v>
      </c>
      <c r="G1010" s="174" t="s">
        <v>79</v>
      </c>
      <c r="H1010" s="177" t="s">
        <v>644</v>
      </c>
      <c r="I1010" s="9">
        <v>0.17</v>
      </c>
      <c r="J1010" s="177">
        <v>144</v>
      </c>
      <c r="K1010" s="230">
        <v>2015</v>
      </c>
      <c r="L1010" s="12" t="s">
        <v>194</v>
      </c>
      <c r="M1010" s="12"/>
      <c r="N1010" s="12"/>
      <c r="O1010" s="12"/>
      <c r="P1010" s="12"/>
      <c r="Q1010" s="4"/>
      <c r="R1010" s="101">
        <v>0.17</v>
      </c>
      <c r="S1010" s="101">
        <v>0.17</v>
      </c>
      <c r="T1010" s="100">
        <v>2015</v>
      </c>
      <c r="U1010" s="175" t="s">
        <v>195</v>
      </c>
      <c r="V1010" s="100" t="s">
        <v>47</v>
      </c>
      <c r="W1010" s="180"/>
      <c r="X1010" s="4">
        <f t="shared" si="23"/>
        <v>0</v>
      </c>
      <c r="Y1010" s="180"/>
      <c r="Z1010" s="4"/>
      <c r="AA1010" s="180"/>
      <c r="AB1010" s="180"/>
      <c r="AC1010" s="180"/>
      <c r="AD1010" s="180"/>
      <c r="AE1010" s="180"/>
      <c r="AF1010" s="180"/>
      <c r="AG1010" s="180"/>
      <c r="AH1010" s="180"/>
    </row>
    <row r="1011" spans="1:34" ht="38.25" x14ac:dyDescent="0.25">
      <c r="A1011" s="4" t="s">
        <v>3048</v>
      </c>
      <c r="B1011" s="5" t="s">
        <v>3049</v>
      </c>
      <c r="C1011" s="246">
        <f>IF(LEN($D1011)=0,"",SUBTOTAL(3,$D$6:$D1011))</f>
        <v>1004</v>
      </c>
      <c r="D1011" s="174" t="s">
        <v>56</v>
      </c>
      <c r="E1011" s="176" t="s">
        <v>3050</v>
      </c>
      <c r="F1011" s="174" t="s">
        <v>222</v>
      </c>
      <c r="G1011" s="174" t="s">
        <v>28</v>
      </c>
      <c r="H1011" s="177" t="s">
        <v>2331</v>
      </c>
      <c r="I1011" s="9">
        <v>7.7499999999999999E-2</v>
      </c>
      <c r="J1011" s="177">
        <v>144</v>
      </c>
      <c r="K1011" s="230">
        <v>2015</v>
      </c>
      <c r="L1011" s="12" t="s">
        <v>194</v>
      </c>
      <c r="M1011" s="12"/>
      <c r="N1011" s="12"/>
      <c r="O1011" s="12"/>
      <c r="P1011" s="12"/>
      <c r="Q1011" s="4"/>
      <c r="R1011" s="101">
        <v>7.7499999999999999E-2</v>
      </c>
      <c r="S1011" s="101">
        <v>7.7499999999999999E-2</v>
      </c>
      <c r="T1011" s="100">
        <v>2015</v>
      </c>
      <c r="U1011" s="175" t="s">
        <v>195</v>
      </c>
      <c r="V1011" s="100" t="s">
        <v>47</v>
      </c>
      <c r="W1011" s="180"/>
      <c r="X1011" s="4">
        <f t="shared" si="23"/>
        <v>0</v>
      </c>
      <c r="Y1011" s="180"/>
      <c r="Z1011" s="4"/>
      <c r="AA1011" s="180"/>
      <c r="AB1011" s="180"/>
      <c r="AC1011" s="180"/>
      <c r="AD1011" s="180"/>
      <c r="AE1011" s="180"/>
      <c r="AF1011" s="180"/>
      <c r="AG1011" s="180"/>
      <c r="AH1011" s="180"/>
    </row>
    <row r="1012" spans="1:34" ht="38.25" x14ac:dyDescent="0.25">
      <c r="A1012" s="4" t="s">
        <v>3051</v>
      </c>
      <c r="B1012" s="5" t="s">
        <v>3052</v>
      </c>
      <c r="C1012" s="246">
        <f>IF(LEN($D1012)=0,"",SUBTOTAL(3,$D$6:$D1012))</f>
        <v>1005</v>
      </c>
      <c r="D1012" s="174" t="s">
        <v>56</v>
      </c>
      <c r="E1012" s="176" t="s">
        <v>3053</v>
      </c>
      <c r="F1012" s="174" t="s">
        <v>94</v>
      </c>
      <c r="G1012" s="174" t="s">
        <v>28</v>
      </c>
      <c r="H1012" s="177" t="s">
        <v>1328</v>
      </c>
      <c r="I1012" s="9">
        <v>0.05</v>
      </c>
      <c r="J1012" s="177">
        <v>144</v>
      </c>
      <c r="K1012" s="230">
        <v>2015</v>
      </c>
      <c r="L1012" s="12" t="s">
        <v>194</v>
      </c>
      <c r="M1012" s="12"/>
      <c r="N1012" s="12"/>
      <c r="O1012" s="12"/>
      <c r="P1012" s="12"/>
      <c r="Q1012" s="4"/>
      <c r="R1012" s="101">
        <v>0.05</v>
      </c>
      <c r="S1012" s="101">
        <v>0.05</v>
      </c>
      <c r="T1012" s="100">
        <v>2015</v>
      </c>
      <c r="U1012" s="175" t="s">
        <v>195</v>
      </c>
      <c r="V1012" s="100" t="s">
        <v>47</v>
      </c>
      <c r="W1012" s="180"/>
      <c r="X1012" s="4">
        <f t="shared" si="23"/>
        <v>0</v>
      </c>
      <c r="Y1012" s="180"/>
      <c r="Z1012" s="4"/>
      <c r="AA1012" s="180"/>
      <c r="AB1012" s="180"/>
      <c r="AC1012" s="180"/>
      <c r="AD1012" s="180"/>
      <c r="AE1012" s="180"/>
      <c r="AF1012" s="180"/>
      <c r="AG1012" s="180"/>
      <c r="AH1012" s="180"/>
    </row>
    <row r="1013" spans="1:34" ht="38.25" x14ac:dyDescent="0.25">
      <c r="A1013" s="4" t="s">
        <v>3054</v>
      </c>
      <c r="B1013" s="5" t="s">
        <v>3055</v>
      </c>
      <c r="C1013" s="246">
        <f>IF(LEN($D1013)=0,"",SUBTOTAL(3,$D$6:$D1013))</f>
        <v>1006</v>
      </c>
      <c r="D1013" s="174" t="s">
        <v>56</v>
      </c>
      <c r="E1013" s="176" t="s">
        <v>3056</v>
      </c>
      <c r="F1013" s="174" t="s">
        <v>94</v>
      </c>
      <c r="G1013" s="174" t="s">
        <v>28</v>
      </c>
      <c r="H1013" s="177" t="s">
        <v>1328</v>
      </c>
      <c r="I1013" s="9">
        <v>0.05</v>
      </c>
      <c r="J1013" s="177">
        <v>144</v>
      </c>
      <c r="K1013" s="230">
        <v>2015</v>
      </c>
      <c r="L1013" s="12" t="s">
        <v>194</v>
      </c>
      <c r="M1013" s="12"/>
      <c r="N1013" s="12"/>
      <c r="O1013" s="12"/>
      <c r="P1013" s="12"/>
      <c r="Q1013" s="4"/>
      <c r="R1013" s="101">
        <v>0.05</v>
      </c>
      <c r="S1013" s="101">
        <v>0.05</v>
      </c>
      <c r="T1013" s="100">
        <v>2015</v>
      </c>
      <c r="U1013" s="175" t="s">
        <v>195</v>
      </c>
      <c r="V1013" s="100" t="s">
        <v>47</v>
      </c>
      <c r="W1013" s="180"/>
      <c r="X1013" s="4">
        <f t="shared" si="23"/>
        <v>0</v>
      </c>
      <c r="Y1013" s="180"/>
      <c r="Z1013" s="4"/>
      <c r="AA1013" s="180"/>
      <c r="AB1013" s="180"/>
      <c r="AC1013" s="180"/>
      <c r="AD1013" s="180"/>
      <c r="AE1013" s="180"/>
      <c r="AF1013" s="180"/>
      <c r="AG1013" s="180"/>
      <c r="AH1013" s="180"/>
    </row>
    <row r="1014" spans="1:34" ht="38.25" x14ac:dyDescent="0.25">
      <c r="A1014" s="4" t="s">
        <v>3057</v>
      </c>
      <c r="B1014" s="5" t="s">
        <v>3058</v>
      </c>
      <c r="C1014" s="246">
        <f>IF(LEN($D1014)=0,"",SUBTOTAL(3,$D$6:$D1014))</f>
        <v>1007</v>
      </c>
      <c r="D1014" s="174" t="s">
        <v>56</v>
      </c>
      <c r="E1014" s="176" t="s">
        <v>3059</v>
      </c>
      <c r="F1014" s="174" t="s">
        <v>94</v>
      </c>
      <c r="G1014" s="174" t="s">
        <v>28</v>
      </c>
      <c r="H1014" s="177" t="s">
        <v>383</v>
      </c>
      <c r="I1014" s="9">
        <v>0.05</v>
      </c>
      <c r="J1014" s="177">
        <v>144</v>
      </c>
      <c r="K1014" s="230">
        <v>2015</v>
      </c>
      <c r="L1014" s="12" t="s">
        <v>194</v>
      </c>
      <c r="M1014" s="12"/>
      <c r="N1014" s="12"/>
      <c r="O1014" s="12"/>
      <c r="P1014" s="12"/>
      <c r="Q1014" s="4"/>
      <c r="R1014" s="101">
        <v>0.05</v>
      </c>
      <c r="S1014" s="101">
        <v>0.05</v>
      </c>
      <c r="T1014" s="100">
        <v>2015</v>
      </c>
      <c r="U1014" s="175" t="s">
        <v>195</v>
      </c>
      <c r="V1014" s="100" t="s">
        <v>47</v>
      </c>
      <c r="W1014" s="180"/>
      <c r="X1014" s="4">
        <f t="shared" si="23"/>
        <v>0</v>
      </c>
      <c r="Y1014" s="180"/>
      <c r="Z1014" s="4"/>
      <c r="AA1014" s="180"/>
      <c r="AB1014" s="180"/>
      <c r="AC1014" s="180"/>
      <c r="AD1014" s="180"/>
      <c r="AE1014" s="180"/>
      <c r="AF1014" s="180"/>
      <c r="AG1014" s="180"/>
      <c r="AH1014" s="180"/>
    </row>
    <row r="1015" spans="1:34" ht="38.25" x14ac:dyDescent="0.25">
      <c r="A1015" s="4" t="s">
        <v>3060</v>
      </c>
      <c r="B1015" s="5" t="s">
        <v>3061</v>
      </c>
      <c r="C1015" s="246">
        <f>IF(LEN($D1015)=0,"",SUBTOTAL(3,$D$6:$D1015))</f>
        <v>1008</v>
      </c>
      <c r="D1015" s="174" t="s">
        <v>56</v>
      </c>
      <c r="E1015" s="176" t="s">
        <v>3062</v>
      </c>
      <c r="F1015" s="174" t="s">
        <v>94</v>
      </c>
      <c r="G1015" s="174" t="s">
        <v>28</v>
      </c>
      <c r="H1015" s="177" t="s">
        <v>3063</v>
      </c>
      <c r="I1015" s="9">
        <v>2.7E-2</v>
      </c>
      <c r="J1015" s="177">
        <v>144</v>
      </c>
      <c r="K1015" s="230">
        <v>2015</v>
      </c>
      <c r="L1015" s="12" t="s">
        <v>194</v>
      </c>
      <c r="M1015" s="12"/>
      <c r="N1015" s="12"/>
      <c r="O1015" s="12"/>
      <c r="P1015" s="12"/>
      <c r="Q1015" s="4"/>
      <c r="R1015" s="101">
        <v>2.7E-2</v>
      </c>
      <c r="S1015" s="101">
        <v>2.7E-2</v>
      </c>
      <c r="T1015" s="100">
        <v>2015</v>
      </c>
      <c r="U1015" s="175" t="s">
        <v>195</v>
      </c>
      <c r="V1015" s="100" t="s">
        <v>70</v>
      </c>
      <c r="W1015" s="180"/>
      <c r="X1015" s="4">
        <f t="shared" si="23"/>
        <v>0</v>
      </c>
      <c r="Y1015" s="180"/>
      <c r="Z1015" s="4"/>
      <c r="AA1015" s="180"/>
      <c r="AB1015" s="180"/>
      <c r="AC1015" s="180"/>
      <c r="AD1015" s="180"/>
      <c r="AE1015" s="180"/>
      <c r="AF1015" s="180"/>
      <c r="AG1015" s="180"/>
      <c r="AH1015" s="180"/>
    </row>
    <row r="1016" spans="1:34" ht="38.25" x14ac:dyDescent="0.25">
      <c r="A1016" s="4" t="s">
        <v>3064</v>
      </c>
      <c r="B1016" s="5" t="s">
        <v>3065</v>
      </c>
      <c r="C1016" s="246">
        <f>IF(LEN($D1016)=0,"",SUBTOTAL(3,$D$6:$D1016))</f>
        <v>1009</v>
      </c>
      <c r="D1016" s="174" t="s">
        <v>56</v>
      </c>
      <c r="E1016" s="176" t="s">
        <v>3066</v>
      </c>
      <c r="F1016" s="174" t="s">
        <v>94</v>
      </c>
      <c r="G1016" s="174" t="s">
        <v>28</v>
      </c>
      <c r="H1016" s="177" t="s">
        <v>3063</v>
      </c>
      <c r="I1016" s="9">
        <v>0.01</v>
      </c>
      <c r="J1016" s="177">
        <v>144</v>
      </c>
      <c r="K1016" s="230">
        <v>2015</v>
      </c>
      <c r="L1016" s="12" t="s">
        <v>194</v>
      </c>
      <c r="M1016" s="12"/>
      <c r="N1016" s="12"/>
      <c r="O1016" s="12"/>
      <c r="P1016" s="12"/>
      <c r="Q1016" s="4"/>
      <c r="R1016" s="101">
        <v>0.01</v>
      </c>
      <c r="S1016" s="101">
        <v>0.01</v>
      </c>
      <c r="T1016" s="100">
        <v>2015</v>
      </c>
      <c r="U1016" s="175" t="s">
        <v>195</v>
      </c>
      <c r="V1016" s="100" t="s">
        <v>70</v>
      </c>
      <c r="W1016" s="180"/>
      <c r="X1016" s="4">
        <f t="shared" si="23"/>
        <v>0</v>
      </c>
      <c r="Y1016" s="180"/>
      <c r="Z1016" s="4"/>
      <c r="AA1016" s="180"/>
      <c r="AB1016" s="180"/>
      <c r="AC1016" s="180"/>
      <c r="AD1016" s="180"/>
      <c r="AE1016" s="180"/>
      <c r="AF1016" s="180"/>
      <c r="AG1016" s="180"/>
      <c r="AH1016" s="180"/>
    </row>
    <row r="1017" spans="1:34" ht="38.25" x14ac:dyDescent="0.25">
      <c r="A1017" s="4" t="s">
        <v>3067</v>
      </c>
      <c r="B1017" s="5" t="s">
        <v>3068</v>
      </c>
      <c r="C1017" s="246">
        <f>IF(LEN($D1017)=0,"",SUBTOTAL(3,$D$6:$D1017))</f>
        <v>1010</v>
      </c>
      <c r="D1017" s="174" t="s">
        <v>56</v>
      </c>
      <c r="E1017" s="176" t="s">
        <v>3069</v>
      </c>
      <c r="F1017" s="174" t="s">
        <v>94</v>
      </c>
      <c r="G1017" s="174" t="s">
        <v>28</v>
      </c>
      <c r="H1017" s="177" t="s">
        <v>390</v>
      </c>
      <c r="I1017" s="9">
        <v>0.06</v>
      </c>
      <c r="J1017" s="177">
        <v>144</v>
      </c>
      <c r="K1017" s="230">
        <v>2015</v>
      </c>
      <c r="L1017" s="12" t="s">
        <v>194</v>
      </c>
      <c r="M1017" s="12"/>
      <c r="N1017" s="12"/>
      <c r="O1017" s="12"/>
      <c r="P1017" s="12"/>
      <c r="Q1017" s="4"/>
      <c r="R1017" s="101">
        <v>0.06</v>
      </c>
      <c r="S1017" s="101">
        <v>0.06</v>
      </c>
      <c r="T1017" s="100">
        <v>2015</v>
      </c>
      <c r="U1017" s="175" t="s">
        <v>195</v>
      </c>
      <c r="V1017" s="100" t="s">
        <v>70</v>
      </c>
      <c r="W1017" s="180"/>
      <c r="X1017" s="4">
        <f t="shared" si="23"/>
        <v>0</v>
      </c>
      <c r="Y1017" s="180"/>
      <c r="Z1017" s="4"/>
      <c r="AA1017" s="180"/>
      <c r="AB1017" s="180"/>
      <c r="AC1017" s="180"/>
      <c r="AD1017" s="180"/>
      <c r="AE1017" s="180"/>
      <c r="AF1017" s="180"/>
      <c r="AG1017" s="180"/>
      <c r="AH1017" s="180"/>
    </row>
    <row r="1018" spans="1:34" ht="38.25" x14ac:dyDescent="0.25">
      <c r="A1018" s="4" t="s">
        <v>3070</v>
      </c>
      <c r="B1018" s="5" t="s">
        <v>3071</v>
      </c>
      <c r="C1018" s="246">
        <f>IF(LEN($D1018)=0,"",SUBTOTAL(3,$D$6:$D1018))</f>
        <v>1011</v>
      </c>
      <c r="D1018" s="174" t="s">
        <v>56</v>
      </c>
      <c r="E1018" s="176" t="s">
        <v>3072</v>
      </c>
      <c r="F1018" s="174" t="s">
        <v>94</v>
      </c>
      <c r="G1018" s="174" t="s">
        <v>28</v>
      </c>
      <c r="H1018" s="177" t="s">
        <v>394</v>
      </c>
      <c r="I1018" s="9">
        <v>0.02</v>
      </c>
      <c r="J1018" s="177">
        <v>144</v>
      </c>
      <c r="K1018" s="230">
        <v>2015</v>
      </c>
      <c r="L1018" s="12" t="s">
        <v>194</v>
      </c>
      <c r="M1018" s="12"/>
      <c r="N1018" s="12"/>
      <c r="O1018" s="12"/>
      <c r="P1018" s="12"/>
      <c r="Q1018" s="4"/>
      <c r="R1018" s="101">
        <v>0.02</v>
      </c>
      <c r="S1018" s="101">
        <v>0.02</v>
      </c>
      <c r="T1018" s="100">
        <v>2015</v>
      </c>
      <c r="U1018" s="175" t="s">
        <v>195</v>
      </c>
      <c r="V1018" s="100" t="s">
        <v>70</v>
      </c>
      <c r="W1018" s="180"/>
      <c r="X1018" s="4">
        <f t="shared" si="23"/>
        <v>0</v>
      </c>
      <c r="Y1018" s="180"/>
      <c r="Z1018" s="4"/>
      <c r="AA1018" s="180"/>
      <c r="AB1018" s="180"/>
      <c r="AC1018" s="180"/>
      <c r="AD1018" s="180"/>
      <c r="AE1018" s="180"/>
      <c r="AF1018" s="180"/>
      <c r="AG1018" s="180"/>
      <c r="AH1018" s="180"/>
    </row>
    <row r="1019" spans="1:34" ht="38.25" x14ac:dyDescent="0.25">
      <c r="A1019" s="4" t="s">
        <v>3073</v>
      </c>
      <c r="B1019" s="5" t="s">
        <v>3074</v>
      </c>
      <c r="C1019" s="246">
        <f>IF(LEN($D1019)=0,"",SUBTOTAL(3,$D$6:$D1019))</f>
        <v>1012</v>
      </c>
      <c r="D1019" s="174" t="s">
        <v>56</v>
      </c>
      <c r="E1019" s="176" t="s">
        <v>3066</v>
      </c>
      <c r="F1019" s="174" t="s">
        <v>94</v>
      </c>
      <c r="G1019" s="174" t="s">
        <v>28</v>
      </c>
      <c r="H1019" s="177" t="s">
        <v>29</v>
      </c>
      <c r="I1019" s="9">
        <v>0.04</v>
      </c>
      <c r="J1019" s="177">
        <v>144</v>
      </c>
      <c r="K1019" s="230">
        <v>2015</v>
      </c>
      <c r="L1019" s="12" t="s">
        <v>194</v>
      </c>
      <c r="M1019" s="12"/>
      <c r="N1019" s="12"/>
      <c r="O1019" s="12"/>
      <c r="P1019" s="12"/>
      <c r="Q1019" s="4"/>
      <c r="R1019" s="101">
        <v>0.04</v>
      </c>
      <c r="S1019" s="101">
        <v>0.04</v>
      </c>
      <c r="T1019" s="100">
        <v>2015</v>
      </c>
      <c r="U1019" s="175" t="s">
        <v>195</v>
      </c>
      <c r="V1019" s="100" t="s">
        <v>47</v>
      </c>
      <c r="W1019" s="180"/>
      <c r="X1019" s="4">
        <f t="shared" si="23"/>
        <v>0</v>
      </c>
      <c r="Y1019" s="180"/>
      <c r="Z1019" s="4"/>
      <c r="AA1019" s="180"/>
      <c r="AB1019" s="180"/>
      <c r="AC1019" s="180"/>
      <c r="AD1019" s="180"/>
      <c r="AE1019" s="180"/>
      <c r="AF1019" s="180"/>
      <c r="AG1019" s="180"/>
      <c r="AH1019" s="180"/>
    </row>
    <row r="1020" spans="1:34" ht="38.25" x14ac:dyDescent="0.25">
      <c r="A1020" s="4" t="s">
        <v>3075</v>
      </c>
      <c r="B1020" s="5" t="s">
        <v>3076</v>
      </c>
      <c r="C1020" s="246">
        <f>IF(LEN($D1020)=0,"",SUBTOTAL(3,$D$6:$D1020))</f>
        <v>1013</v>
      </c>
      <c r="D1020" s="174" t="s">
        <v>56</v>
      </c>
      <c r="E1020" s="176" t="s">
        <v>3077</v>
      </c>
      <c r="F1020" s="174" t="s">
        <v>222</v>
      </c>
      <c r="G1020" s="174" t="s">
        <v>256</v>
      </c>
      <c r="H1020" s="177" t="s">
        <v>3078</v>
      </c>
      <c r="I1020" s="9">
        <v>0.27</v>
      </c>
      <c r="J1020" s="177">
        <v>144</v>
      </c>
      <c r="K1020" s="230">
        <v>2015</v>
      </c>
      <c r="L1020" s="12" t="s">
        <v>194</v>
      </c>
      <c r="M1020" s="12"/>
      <c r="N1020" s="12"/>
      <c r="O1020" s="12"/>
      <c r="P1020" s="12"/>
      <c r="Q1020" s="4"/>
      <c r="R1020" s="101">
        <v>0.27</v>
      </c>
      <c r="S1020" s="101">
        <v>0.27</v>
      </c>
      <c r="T1020" s="100">
        <v>2015</v>
      </c>
      <c r="U1020" s="175" t="s">
        <v>195</v>
      </c>
      <c r="V1020" s="100" t="s">
        <v>47</v>
      </c>
      <c r="W1020" s="180"/>
      <c r="X1020" s="4">
        <f t="shared" si="23"/>
        <v>0</v>
      </c>
      <c r="Y1020" s="180"/>
      <c r="Z1020" s="4"/>
      <c r="AA1020" s="180"/>
      <c r="AB1020" s="180"/>
      <c r="AC1020" s="180"/>
      <c r="AD1020" s="180"/>
      <c r="AE1020" s="180"/>
      <c r="AF1020" s="180"/>
      <c r="AG1020" s="180"/>
      <c r="AH1020" s="180"/>
    </row>
    <row r="1021" spans="1:34" ht="38.25" x14ac:dyDescent="0.25">
      <c r="A1021" s="4" t="s">
        <v>3079</v>
      </c>
      <c r="B1021" s="5" t="s">
        <v>3080</v>
      </c>
      <c r="C1021" s="246">
        <f>IF(LEN($D1021)=0,"",SUBTOTAL(3,$D$6:$D1021))</f>
        <v>1014</v>
      </c>
      <c r="D1021" s="174" t="s">
        <v>56</v>
      </c>
      <c r="E1021" s="176" t="s">
        <v>3081</v>
      </c>
      <c r="F1021" s="174" t="s">
        <v>94</v>
      </c>
      <c r="G1021" s="174" t="s">
        <v>256</v>
      </c>
      <c r="H1021" s="177" t="s">
        <v>586</v>
      </c>
      <c r="I1021" s="9">
        <v>0.1</v>
      </c>
      <c r="J1021" s="177">
        <v>144</v>
      </c>
      <c r="K1021" s="230">
        <v>2015</v>
      </c>
      <c r="L1021" s="12" t="s">
        <v>194</v>
      </c>
      <c r="M1021" s="12"/>
      <c r="N1021" s="12"/>
      <c r="O1021" s="12"/>
      <c r="P1021" s="12"/>
      <c r="Q1021" s="4"/>
      <c r="R1021" s="101">
        <v>0.1</v>
      </c>
      <c r="S1021" s="101">
        <v>0.1</v>
      </c>
      <c r="T1021" s="100">
        <v>2015</v>
      </c>
      <c r="U1021" s="175" t="s">
        <v>195</v>
      </c>
      <c r="V1021" s="100" t="s">
        <v>47</v>
      </c>
      <c r="W1021" s="180"/>
      <c r="X1021" s="4">
        <f t="shared" si="23"/>
        <v>0</v>
      </c>
      <c r="Y1021" s="180"/>
      <c r="Z1021" s="4"/>
      <c r="AA1021" s="180"/>
      <c r="AB1021" s="180"/>
      <c r="AC1021" s="180"/>
      <c r="AD1021" s="180"/>
      <c r="AE1021" s="180"/>
      <c r="AF1021" s="180"/>
      <c r="AG1021" s="180"/>
      <c r="AH1021" s="180"/>
    </row>
    <row r="1022" spans="1:34" ht="38.25" x14ac:dyDescent="0.25">
      <c r="A1022" s="4" t="s">
        <v>3082</v>
      </c>
      <c r="B1022" s="5" t="s">
        <v>3083</v>
      </c>
      <c r="C1022" s="246">
        <f>IF(LEN($D1022)=0,"",SUBTOTAL(3,$D$6:$D1022))</f>
        <v>1015</v>
      </c>
      <c r="D1022" s="174" t="s">
        <v>56</v>
      </c>
      <c r="E1022" s="176" t="s">
        <v>3084</v>
      </c>
      <c r="F1022" s="174" t="s">
        <v>94</v>
      </c>
      <c r="G1022" s="174" t="s">
        <v>256</v>
      </c>
      <c r="H1022" s="177" t="s">
        <v>590</v>
      </c>
      <c r="I1022" s="9">
        <v>0.05</v>
      </c>
      <c r="J1022" s="177">
        <v>144</v>
      </c>
      <c r="K1022" s="230">
        <v>2015</v>
      </c>
      <c r="L1022" s="12" t="s">
        <v>194</v>
      </c>
      <c r="M1022" s="12"/>
      <c r="N1022" s="12"/>
      <c r="O1022" s="12"/>
      <c r="P1022" s="12"/>
      <c r="Q1022" s="4"/>
      <c r="R1022" s="101">
        <v>0.05</v>
      </c>
      <c r="S1022" s="101">
        <v>0.05</v>
      </c>
      <c r="T1022" s="100">
        <v>2015</v>
      </c>
      <c r="U1022" s="175" t="s">
        <v>195</v>
      </c>
      <c r="V1022" s="100" t="s">
        <v>47</v>
      </c>
      <c r="W1022" s="180"/>
      <c r="X1022" s="4">
        <f t="shared" si="23"/>
        <v>0</v>
      </c>
      <c r="Y1022" s="180"/>
      <c r="Z1022" s="4"/>
      <c r="AA1022" s="180"/>
      <c r="AB1022" s="180"/>
      <c r="AC1022" s="180"/>
      <c r="AD1022" s="180"/>
      <c r="AE1022" s="180"/>
      <c r="AF1022" s="180"/>
      <c r="AG1022" s="180"/>
      <c r="AH1022" s="180"/>
    </row>
    <row r="1023" spans="1:34" ht="38.25" x14ac:dyDescent="0.25">
      <c r="A1023" s="4" t="s">
        <v>3085</v>
      </c>
      <c r="B1023" s="5" t="s">
        <v>3086</v>
      </c>
      <c r="C1023" s="246">
        <f>IF(LEN($D1023)=0,"",SUBTOTAL(3,$D$6:$D1023))</f>
        <v>1016</v>
      </c>
      <c r="D1023" s="174" t="s">
        <v>56</v>
      </c>
      <c r="E1023" s="176" t="s">
        <v>3087</v>
      </c>
      <c r="F1023" s="174" t="s">
        <v>94</v>
      </c>
      <c r="G1023" s="174" t="s">
        <v>256</v>
      </c>
      <c r="H1023" s="177" t="s">
        <v>590</v>
      </c>
      <c r="I1023" s="9">
        <v>0.05</v>
      </c>
      <c r="J1023" s="177">
        <v>144</v>
      </c>
      <c r="K1023" s="230">
        <v>2015</v>
      </c>
      <c r="L1023" s="12" t="s">
        <v>194</v>
      </c>
      <c r="M1023" s="12"/>
      <c r="N1023" s="12"/>
      <c r="O1023" s="12"/>
      <c r="P1023" s="12"/>
      <c r="Q1023" s="4"/>
      <c r="R1023" s="101">
        <v>0.05</v>
      </c>
      <c r="S1023" s="101">
        <v>0.05</v>
      </c>
      <c r="T1023" s="100">
        <v>2015</v>
      </c>
      <c r="U1023" s="175" t="s">
        <v>195</v>
      </c>
      <c r="V1023" s="100" t="s">
        <v>47</v>
      </c>
      <c r="W1023" s="180"/>
      <c r="X1023" s="4">
        <f t="shared" si="23"/>
        <v>0</v>
      </c>
      <c r="Y1023" s="180"/>
      <c r="Z1023" s="4"/>
      <c r="AA1023" s="180"/>
      <c r="AB1023" s="180"/>
      <c r="AC1023" s="180"/>
      <c r="AD1023" s="180"/>
      <c r="AE1023" s="180"/>
      <c r="AF1023" s="180"/>
      <c r="AG1023" s="180"/>
      <c r="AH1023" s="180"/>
    </row>
    <row r="1024" spans="1:34" ht="38.25" x14ac:dyDescent="0.25">
      <c r="A1024" s="4" t="s">
        <v>3088</v>
      </c>
      <c r="B1024" s="5" t="s">
        <v>3089</v>
      </c>
      <c r="C1024" s="246">
        <f>IF(LEN($D1024)=0,"",SUBTOTAL(3,$D$6:$D1024))</f>
        <v>1017</v>
      </c>
      <c r="D1024" s="174" t="s">
        <v>56</v>
      </c>
      <c r="E1024" s="176" t="s">
        <v>3090</v>
      </c>
      <c r="F1024" s="174" t="s">
        <v>94</v>
      </c>
      <c r="G1024" s="174" t="s">
        <v>256</v>
      </c>
      <c r="H1024" s="177" t="s">
        <v>560</v>
      </c>
      <c r="I1024" s="9">
        <v>0.04</v>
      </c>
      <c r="J1024" s="177">
        <v>144</v>
      </c>
      <c r="K1024" s="230">
        <v>2015</v>
      </c>
      <c r="L1024" s="12" t="s">
        <v>194</v>
      </c>
      <c r="M1024" s="12"/>
      <c r="N1024" s="12"/>
      <c r="O1024" s="12"/>
      <c r="P1024" s="12"/>
      <c r="Q1024" s="4"/>
      <c r="R1024" s="101">
        <v>0.04</v>
      </c>
      <c r="S1024" s="101">
        <v>0.04</v>
      </c>
      <c r="T1024" s="100">
        <v>2015</v>
      </c>
      <c r="U1024" s="175" t="s">
        <v>195</v>
      </c>
      <c r="V1024" s="100" t="s">
        <v>47</v>
      </c>
      <c r="W1024" s="180"/>
      <c r="X1024" s="4">
        <f t="shared" si="23"/>
        <v>0</v>
      </c>
      <c r="Y1024" s="180"/>
      <c r="Z1024" s="4"/>
      <c r="AA1024" s="180"/>
      <c r="AB1024" s="180"/>
      <c r="AC1024" s="180"/>
      <c r="AD1024" s="180"/>
      <c r="AE1024" s="180"/>
      <c r="AF1024" s="180"/>
      <c r="AG1024" s="180"/>
      <c r="AH1024" s="180"/>
    </row>
    <row r="1025" spans="1:34" ht="38.25" x14ac:dyDescent="0.25">
      <c r="A1025" s="4" t="s">
        <v>3091</v>
      </c>
      <c r="B1025" s="5" t="s">
        <v>3092</v>
      </c>
      <c r="C1025" s="246">
        <f>IF(LEN($D1025)=0,"",SUBTOTAL(3,$D$6:$D1025))</f>
        <v>1018</v>
      </c>
      <c r="D1025" s="174" t="s">
        <v>56</v>
      </c>
      <c r="E1025" s="176" t="s">
        <v>3093</v>
      </c>
      <c r="F1025" s="174" t="s">
        <v>58</v>
      </c>
      <c r="G1025" s="174" t="s">
        <v>256</v>
      </c>
      <c r="H1025" s="177" t="s">
        <v>1549</v>
      </c>
      <c r="I1025" s="9">
        <v>52</v>
      </c>
      <c r="J1025" s="177">
        <v>144</v>
      </c>
      <c r="K1025" s="230">
        <v>2015</v>
      </c>
      <c r="L1025" s="12" t="s">
        <v>194</v>
      </c>
      <c r="M1025" s="12"/>
      <c r="N1025" s="12"/>
      <c r="O1025" s="12"/>
      <c r="P1025" s="12"/>
      <c r="Q1025" s="4"/>
      <c r="R1025" s="101">
        <v>52</v>
      </c>
      <c r="S1025" s="101">
        <v>52</v>
      </c>
      <c r="T1025" s="100">
        <v>2015</v>
      </c>
      <c r="U1025" s="175" t="s">
        <v>195</v>
      </c>
      <c r="V1025" s="100" t="s">
        <v>47</v>
      </c>
      <c r="W1025" s="180"/>
      <c r="X1025" s="4">
        <f t="shared" si="23"/>
        <v>0</v>
      </c>
      <c r="Y1025" s="180"/>
      <c r="Z1025" s="4"/>
      <c r="AA1025" s="180"/>
      <c r="AB1025" s="180"/>
      <c r="AC1025" s="180"/>
      <c r="AD1025" s="180"/>
      <c r="AE1025" s="180"/>
      <c r="AF1025" s="180"/>
      <c r="AG1025" s="180"/>
      <c r="AH1025" s="180"/>
    </row>
    <row r="1026" spans="1:34" ht="38.25" x14ac:dyDescent="0.25">
      <c r="A1026" s="4" t="s">
        <v>3094</v>
      </c>
      <c r="B1026" s="5" t="s">
        <v>3095</v>
      </c>
      <c r="C1026" s="246">
        <f>IF(LEN($D1026)=0,"",SUBTOTAL(3,$D$6:$D1026))</f>
        <v>1019</v>
      </c>
      <c r="D1026" s="174" t="s">
        <v>56</v>
      </c>
      <c r="E1026" s="176" t="s">
        <v>3096</v>
      </c>
      <c r="F1026" s="174" t="s">
        <v>58</v>
      </c>
      <c r="G1026" s="174" t="s">
        <v>256</v>
      </c>
      <c r="H1026" s="177" t="s">
        <v>295</v>
      </c>
      <c r="I1026" s="9">
        <v>50</v>
      </c>
      <c r="J1026" s="177">
        <v>144</v>
      </c>
      <c r="K1026" s="230">
        <v>2015</v>
      </c>
      <c r="L1026" s="12" t="s">
        <v>194</v>
      </c>
      <c r="M1026" s="12"/>
      <c r="N1026" s="12"/>
      <c r="O1026" s="12"/>
      <c r="P1026" s="12"/>
      <c r="Q1026" s="4"/>
      <c r="R1026" s="101">
        <v>50</v>
      </c>
      <c r="S1026" s="101">
        <v>50</v>
      </c>
      <c r="T1026" s="100">
        <v>2015</v>
      </c>
      <c r="U1026" s="175" t="s">
        <v>195</v>
      </c>
      <c r="V1026" s="100" t="s">
        <v>47</v>
      </c>
      <c r="W1026" s="180"/>
      <c r="X1026" s="4">
        <f t="shared" si="23"/>
        <v>0</v>
      </c>
      <c r="Y1026" s="180"/>
      <c r="Z1026" s="4"/>
      <c r="AA1026" s="180"/>
      <c r="AB1026" s="180"/>
      <c r="AC1026" s="180"/>
      <c r="AD1026" s="180"/>
      <c r="AE1026" s="180"/>
      <c r="AF1026" s="180"/>
      <c r="AG1026" s="180"/>
      <c r="AH1026" s="180"/>
    </row>
    <row r="1027" spans="1:34" ht="38.25" x14ac:dyDescent="0.25">
      <c r="A1027" s="4" t="s">
        <v>3097</v>
      </c>
      <c r="B1027" s="5" t="s">
        <v>3098</v>
      </c>
      <c r="C1027" s="246">
        <f>IF(LEN($D1027)=0,"",SUBTOTAL(3,$D$6:$D1027))</f>
        <v>1020</v>
      </c>
      <c r="D1027" s="174" t="s">
        <v>56</v>
      </c>
      <c r="E1027" s="176" t="s">
        <v>3099</v>
      </c>
      <c r="F1027" s="174" t="s">
        <v>164</v>
      </c>
      <c r="G1027" s="174" t="s">
        <v>256</v>
      </c>
      <c r="H1027" s="177" t="s">
        <v>356</v>
      </c>
      <c r="I1027" s="9">
        <v>1.5</v>
      </c>
      <c r="J1027" s="177">
        <v>144</v>
      </c>
      <c r="K1027" s="230">
        <v>2015</v>
      </c>
      <c r="L1027" s="12" t="s">
        <v>194</v>
      </c>
      <c r="M1027" s="12"/>
      <c r="N1027" s="12"/>
      <c r="O1027" s="12"/>
      <c r="P1027" s="12"/>
      <c r="Q1027" s="4"/>
      <c r="R1027" s="101">
        <v>1.5</v>
      </c>
      <c r="S1027" s="101">
        <v>1.5</v>
      </c>
      <c r="T1027" s="100">
        <v>2015</v>
      </c>
      <c r="U1027" s="175" t="s">
        <v>195</v>
      </c>
      <c r="V1027" s="100" t="s">
        <v>47</v>
      </c>
      <c r="W1027" s="180"/>
      <c r="X1027" s="4">
        <f t="shared" si="23"/>
        <v>0</v>
      </c>
      <c r="Y1027" s="180"/>
      <c r="Z1027" s="4"/>
      <c r="AA1027" s="180"/>
      <c r="AB1027" s="180"/>
      <c r="AC1027" s="180"/>
      <c r="AD1027" s="180"/>
      <c r="AE1027" s="180"/>
      <c r="AF1027" s="180"/>
      <c r="AG1027" s="180"/>
      <c r="AH1027" s="180"/>
    </row>
    <row r="1028" spans="1:34" ht="38.25" x14ac:dyDescent="0.25">
      <c r="A1028" s="4" t="s">
        <v>3100</v>
      </c>
      <c r="B1028" s="5" t="s">
        <v>3101</v>
      </c>
      <c r="C1028" s="246">
        <f>IF(LEN($D1028)=0,"",SUBTOTAL(3,$D$6:$D1028))</f>
        <v>1021</v>
      </c>
      <c r="D1028" s="174" t="s">
        <v>56</v>
      </c>
      <c r="E1028" s="176" t="s">
        <v>3102</v>
      </c>
      <c r="F1028" s="174" t="s">
        <v>164</v>
      </c>
      <c r="G1028" s="174" t="s">
        <v>256</v>
      </c>
      <c r="H1028" s="177" t="s">
        <v>3103</v>
      </c>
      <c r="I1028" s="9">
        <v>282.73</v>
      </c>
      <c r="J1028" s="177">
        <v>144</v>
      </c>
      <c r="K1028" s="230">
        <v>2015</v>
      </c>
      <c r="L1028" s="12" t="s">
        <v>194</v>
      </c>
      <c r="M1028" s="12"/>
      <c r="N1028" s="12"/>
      <c r="O1028" s="12"/>
      <c r="P1028" s="12"/>
      <c r="Q1028" s="4"/>
      <c r="R1028" s="101">
        <v>282.73</v>
      </c>
      <c r="S1028" s="101">
        <v>282.73</v>
      </c>
      <c r="T1028" s="100">
        <v>2015</v>
      </c>
      <c r="U1028" s="175" t="s">
        <v>195</v>
      </c>
      <c r="V1028" s="100" t="s">
        <v>70</v>
      </c>
      <c r="W1028" s="180"/>
      <c r="X1028" s="4">
        <f t="shared" si="23"/>
        <v>0</v>
      </c>
      <c r="Y1028" s="180"/>
      <c r="Z1028" s="4"/>
      <c r="AA1028" s="180"/>
      <c r="AB1028" s="180"/>
      <c r="AC1028" s="180"/>
      <c r="AD1028" s="180"/>
      <c r="AE1028" s="180"/>
      <c r="AF1028" s="180"/>
      <c r="AG1028" s="180"/>
      <c r="AH1028" s="180"/>
    </row>
    <row r="1029" spans="1:34" ht="38.25" x14ac:dyDescent="0.25">
      <c r="A1029" s="4" t="s">
        <v>3104</v>
      </c>
      <c r="B1029" s="5" t="s">
        <v>3105</v>
      </c>
      <c r="C1029" s="246">
        <f>IF(LEN($D1029)=0,"",SUBTOTAL(3,$D$6:$D1029))</f>
        <v>1022</v>
      </c>
      <c r="D1029" s="174" t="s">
        <v>56</v>
      </c>
      <c r="E1029" s="176" t="s">
        <v>3106</v>
      </c>
      <c r="F1029" s="174" t="s">
        <v>1822</v>
      </c>
      <c r="G1029" s="174" t="s">
        <v>256</v>
      </c>
      <c r="H1029" s="177" t="s">
        <v>652</v>
      </c>
      <c r="I1029" s="9">
        <v>0.1</v>
      </c>
      <c r="J1029" s="177">
        <v>144</v>
      </c>
      <c r="K1029" s="230">
        <v>2015</v>
      </c>
      <c r="L1029" s="12" t="s">
        <v>194</v>
      </c>
      <c r="M1029" s="12"/>
      <c r="N1029" s="12"/>
      <c r="O1029" s="12"/>
      <c r="P1029" s="12"/>
      <c r="Q1029" s="4"/>
      <c r="R1029" s="101">
        <v>0.1</v>
      </c>
      <c r="S1029" s="101">
        <v>0.1</v>
      </c>
      <c r="T1029" s="100">
        <v>2015</v>
      </c>
      <c r="U1029" s="175" t="s">
        <v>195</v>
      </c>
      <c r="V1029" s="100" t="s">
        <v>47</v>
      </c>
      <c r="W1029" s="180"/>
      <c r="X1029" s="4">
        <f t="shared" si="23"/>
        <v>0</v>
      </c>
      <c r="Y1029" s="180"/>
      <c r="Z1029" s="4"/>
      <c r="AA1029" s="180"/>
      <c r="AB1029" s="180"/>
      <c r="AC1029" s="180"/>
      <c r="AD1029" s="180"/>
      <c r="AE1029" s="180"/>
      <c r="AF1029" s="180"/>
      <c r="AG1029" s="180"/>
      <c r="AH1029" s="180"/>
    </row>
    <row r="1030" spans="1:34" ht="38.25" x14ac:dyDescent="0.25">
      <c r="A1030" s="4" t="s">
        <v>3107</v>
      </c>
      <c r="B1030" s="5" t="s">
        <v>3108</v>
      </c>
      <c r="C1030" s="246">
        <f>IF(LEN($D1030)=0,"",SUBTOTAL(3,$D$6:$D1030))</f>
        <v>1023</v>
      </c>
      <c r="D1030" s="174" t="s">
        <v>56</v>
      </c>
      <c r="E1030" s="176" t="s">
        <v>3109</v>
      </c>
      <c r="F1030" s="174" t="s">
        <v>222</v>
      </c>
      <c r="G1030" s="174" t="s">
        <v>139</v>
      </c>
      <c r="H1030" s="177" t="s">
        <v>674</v>
      </c>
      <c r="I1030" s="9">
        <v>0.23</v>
      </c>
      <c r="J1030" s="177">
        <v>144</v>
      </c>
      <c r="K1030" s="230">
        <v>2015</v>
      </c>
      <c r="L1030" s="12" t="s">
        <v>194</v>
      </c>
      <c r="M1030" s="12"/>
      <c r="N1030" s="12"/>
      <c r="O1030" s="12"/>
      <c r="P1030" s="12"/>
      <c r="Q1030" s="4"/>
      <c r="R1030" s="101">
        <v>3.05</v>
      </c>
      <c r="S1030" s="101">
        <v>0.23</v>
      </c>
      <c r="T1030" s="100">
        <v>2015</v>
      </c>
      <c r="U1030" s="175" t="s">
        <v>195</v>
      </c>
      <c r="V1030" s="100" t="s">
        <v>70</v>
      </c>
      <c r="W1030" s="180"/>
      <c r="X1030" s="4">
        <f t="shared" si="23"/>
        <v>0</v>
      </c>
      <c r="Y1030" s="180"/>
      <c r="Z1030" s="4"/>
      <c r="AA1030" s="180"/>
      <c r="AB1030" s="180"/>
      <c r="AC1030" s="180"/>
      <c r="AD1030" s="180"/>
      <c r="AE1030" s="180"/>
      <c r="AF1030" s="180"/>
      <c r="AG1030" s="180"/>
      <c r="AH1030" s="180"/>
    </row>
    <row r="1031" spans="1:34" ht="38.25" x14ac:dyDescent="0.25">
      <c r="A1031" s="4" t="s">
        <v>3110</v>
      </c>
      <c r="B1031" s="5" t="s">
        <v>3111</v>
      </c>
      <c r="C1031" s="246">
        <f>IF(LEN($D1031)=0,"",SUBTOTAL(3,$D$6:$D1031))</f>
        <v>1024</v>
      </c>
      <c r="D1031" s="174" t="s">
        <v>56</v>
      </c>
      <c r="E1031" s="176" t="s">
        <v>3112</v>
      </c>
      <c r="F1031" s="174" t="s">
        <v>94</v>
      </c>
      <c r="G1031" s="174" t="s">
        <v>139</v>
      </c>
      <c r="H1031" s="177" t="s">
        <v>275</v>
      </c>
      <c r="I1031" s="9">
        <v>0.04</v>
      </c>
      <c r="J1031" s="177">
        <v>144</v>
      </c>
      <c r="K1031" s="230">
        <v>2015</v>
      </c>
      <c r="L1031" s="12" t="s">
        <v>194</v>
      </c>
      <c r="M1031" s="12"/>
      <c r="N1031" s="12"/>
      <c r="O1031" s="12"/>
      <c r="P1031" s="12"/>
      <c r="Q1031" s="4"/>
      <c r="R1031" s="101">
        <v>0.04</v>
      </c>
      <c r="S1031" s="101">
        <v>0.04</v>
      </c>
      <c r="T1031" s="100">
        <v>2015</v>
      </c>
      <c r="U1031" s="175" t="s">
        <v>195</v>
      </c>
      <c r="V1031" s="100" t="s">
        <v>70</v>
      </c>
      <c r="W1031" s="180"/>
      <c r="X1031" s="4">
        <f t="shared" si="23"/>
        <v>0</v>
      </c>
      <c r="Y1031" s="180"/>
      <c r="Z1031" s="4"/>
      <c r="AA1031" s="180"/>
      <c r="AB1031" s="180"/>
      <c r="AC1031" s="180"/>
      <c r="AD1031" s="180"/>
      <c r="AE1031" s="180"/>
      <c r="AF1031" s="180"/>
      <c r="AG1031" s="180"/>
      <c r="AH1031" s="180"/>
    </row>
    <row r="1032" spans="1:34" ht="38.25" x14ac:dyDescent="0.25">
      <c r="A1032" s="4" t="s">
        <v>3113</v>
      </c>
      <c r="B1032" s="5" t="s">
        <v>3114</v>
      </c>
      <c r="C1032" s="246">
        <f>IF(LEN($D1032)=0,"",SUBTOTAL(3,$D$6:$D1032))</f>
        <v>1025</v>
      </c>
      <c r="D1032" s="174" t="s">
        <v>56</v>
      </c>
      <c r="E1032" s="176" t="s">
        <v>3115</v>
      </c>
      <c r="F1032" s="174" t="s">
        <v>94</v>
      </c>
      <c r="G1032" s="174" t="s">
        <v>139</v>
      </c>
      <c r="H1032" s="177" t="s">
        <v>3116</v>
      </c>
      <c r="I1032" s="9">
        <v>0.38</v>
      </c>
      <c r="J1032" s="177">
        <v>144</v>
      </c>
      <c r="K1032" s="230">
        <v>2015</v>
      </c>
      <c r="L1032" s="12" t="s">
        <v>194</v>
      </c>
      <c r="M1032" s="12"/>
      <c r="N1032" s="12"/>
      <c r="O1032" s="12"/>
      <c r="P1032" s="12"/>
      <c r="Q1032" s="4"/>
      <c r="R1032" s="101">
        <v>0.38</v>
      </c>
      <c r="S1032" s="101">
        <v>0.38</v>
      </c>
      <c r="T1032" s="100">
        <v>2015</v>
      </c>
      <c r="U1032" s="175" t="s">
        <v>195</v>
      </c>
      <c r="V1032" s="100" t="s">
        <v>70</v>
      </c>
      <c r="W1032" s="180"/>
      <c r="X1032" s="4">
        <f t="shared" si="23"/>
        <v>0</v>
      </c>
      <c r="Y1032" s="180"/>
      <c r="Z1032" s="4"/>
      <c r="AA1032" s="180"/>
      <c r="AB1032" s="180"/>
      <c r="AC1032" s="180"/>
      <c r="AD1032" s="180"/>
      <c r="AE1032" s="180"/>
      <c r="AF1032" s="180"/>
      <c r="AG1032" s="180"/>
      <c r="AH1032" s="180"/>
    </row>
    <row r="1033" spans="1:34" ht="38.25" x14ac:dyDescent="0.25">
      <c r="A1033" s="4" t="s">
        <v>3117</v>
      </c>
      <c r="B1033" s="5" t="s">
        <v>3118</v>
      </c>
      <c r="C1033" s="246">
        <f>IF(LEN($D1033)=0,"",SUBTOTAL(3,$D$6:$D1033))</f>
        <v>1026</v>
      </c>
      <c r="D1033" s="174" t="s">
        <v>56</v>
      </c>
      <c r="E1033" s="176" t="s">
        <v>3119</v>
      </c>
      <c r="F1033" s="174" t="s">
        <v>164</v>
      </c>
      <c r="G1033" s="174" t="s">
        <v>139</v>
      </c>
      <c r="H1033" s="177" t="s">
        <v>1264</v>
      </c>
      <c r="I1033" s="9">
        <v>10.39</v>
      </c>
      <c r="J1033" s="177">
        <v>144</v>
      </c>
      <c r="K1033" s="230">
        <v>2015</v>
      </c>
      <c r="L1033" s="12" t="s">
        <v>194</v>
      </c>
      <c r="M1033" s="12"/>
      <c r="N1033" s="12"/>
      <c r="O1033" s="12"/>
      <c r="P1033" s="12"/>
      <c r="Q1033" s="4"/>
      <c r="R1033" s="101">
        <v>47.39</v>
      </c>
      <c r="S1033" s="101">
        <v>10.39</v>
      </c>
      <c r="T1033" s="100">
        <v>2015</v>
      </c>
      <c r="U1033" s="175" t="s">
        <v>195</v>
      </c>
      <c r="V1033" s="100" t="s">
        <v>70</v>
      </c>
      <c r="W1033" s="180"/>
      <c r="X1033" s="4">
        <f t="shared" si="23"/>
        <v>0</v>
      </c>
      <c r="Y1033" s="180"/>
      <c r="Z1033" s="4"/>
      <c r="AA1033" s="180"/>
      <c r="AB1033" s="180"/>
      <c r="AC1033" s="180"/>
      <c r="AD1033" s="180"/>
      <c r="AE1033" s="180"/>
      <c r="AF1033" s="180"/>
      <c r="AG1033" s="180"/>
      <c r="AH1033" s="180"/>
    </row>
    <row r="1034" spans="1:34" ht="38.25" x14ac:dyDescent="0.25">
      <c r="A1034" s="4" t="s">
        <v>3120</v>
      </c>
      <c r="B1034" s="5" t="s">
        <v>3121</v>
      </c>
      <c r="C1034" s="246">
        <f>IF(LEN($D1034)=0,"",SUBTOTAL(3,$D$6:$D1034))</f>
        <v>1027</v>
      </c>
      <c r="D1034" s="174" t="s">
        <v>56</v>
      </c>
      <c r="E1034" s="176" t="s">
        <v>230</v>
      </c>
      <c r="F1034" s="174" t="s">
        <v>94</v>
      </c>
      <c r="G1034" s="174" t="s">
        <v>84</v>
      </c>
      <c r="H1034" s="177" t="s">
        <v>1916</v>
      </c>
      <c r="I1034" s="9">
        <v>0.05</v>
      </c>
      <c r="J1034" s="177">
        <v>144</v>
      </c>
      <c r="K1034" s="230">
        <v>2015</v>
      </c>
      <c r="L1034" s="12" t="s">
        <v>194</v>
      </c>
      <c r="M1034" s="12"/>
      <c r="N1034" s="12"/>
      <c r="O1034" s="12"/>
      <c r="P1034" s="12"/>
      <c r="Q1034" s="4"/>
      <c r="R1034" s="101">
        <v>0.05</v>
      </c>
      <c r="S1034" s="101">
        <v>0.05</v>
      </c>
      <c r="T1034" s="100">
        <v>2015</v>
      </c>
      <c r="U1034" s="175" t="s">
        <v>195</v>
      </c>
      <c r="V1034" s="100" t="s">
        <v>47</v>
      </c>
      <c r="W1034" s="180"/>
      <c r="X1034" s="4">
        <f t="shared" si="23"/>
        <v>0</v>
      </c>
      <c r="Y1034" s="180"/>
      <c r="Z1034" s="4"/>
      <c r="AA1034" s="180"/>
      <c r="AB1034" s="180"/>
      <c r="AC1034" s="180"/>
      <c r="AD1034" s="180"/>
      <c r="AE1034" s="180"/>
      <c r="AF1034" s="180"/>
      <c r="AG1034" s="180"/>
      <c r="AH1034" s="180"/>
    </row>
    <row r="1035" spans="1:34" ht="38.25" x14ac:dyDescent="0.25">
      <c r="A1035" s="4" t="s">
        <v>3122</v>
      </c>
      <c r="B1035" s="5" t="s">
        <v>3123</v>
      </c>
      <c r="C1035" s="246">
        <f>IF(LEN($D1035)=0,"",SUBTOTAL(3,$D$6:$D1035))</f>
        <v>1028</v>
      </c>
      <c r="D1035" s="174" t="s">
        <v>56</v>
      </c>
      <c r="E1035" s="176" t="s">
        <v>3124</v>
      </c>
      <c r="F1035" s="174" t="s">
        <v>94</v>
      </c>
      <c r="G1035" s="174" t="s">
        <v>84</v>
      </c>
      <c r="H1035" s="177" t="s">
        <v>454</v>
      </c>
      <c r="I1035" s="9">
        <v>0.03</v>
      </c>
      <c r="J1035" s="177">
        <v>144</v>
      </c>
      <c r="K1035" s="230">
        <v>2015</v>
      </c>
      <c r="L1035" s="12" t="s">
        <v>194</v>
      </c>
      <c r="M1035" s="12"/>
      <c r="N1035" s="12"/>
      <c r="O1035" s="12"/>
      <c r="P1035" s="12"/>
      <c r="Q1035" s="4"/>
      <c r="R1035" s="101">
        <v>0.03</v>
      </c>
      <c r="S1035" s="101">
        <v>0.03</v>
      </c>
      <c r="T1035" s="100">
        <v>2015</v>
      </c>
      <c r="U1035" s="175" t="s">
        <v>195</v>
      </c>
      <c r="V1035" s="100" t="s">
        <v>47</v>
      </c>
      <c r="W1035" s="180"/>
      <c r="X1035" s="4">
        <f t="shared" si="23"/>
        <v>0</v>
      </c>
      <c r="Y1035" s="180"/>
      <c r="Z1035" s="4"/>
      <c r="AA1035" s="180"/>
      <c r="AB1035" s="180"/>
      <c r="AC1035" s="180"/>
      <c r="AD1035" s="180"/>
      <c r="AE1035" s="180"/>
      <c r="AF1035" s="180"/>
      <c r="AG1035" s="180"/>
      <c r="AH1035" s="180"/>
    </row>
    <row r="1036" spans="1:34" ht="38.25" x14ac:dyDescent="0.25">
      <c r="A1036" s="4" t="s">
        <v>3125</v>
      </c>
      <c r="B1036" s="5" t="s">
        <v>3126</v>
      </c>
      <c r="C1036" s="246">
        <f>IF(LEN($D1036)=0,"",SUBTOTAL(3,$D$6:$D1036))</f>
        <v>1029</v>
      </c>
      <c r="D1036" s="174" t="s">
        <v>56</v>
      </c>
      <c r="E1036" s="176" t="s">
        <v>3127</v>
      </c>
      <c r="F1036" s="174" t="s">
        <v>94</v>
      </c>
      <c r="G1036" s="174" t="s">
        <v>84</v>
      </c>
      <c r="H1036" s="177" t="s">
        <v>454</v>
      </c>
      <c r="I1036" s="9">
        <v>0.03</v>
      </c>
      <c r="J1036" s="177">
        <v>144</v>
      </c>
      <c r="K1036" s="230">
        <v>2015</v>
      </c>
      <c r="L1036" s="12" t="s">
        <v>194</v>
      </c>
      <c r="M1036" s="12"/>
      <c r="N1036" s="12"/>
      <c r="O1036" s="12"/>
      <c r="P1036" s="12"/>
      <c r="Q1036" s="4"/>
      <c r="R1036" s="101">
        <v>0.03</v>
      </c>
      <c r="S1036" s="101">
        <v>0.03</v>
      </c>
      <c r="T1036" s="100">
        <v>2015</v>
      </c>
      <c r="U1036" s="175" t="s">
        <v>195</v>
      </c>
      <c r="V1036" s="100" t="s">
        <v>47</v>
      </c>
      <c r="W1036" s="180"/>
      <c r="X1036" s="4">
        <f t="shared" si="23"/>
        <v>0</v>
      </c>
      <c r="Y1036" s="180"/>
      <c r="Z1036" s="4"/>
      <c r="AA1036" s="180"/>
      <c r="AB1036" s="180"/>
      <c r="AC1036" s="180"/>
      <c r="AD1036" s="180"/>
      <c r="AE1036" s="180"/>
      <c r="AF1036" s="180"/>
      <c r="AG1036" s="180"/>
      <c r="AH1036" s="180"/>
    </row>
    <row r="1037" spans="1:34" ht="38.25" x14ac:dyDescent="0.25">
      <c r="A1037" s="4" t="s">
        <v>3128</v>
      </c>
      <c r="B1037" s="5" t="s">
        <v>3129</v>
      </c>
      <c r="C1037" s="246">
        <f>IF(LEN($D1037)=0,"",SUBTOTAL(3,$D$6:$D1037))</f>
        <v>1030</v>
      </c>
      <c r="D1037" s="174" t="s">
        <v>56</v>
      </c>
      <c r="E1037" s="176" t="s">
        <v>3130</v>
      </c>
      <c r="F1037" s="174" t="s">
        <v>94</v>
      </c>
      <c r="G1037" s="174" t="s">
        <v>84</v>
      </c>
      <c r="H1037" s="177" t="s">
        <v>454</v>
      </c>
      <c r="I1037" s="9">
        <v>0.03</v>
      </c>
      <c r="J1037" s="177">
        <v>144</v>
      </c>
      <c r="K1037" s="230">
        <v>2015</v>
      </c>
      <c r="L1037" s="12" t="s">
        <v>194</v>
      </c>
      <c r="M1037" s="12"/>
      <c r="N1037" s="12"/>
      <c r="O1037" s="12"/>
      <c r="P1037" s="12"/>
      <c r="Q1037" s="4"/>
      <c r="R1037" s="101">
        <v>0.03</v>
      </c>
      <c r="S1037" s="101">
        <v>0.03</v>
      </c>
      <c r="T1037" s="100">
        <v>2015</v>
      </c>
      <c r="U1037" s="175" t="s">
        <v>195</v>
      </c>
      <c r="V1037" s="100" t="s">
        <v>47</v>
      </c>
      <c r="W1037" s="180"/>
      <c r="X1037" s="4">
        <f t="shared" si="23"/>
        <v>0</v>
      </c>
      <c r="Y1037" s="180"/>
      <c r="Z1037" s="4"/>
      <c r="AA1037" s="180"/>
      <c r="AB1037" s="180"/>
      <c r="AC1037" s="180"/>
      <c r="AD1037" s="180"/>
      <c r="AE1037" s="180"/>
      <c r="AF1037" s="180"/>
      <c r="AG1037" s="180"/>
      <c r="AH1037" s="180"/>
    </row>
    <row r="1038" spans="1:34" ht="38.25" x14ac:dyDescent="0.25">
      <c r="A1038" s="4" t="s">
        <v>3131</v>
      </c>
      <c r="B1038" s="5" t="s">
        <v>3132</v>
      </c>
      <c r="C1038" s="246">
        <f>IF(LEN($D1038)=0,"",SUBTOTAL(3,$D$6:$D1038))</f>
        <v>1031</v>
      </c>
      <c r="D1038" s="174" t="s">
        <v>56</v>
      </c>
      <c r="E1038" s="176" t="s">
        <v>3133</v>
      </c>
      <c r="F1038" s="174" t="s">
        <v>94</v>
      </c>
      <c r="G1038" s="174" t="s">
        <v>84</v>
      </c>
      <c r="H1038" s="177" t="s">
        <v>454</v>
      </c>
      <c r="I1038" s="9">
        <v>0.02</v>
      </c>
      <c r="J1038" s="177">
        <v>144</v>
      </c>
      <c r="K1038" s="230">
        <v>2015</v>
      </c>
      <c r="L1038" s="12" t="s">
        <v>194</v>
      </c>
      <c r="M1038" s="12"/>
      <c r="N1038" s="12"/>
      <c r="O1038" s="12"/>
      <c r="P1038" s="12"/>
      <c r="Q1038" s="4"/>
      <c r="R1038" s="101">
        <v>0.02</v>
      </c>
      <c r="S1038" s="101">
        <v>0.02</v>
      </c>
      <c r="T1038" s="100">
        <v>2015</v>
      </c>
      <c r="U1038" s="175" t="s">
        <v>195</v>
      </c>
      <c r="V1038" s="100" t="s">
        <v>47</v>
      </c>
      <c r="W1038" s="180"/>
      <c r="X1038" s="4">
        <f t="shared" si="23"/>
        <v>0</v>
      </c>
      <c r="Y1038" s="180"/>
      <c r="Z1038" s="4"/>
      <c r="AA1038" s="180"/>
      <c r="AB1038" s="180"/>
      <c r="AC1038" s="180"/>
      <c r="AD1038" s="180"/>
      <c r="AE1038" s="180"/>
      <c r="AF1038" s="180"/>
      <c r="AG1038" s="180"/>
      <c r="AH1038" s="180"/>
    </row>
    <row r="1039" spans="1:34" ht="38.25" x14ac:dyDescent="0.25">
      <c r="A1039" s="4" t="s">
        <v>3134</v>
      </c>
      <c r="B1039" s="5" t="s">
        <v>3135</v>
      </c>
      <c r="C1039" s="246">
        <f>IF(LEN($D1039)=0,"",SUBTOTAL(3,$D$6:$D1039))</f>
        <v>1032</v>
      </c>
      <c r="D1039" s="174" t="s">
        <v>56</v>
      </c>
      <c r="E1039" s="176" t="s">
        <v>3136</v>
      </c>
      <c r="F1039" s="174" t="s">
        <v>94</v>
      </c>
      <c r="G1039" s="174" t="s">
        <v>84</v>
      </c>
      <c r="H1039" s="177" t="s">
        <v>454</v>
      </c>
      <c r="I1039" s="9">
        <v>0.03</v>
      </c>
      <c r="J1039" s="177">
        <v>144</v>
      </c>
      <c r="K1039" s="230">
        <v>2015</v>
      </c>
      <c r="L1039" s="12" t="s">
        <v>194</v>
      </c>
      <c r="M1039" s="12"/>
      <c r="N1039" s="12"/>
      <c r="O1039" s="12"/>
      <c r="P1039" s="12"/>
      <c r="Q1039" s="4"/>
      <c r="R1039" s="101">
        <v>0.03</v>
      </c>
      <c r="S1039" s="101">
        <v>0.03</v>
      </c>
      <c r="T1039" s="100">
        <v>2015</v>
      </c>
      <c r="U1039" s="175" t="s">
        <v>195</v>
      </c>
      <c r="V1039" s="100" t="s">
        <v>47</v>
      </c>
      <c r="W1039" s="180"/>
      <c r="X1039" s="4">
        <f t="shared" si="23"/>
        <v>0</v>
      </c>
      <c r="Y1039" s="180"/>
      <c r="Z1039" s="4"/>
      <c r="AA1039" s="180"/>
      <c r="AB1039" s="180"/>
      <c r="AC1039" s="180"/>
      <c r="AD1039" s="180"/>
      <c r="AE1039" s="180"/>
      <c r="AF1039" s="180"/>
      <c r="AG1039" s="180"/>
      <c r="AH1039" s="180"/>
    </row>
    <row r="1040" spans="1:34" ht="38.25" x14ac:dyDescent="0.25">
      <c r="A1040" s="4" t="s">
        <v>3137</v>
      </c>
      <c r="B1040" s="5" t="s">
        <v>3138</v>
      </c>
      <c r="C1040" s="246">
        <f>IF(LEN($D1040)=0,"",SUBTOTAL(3,$D$6:$D1040))</f>
        <v>1033</v>
      </c>
      <c r="D1040" s="174" t="s">
        <v>56</v>
      </c>
      <c r="E1040" s="176" t="s">
        <v>3139</v>
      </c>
      <c r="F1040" s="174" t="s">
        <v>94</v>
      </c>
      <c r="G1040" s="174" t="s">
        <v>84</v>
      </c>
      <c r="H1040" s="177" t="s">
        <v>454</v>
      </c>
      <c r="I1040" s="9">
        <v>0.03</v>
      </c>
      <c r="J1040" s="177">
        <v>144</v>
      </c>
      <c r="K1040" s="230">
        <v>2015</v>
      </c>
      <c r="L1040" s="12" t="s">
        <v>194</v>
      </c>
      <c r="M1040" s="12"/>
      <c r="N1040" s="12"/>
      <c r="O1040" s="12"/>
      <c r="P1040" s="12"/>
      <c r="Q1040" s="4"/>
      <c r="R1040" s="101">
        <v>0.03</v>
      </c>
      <c r="S1040" s="101">
        <v>0.03</v>
      </c>
      <c r="T1040" s="100">
        <v>2015</v>
      </c>
      <c r="U1040" s="175" t="s">
        <v>195</v>
      </c>
      <c r="V1040" s="100" t="s">
        <v>47</v>
      </c>
      <c r="W1040" s="180"/>
      <c r="X1040" s="4">
        <f t="shared" si="23"/>
        <v>0</v>
      </c>
      <c r="Y1040" s="180"/>
      <c r="Z1040" s="4"/>
      <c r="AA1040" s="180"/>
      <c r="AB1040" s="180"/>
      <c r="AC1040" s="180"/>
      <c r="AD1040" s="180"/>
      <c r="AE1040" s="180"/>
      <c r="AF1040" s="180"/>
      <c r="AG1040" s="180"/>
      <c r="AH1040" s="180"/>
    </row>
    <row r="1041" spans="1:34" ht="38.25" x14ac:dyDescent="0.25">
      <c r="A1041" s="4" t="s">
        <v>3140</v>
      </c>
      <c r="B1041" s="5" t="s">
        <v>3141</v>
      </c>
      <c r="C1041" s="246">
        <f>IF(LEN($D1041)=0,"",SUBTOTAL(3,$D$6:$D1041))</f>
        <v>1034</v>
      </c>
      <c r="D1041" s="174" t="s">
        <v>56</v>
      </c>
      <c r="E1041" s="176" t="s">
        <v>3142</v>
      </c>
      <c r="F1041" s="174" t="s">
        <v>94</v>
      </c>
      <c r="G1041" s="174" t="s">
        <v>84</v>
      </c>
      <c r="H1041" s="177" t="s">
        <v>454</v>
      </c>
      <c r="I1041" s="9">
        <v>7.0000000000000007E-2</v>
      </c>
      <c r="J1041" s="177">
        <v>144</v>
      </c>
      <c r="K1041" s="230">
        <v>2015</v>
      </c>
      <c r="L1041" s="12" t="s">
        <v>194</v>
      </c>
      <c r="M1041" s="12"/>
      <c r="N1041" s="12"/>
      <c r="O1041" s="12"/>
      <c r="P1041" s="12"/>
      <c r="Q1041" s="4"/>
      <c r="R1041" s="101">
        <v>7.0000000000000007E-2</v>
      </c>
      <c r="S1041" s="101">
        <v>7.0000000000000007E-2</v>
      </c>
      <c r="T1041" s="100">
        <v>2015</v>
      </c>
      <c r="U1041" s="175" t="s">
        <v>195</v>
      </c>
      <c r="V1041" s="100" t="s">
        <v>47</v>
      </c>
      <c r="W1041" s="180"/>
      <c r="X1041" s="4">
        <f t="shared" si="23"/>
        <v>0</v>
      </c>
      <c r="Y1041" s="180"/>
      <c r="Z1041" s="4"/>
      <c r="AA1041" s="180"/>
      <c r="AB1041" s="180"/>
      <c r="AC1041" s="180"/>
      <c r="AD1041" s="180"/>
      <c r="AE1041" s="180"/>
      <c r="AF1041" s="180"/>
      <c r="AG1041" s="180"/>
      <c r="AH1041" s="180"/>
    </row>
    <row r="1042" spans="1:34" ht="38.25" x14ac:dyDescent="0.25">
      <c r="A1042" s="4" t="s">
        <v>3143</v>
      </c>
      <c r="B1042" s="5" t="s">
        <v>3144</v>
      </c>
      <c r="C1042" s="246">
        <f>IF(LEN($D1042)=0,"",SUBTOTAL(3,$D$6:$D1042))</f>
        <v>1035</v>
      </c>
      <c r="D1042" s="174" t="s">
        <v>56</v>
      </c>
      <c r="E1042" s="176" t="s">
        <v>3145</v>
      </c>
      <c r="F1042" s="174" t="s">
        <v>94</v>
      </c>
      <c r="G1042" s="174" t="s">
        <v>84</v>
      </c>
      <c r="H1042" s="177" t="s">
        <v>454</v>
      </c>
      <c r="I1042" s="9">
        <v>0.03</v>
      </c>
      <c r="J1042" s="177">
        <v>144</v>
      </c>
      <c r="K1042" s="230">
        <v>2015</v>
      </c>
      <c r="L1042" s="12" t="s">
        <v>194</v>
      </c>
      <c r="M1042" s="12"/>
      <c r="N1042" s="12"/>
      <c r="O1042" s="12"/>
      <c r="P1042" s="12"/>
      <c r="Q1042" s="4"/>
      <c r="R1042" s="101">
        <v>0.03</v>
      </c>
      <c r="S1042" s="101">
        <v>0.03</v>
      </c>
      <c r="T1042" s="100">
        <v>2015</v>
      </c>
      <c r="U1042" s="175" t="s">
        <v>195</v>
      </c>
      <c r="V1042" s="100" t="s">
        <v>47</v>
      </c>
      <c r="W1042" s="180"/>
      <c r="X1042" s="4">
        <f t="shared" si="23"/>
        <v>0</v>
      </c>
      <c r="Y1042" s="180"/>
      <c r="Z1042" s="4"/>
      <c r="AA1042" s="180"/>
      <c r="AB1042" s="180"/>
      <c r="AC1042" s="180"/>
      <c r="AD1042" s="180"/>
      <c r="AE1042" s="180"/>
      <c r="AF1042" s="180"/>
      <c r="AG1042" s="180"/>
      <c r="AH1042" s="180"/>
    </row>
    <row r="1043" spans="1:34" ht="38.25" x14ac:dyDescent="0.25">
      <c r="A1043" s="4" t="s">
        <v>3146</v>
      </c>
      <c r="B1043" s="5" t="s">
        <v>3147</v>
      </c>
      <c r="C1043" s="246">
        <f>IF(LEN($D1043)=0,"",SUBTOTAL(3,$D$6:$D1043))</f>
        <v>1036</v>
      </c>
      <c r="D1043" s="174" t="s">
        <v>56</v>
      </c>
      <c r="E1043" s="176" t="s">
        <v>3148</v>
      </c>
      <c r="F1043" s="174" t="s">
        <v>94</v>
      </c>
      <c r="G1043" s="174" t="s">
        <v>84</v>
      </c>
      <c r="H1043" s="177" t="s">
        <v>454</v>
      </c>
      <c r="I1043" s="9">
        <v>0.04</v>
      </c>
      <c r="J1043" s="177">
        <v>144</v>
      </c>
      <c r="K1043" s="230">
        <v>2015</v>
      </c>
      <c r="L1043" s="12" t="s">
        <v>194</v>
      </c>
      <c r="M1043" s="12"/>
      <c r="N1043" s="12"/>
      <c r="O1043" s="12"/>
      <c r="P1043" s="12"/>
      <c r="Q1043" s="4"/>
      <c r="R1043" s="101">
        <v>0.04</v>
      </c>
      <c r="S1043" s="101">
        <v>0.04</v>
      </c>
      <c r="T1043" s="100">
        <v>2015</v>
      </c>
      <c r="U1043" s="175" t="s">
        <v>195</v>
      </c>
      <c r="V1043" s="100" t="s">
        <v>47</v>
      </c>
      <c r="W1043" s="180"/>
      <c r="X1043" s="4">
        <f t="shared" si="23"/>
        <v>0</v>
      </c>
      <c r="Y1043" s="180"/>
      <c r="Z1043" s="4"/>
      <c r="AA1043" s="180"/>
      <c r="AB1043" s="180"/>
      <c r="AC1043" s="180"/>
      <c r="AD1043" s="180"/>
      <c r="AE1043" s="180"/>
      <c r="AF1043" s="180"/>
      <c r="AG1043" s="180"/>
      <c r="AH1043" s="180"/>
    </row>
    <row r="1044" spans="1:34" ht="38.25" x14ac:dyDescent="0.25">
      <c r="A1044" s="4" t="s">
        <v>3149</v>
      </c>
      <c r="B1044" s="5" t="s">
        <v>47</v>
      </c>
      <c r="C1044" s="246">
        <f>IF(LEN($D1044)=0,"",SUBTOTAL(3,$D$6:$D1044))</f>
        <v>1037</v>
      </c>
      <c r="D1044" s="174" t="s">
        <v>56</v>
      </c>
      <c r="E1044" s="176" t="s">
        <v>3150</v>
      </c>
      <c r="F1044" s="174" t="s">
        <v>94</v>
      </c>
      <c r="G1044" s="174" t="s">
        <v>84</v>
      </c>
      <c r="H1044" s="177" t="s">
        <v>85</v>
      </c>
      <c r="I1044" s="9">
        <v>0.18</v>
      </c>
      <c r="J1044" s="177">
        <v>144</v>
      </c>
      <c r="K1044" s="230">
        <v>2015</v>
      </c>
      <c r="L1044" s="12" t="s">
        <v>194</v>
      </c>
      <c r="M1044" s="12"/>
      <c r="N1044" s="12"/>
      <c r="O1044" s="12"/>
      <c r="P1044" s="12"/>
      <c r="Q1044" s="4"/>
      <c r="R1044" s="101">
        <v>0.18</v>
      </c>
      <c r="S1044" s="101">
        <v>0.18</v>
      </c>
      <c r="T1044" s="100">
        <v>2015</v>
      </c>
      <c r="U1044" s="175" t="s">
        <v>195</v>
      </c>
      <c r="V1044" s="100" t="s">
        <v>47</v>
      </c>
      <c r="W1044" s="180"/>
      <c r="X1044" s="4">
        <f t="shared" si="23"/>
        <v>0</v>
      </c>
      <c r="Y1044" s="180"/>
      <c r="Z1044" s="4"/>
      <c r="AA1044" s="180"/>
      <c r="AB1044" s="180"/>
      <c r="AC1044" s="180"/>
      <c r="AD1044" s="180"/>
      <c r="AE1044" s="180"/>
      <c r="AF1044" s="180"/>
      <c r="AG1044" s="180"/>
      <c r="AH1044" s="180"/>
    </row>
    <row r="1045" spans="1:34" ht="38.25" x14ac:dyDescent="0.25">
      <c r="A1045" s="4" t="s">
        <v>3151</v>
      </c>
      <c r="B1045" s="5" t="s">
        <v>47</v>
      </c>
      <c r="C1045" s="246">
        <f>IF(LEN($D1045)=0,"",SUBTOTAL(3,$D$6:$D1045))</f>
        <v>1038</v>
      </c>
      <c r="D1045" s="174" t="s">
        <v>56</v>
      </c>
      <c r="E1045" s="176" t="s">
        <v>3152</v>
      </c>
      <c r="F1045" s="174" t="s">
        <v>94</v>
      </c>
      <c r="G1045" s="174" t="s">
        <v>84</v>
      </c>
      <c r="H1045" s="177" t="s">
        <v>85</v>
      </c>
      <c r="I1045" s="9">
        <v>0.05</v>
      </c>
      <c r="J1045" s="177">
        <v>144</v>
      </c>
      <c r="K1045" s="230">
        <v>2015</v>
      </c>
      <c r="L1045" s="12" t="s">
        <v>194</v>
      </c>
      <c r="M1045" s="12"/>
      <c r="N1045" s="12"/>
      <c r="O1045" s="12"/>
      <c r="P1045" s="12"/>
      <c r="Q1045" s="4"/>
      <c r="R1045" s="101">
        <v>0.05</v>
      </c>
      <c r="S1045" s="101">
        <v>0.05</v>
      </c>
      <c r="T1045" s="100">
        <v>2015</v>
      </c>
      <c r="U1045" s="175" t="s">
        <v>195</v>
      </c>
      <c r="V1045" s="100" t="s">
        <v>47</v>
      </c>
      <c r="W1045" s="180"/>
      <c r="X1045" s="4">
        <f t="shared" si="23"/>
        <v>0</v>
      </c>
      <c r="Y1045" s="180"/>
      <c r="Z1045" s="4"/>
      <c r="AA1045" s="180"/>
      <c r="AB1045" s="180"/>
      <c r="AC1045" s="180"/>
      <c r="AD1045" s="180"/>
      <c r="AE1045" s="180"/>
      <c r="AF1045" s="180"/>
      <c r="AG1045" s="180"/>
      <c r="AH1045" s="180"/>
    </row>
    <row r="1046" spans="1:34" ht="38.25" x14ac:dyDescent="0.25">
      <c r="A1046" s="4" t="s">
        <v>3153</v>
      </c>
      <c r="B1046" s="5" t="s">
        <v>3154</v>
      </c>
      <c r="C1046" s="246">
        <f>IF(LEN($D1046)=0,"",SUBTOTAL(3,$D$6:$D1046))</f>
        <v>1039</v>
      </c>
      <c r="D1046" s="174" t="s">
        <v>56</v>
      </c>
      <c r="E1046" s="176" t="s">
        <v>3155</v>
      </c>
      <c r="F1046" s="174" t="s">
        <v>94</v>
      </c>
      <c r="G1046" s="174" t="s">
        <v>84</v>
      </c>
      <c r="H1046" s="177" t="s">
        <v>85</v>
      </c>
      <c r="I1046" s="9">
        <v>0.2</v>
      </c>
      <c r="J1046" s="177">
        <v>144</v>
      </c>
      <c r="K1046" s="230">
        <v>2015</v>
      </c>
      <c r="L1046" s="12" t="s">
        <v>194</v>
      </c>
      <c r="M1046" s="12"/>
      <c r="N1046" s="12"/>
      <c r="O1046" s="12"/>
      <c r="P1046" s="12"/>
      <c r="Q1046" s="4"/>
      <c r="R1046" s="101">
        <v>0.2</v>
      </c>
      <c r="S1046" s="101">
        <v>0.2</v>
      </c>
      <c r="T1046" s="100">
        <v>2015</v>
      </c>
      <c r="U1046" s="175" t="s">
        <v>195</v>
      </c>
      <c r="V1046" s="100" t="s">
        <v>47</v>
      </c>
      <c r="W1046" s="180"/>
      <c r="X1046" s="4">
        <f t="shared" si="23"/>
        <v>0</v>
      </c>
      <c r="Y1046" s="180"/>
      <c r="Z1046" s="4"/>
      <c r="AA1046" s="180"/>
      <c r="AB1046" s="180"/>
      <c r="AC1046" s="180"/>
      <c r="AD1046" s="180"/>
      <c r="AE1046" s="180"/>
      <c r="AF1046" s="180"/>
      <c r="AG1046" s="180"/>
      <c r="AH1046" s="180"/>
    </row>
    <row r="1047" spans="1:34" ht="38.25" x14ac:dyDescent="0.25">
      <c r="A1047" s="4" t="s">
        <v>3156</v>
      </c>
      <c r="B1047" s="5" t="s">
        <v>3154</v>
      </c>
      <c r="C1047" s="246">
        <f>IF(LEN($D1047)=0,"",SUBTOTAL(3,$D$6:$D1047))</f>
        <v>1040</v>
      </c>
      <c r="D1047" s="174" t="s">
        <v>56</v>
      </c>
      <c r="E1047" s="176" t="s">
        <v>3157</v>
      </c>
      <c r="F1047" s="174" t="s">
        <v>94</v>
      </c>
      <c r="G1047" s="174" t="s">
        <v>84</v>
      </c>
      <c r="H1047" s="177" t="s">
        <v>85</v>
      </c>
      <c r="I1047" s="9">
        <v>0.2</v>
      </c>
      <c r="J1047" s="177">
        <v>144</v>
      </c>
      <c r="K1047" s="230">
        <v>2015</v>
      </c>
      <c r="L1047" s="12" t="s">
        <v>194</v>
      </c>
      <c r="M1047" s="12"/>
      <c r="N1047" s="12"/>
      <c r="O1047" s="12"/>
      <c r="P1047" s="12"/>
      <c r="Q1047" s="4"/>
      <c r="R1047" s="101">
        <v>0.2</v>
      </c>
      <c r="S1047" s="101">
        <v>0.2</v>
      </c>
      <c r="T1047" s="100">
        <v>2015</v>
      </c>
      <c r="U1047" s="175" t="s">
        <v>195</v>
      </c>
      <c r="V1047" s="100" t="s">
        <v>47</v>
      </c>
      <c r="W1047" s="180"/>
      <c r="X1047" s="4">
        <f t="shared" si="23"/>
        <v>0</v>
      </c>
      <c r="Y1047" s="180"/>
      <c r="Z1047" s="4"/>
      <c r="AA1047" s="180"/>
      <c r="AB1047" s="180"/>
      <c r="AC1047" s="180"/>
      <c r="AD1047" s="180"/>
      <c r="AE1047" s="180"/>
      <c r="AF1047" s="180"/>
      <c r="AG1047" s="180"/>
      <c r="AH1047" s="180"/>
    </row>
    <row r="1048" spans="1:34" ht="38.25" x14ac:dyDescent="0.25">
      <c r="A1048" s="4" t="s">
        <v>3158</v>
      </c>
      <c r="B1048" s="5" t="s">
        <v>3147</v>
      </c>
      <c r="C1048" s="246">
        <f>IF(LEN($D1048)=0,"",SUBTOTAL(3,$D$6:$D1048))</f>
        <v>1041</v>
      </c>
      <c r="D1048" s="174" t="s">
        <v>56</v>
      </c>
      <c r="E1048" s="176" t="s">
        <v>2423</v>
      </c>
      <c r="F1048" s="174" t="s">
        <v>94</v>
      </c>
      <c r="G1048" s="174" t="s">
        <v>84</v>
      </c>
      <c r="H1048" s="177" t="s">
        <v>1577</v>
      </c>
      <c r="I1048" s="9">
        <v>0.06</v>
      </c>
      <c r="J1048" s="177">
        <v>144</v>
      </c>
      <c r="K1048" s="230">
        <v>2015</v>
      </c>
      <c r="L1048" s="12" t="s">
        <v>194</v>
      </c>
      <c r="M1048" s="12"/>
      <c r="N1048" s="12"/>
      <c r="O1048" s="12"/>
      <c r="P1048" s="12"/>
      <c r="Q1048" s="4"/>
      <c r="R1048" s="101">
        <v>0.06</v>
      </c>
      <c r="S1048" s="101">
        <v>0.06</v>
      </c>
      <c r="T1048" s="100">
        <v>2015</v>
      </c>
      <c r="U1048" s="175" t="s">
        <v>195</v>
      </c>
      <c r="V1048" s="100" t="s">
        <v>47</v>
      </c>
      <c r="W1048" s="180"/>
      <c r="X1048" s="4">
        <f t="shared" si="23"/>
        <v>0</v>
      </c>
      <c r="Y1048" s="180"/>
      <c r="Z1048" s="4"/>
      <c r="AA1048" s="180"/>
      <c r="AB1048" s="180"/>
      <c r="AC1048" s="180"/>
      <c r="AD1048" s="180"/>
      <c r="AE1048" s="180"/>
      <c r="AF1048" s="180"/>
      <c r="AG1048" s="180"/>
      <c r="AH1048" s="180"/>
    </row>
    <row r="1049" spans="1:34" ht="38.25" x14ac:dyDescent="0.25">
      <c r="A1049" s="4" t="s">
        <v>3159</v>
      </c>
      <c r="B1049" s="5" t="s">
        <v>3160</v>
      </c>
      <c r="C1049" s="246">
        <f>IF(LEN($D1049)=0,"",SUBTOTAL(3,$D$6:$D1049))</f>
        <v>1042</v>
      </c>
      <c r="D1049" s="174" t="s">
        <v>56</v>
      </c>
      <c r="E1049" s="176" t="s">
        <v>2070</v>
      </c>
      <c r="F1049" s="174" t="s">
        <v>94</v>
      </c>
      <c r="G1049" s="174" t="s">
        <v>84</v>
      </c>
      <c r="H1049" s="177" t="s">
        <v>1577</v>
      </c>
      <c r="I1049" s="9">
        <v>0.06</v>
      </c>
      <c r="J1049" s="177">
        <v>144</v>
      </c>
      <c r="K1049" s="230">
        <v>2015</v>
      </c>
      <c r="L1049" s="12" t="s">
        <v>194</v>
      </c>
      <c r="M1049" s="12"/>
      <c r="N1049" s="12"/>
      <c r="O1049" s="12"/>
      <c r="P1049" s="12"/>
      <c r="Q1049" s="4"/>
      <c r="R1049" s="101">
        <v>0.06</v>
      </c>
      <c r="S1049" s="101">
        <v>0.06</v>
      </c>
      <c r="T1049" s="100">
        <v>2015</v>
      </c>
      <c r="U1049" s="175" t="s">
        <v>195</v>
      </c>
      <c r="V1049" s="100" t="s">
        <v>47</v>
      </c>
      <c r="W1049" s="180"/>
      <c r="X1049" s="4">
        <f t="shared" si="23"/>
        <v>0</v>
      </c>
      <c r="Y1049" s="180"/>
      <c r="Z1049" s="4"/>
      <c r="AA1049" s="180"/>
      <c r="AB1049" s="180"/>
      <c r="AC1049" s="180"/>
      <c r="AD1049" s="180"/>
      <c r="AE1049" s="180"/>
      <c r="AF1049" s="180"/>
      <c r="AG1049" s="180"/>
      <c r="AH1049" s="180"/>
    </row>
    <row r="1050" spans="1:34" ht="38.25" x14ac:dyDescent="0.25">
      <c r="A1050" s="4" t="s">
        <v>3161</v>
      </c>
      <c r="B1050" s="5" t="s">
        <v>3162</v>
      </c>
      <c r="C1050" s="246">
        <f>IF(LEN($D1050)=0,"",SUBTOTAL(3,$D$6:$D1050))</f>
        <v>1043</v>
      </c>
      <c r="D1050" s="174" t="s">
        <v>56</v>
      </c>
      <c r="E1050" s="176" t="s">
        <v>2987</v>
      </c>
      <c r="F1050" s="174" t="s">
        <v>94</v>
      </c>
      <c r="G1050" s="174" t="s">
        <v>84</v>
      </c>
      <c r="H1050" s="177" t="s">
        <v>1577</v>
      </c>
      <c r="I1050" s="9">
        <v>7.0000000000000007E-2</v>
      </c>
      <c r="J1050" s="177">
        <v>144</v>
      </c>
      <c r="K1050" s="230">
        <v>2015</v>
      </c>
      <c r="L1050" s="12" t="s">
        <v>194</v>
      </c>
      <c r="M1050" s="12"/>
      <c r="N1050" s="12"/>
      <c r="O1050" s="12"/>
      <c r="P1050" s="12"/>
      <c r="Q1050" s="4"/>
      <c r="R1050" s="101">
        <v>7.0000000000000007E-2</v>
      </c>
      <c r="S1050" s="101">
        <v>7.0000000000000007E-2</v>
      </c>
      <c r="T1050" s="100">
        <v>2015</v>
      </c>
      <c r="U1050" s="175" t="s">
        <v>195</v>
      </c>
      <c r="V1050" s="100" t="s">
        <v>47</v>
      </c>
      <c r="W1050" s="180"/>
      <c r="X1050" s="4">
        <f t="shared" si="23"/>
        <v>0</v>
      </c>
      <c r="Y1050" s="180"/>
      <c r="Z1050" s="4"/>
      <c r="AA1050" s="180"/>
      <c r="AB1050" s="180"/>
      <c r="AC1050" s="180"/>
      <c r="AD1050" s="180"/>
      <c r="AE1050" s="180"/>
      <c r="AF1050" s="180"/>
      <c r="AG1050" s="180"/>
      <c r="AH1050" s="180"/>
    </row>
    <row r="1051" spans="1:34" ht="38.25" x14ac:dyDescent="0.25">
      <c r="A1051" s="4" t="s">
        <v>3163</v>
      </c>
      <c r="B1051" s="5" t="s">
        <v>3164</v>
      </c>
      <c r="C1051" s="246">
        <f>IF(LEN($D1051)=0,"",SUBTOTAL(3,$D$6:$D1051))</f>
        <v>1044</v>
      </c>
      <c r="D1051" s="174" t="s">
        <v>56</v>
      </c>
      <c r="E1051" s="176" t="s">
        <v>230</v>
      </c>
      <c r="F1051" s="174" t="s">
        <v>94</v>
      </c>
      <c r="G1051" s="174" t="s">
        <v>84</v>
      </c>
      <c r="H1051" s="177" t="s">
        <v>1577</v>
      </c>
      <c r="I1051" s="9">
        <v>0.03</v>
      </c>
      <c r="J1051" s="177">
        <v>144</v>
      </c>
      <c r="K1051" s="230">
        <v>2015</v>
      </c>
      <c r="L1051" s="12" t="s">
        <v>194</v>
      </c>
      <c r="M1051" s="12"/>
      <c r="N1051" s="12"/>
      <c r="O1051" s="12"/>
      <c r="P1051" s="12"/>
      <c r="Q1051" s="4"/>
      <c r="R1051" s="101">
        <v>0.03</v>
      </c>
      <c r="S1051" s="101">
        <v>0.03</v>
      </c>
      <c r="T1051" s="100">
        <v>2015</v>
      </c>
      <c r="U1051" s="175" t="s">
        <v>195</v>
      </c>
      <c r="V1051" s="100" t="s">
        <v>47</v>
      </c>
      <c r="W1051" s="180"/>
      <c r="X1051" s="4">
        <f t="shared" si="23"/>
        <v>0</v>
      </c>
      <c r="Y1051" s="180"/>
      <c r="Z1051" s="4"/>
      <c r="AA1051" s="180"/>
      <c r="AB1051" s="180"/>
      <c r="AC1051" s="180"/>
      <c r="AD1051" s="180"/>
      <c r="AE1051" s="180"/>
      <c r="AF1051" s="180"/>
      <c r="AG1051" s="180"/>
      <c r="AH1051" s="180"/>
    </row>
    <row r="1052" spans="1:34" ht="38.25" x14ac:dyDescent="0.25">
      <c r="A1052" s="4" t="s">
        <v>3165</v>
      </c>
      <c r="B1052" s="5" t="s">
        <v>3166</v>
      </c>
      <c r="C1052" s="246">
        <f>IF(LEN($D1052)=0,"",SUBTOTAL(3,$D$6:$D1052))</f>
        <v>1045</v>
      </c>
      <c r="D1052" s="174" t="s">
        <v>56</v>
      </c>
      <c r="E1052" s="176" t="s">
        <v>244</v>
      </c>
      <c r="F1052" s="174" t="s">
        <v>94</v>
      </c>
      <c r="G1052" s="174" t="s">
        <v>84</v>
      </c>
      <c r="H1052" s="177" t="s">
        <v>1577</v>
      </c>
      <c r="I1052" s="9">
        <v>0.03</v>
      </c>
      <c r="J1052" s="177">
        <v>144</v>
      </c>
      <c r="K1052" s="230">
        <v>2015</v>
      </c>
      <c r="L1052" s="12" t="s">
        <v>194</v>
      </c>
      <c r="M1052" s="12"/>
      <c r="N1052" s="12"/>
      <c r="O1052" s="12"/>
      <c r="P1052" s="12"/>
      <c r="Q1052" s="4"/>
      <c r="R1052" s="101">
        <v>0.03</v>
      </c>
      <c r="S1052" s="101">
        <v>0.03</v>
      </c>
      <c r="T1052" s="100">
        <v>2015</v>
      </c>
      <c r="U1052" s="175" t="s">
        <v>195</v>
      </c>
      <c r="V1052" s="100" t="s">
        <v>47</v>
      </c>
      <c r="W1052" s="180"/>
      <c r="X1052" s="4">
        <f t="shared" si="23"/>
        <v>0</v>
      </c>
      <c r="Y1052" s="180"/>
      <c r="Z1052" s="4"/>
      <c r="AA1052" s="180"/>
      <c r="AB1052" s="180"/>
      <c r="AC1052" s="180"/>
      <c r="AD1052" s="180"/>
      <c r="AE1052" s="180"/>
      <c r="AF1052" s="180"/>
      <c r="AG1052" s="180"/>
      <c r="AH1052" s="180"/>
    </row>
    <row r="1053" spans="1:34" ht="38.25" x14ac:dyDescent="0.25">
      <c r="A1053" s="4" t="s">
        <v>3167</v>
      </c>
      <c r="B1053" s="5" t="s">
        <v>3168</v>
      </c>
      <c r="C1053" s="246">
        <f>IF(LEN($D1053)=0,"",SUBTOTAL(3,$D$6:$D1053))</f>
        <v>1046</v>
      </c>
      <c r="D1053" s="174" t="s">
        <v>56</v>
      </c>
      <c r="E1053" s="176" t="s">
        <v>2188</v>
      </c>
      <c r="F1053" s="174" t="s">
        <v>94</v>
      </c>
      <c r="G1053" s="174" t="s">
        <v>84</v>
      </c>
      <c r="H1053" s="177" t="s">
        <v>2185</v>
      </c>
      <c r="I1053" s="9">
        <v>0.05</v>
      </c>
      <c r="J1053" s="177">
        <v>144</v>
      </c>
      <c r="K1053" s="230">
        <v>2015</v>
      </c>
      <c r="L1053" s="12" t="s">
        <v>194</v>
      </c>
      <c r="M1053" s="12"/>
      <c r="N1053" s="12"/>
      <c r="O1053" s="12"/>
      <c r="P1053" s="12"/>
      <c r="Q1053" s="4"/>
      <c r="R1053" s="101">
        <v>0.05</v>
      </c>
      <c r="S1053" s="101">
        <v>0.05</v>
      </c>
      <c r="T1053" s="100">
        <v>2015</v>
      </c>
      <c r="U1053" s="175" t="s">
        <v>195</v>
      </c>
      <c r="V1053" s="100" t="s">
        <v>47</v>
      </c>
      <c r="W1053" s="180"/>
      <c r="X1053" s="4">
        <f t="shared" si="23"/>
        <v>0</v>
      </c>
      <c r="Y1053" s="180"/>
      <c r="Z1053" s="4"/>
      <c r="AA1053" s="180"/>
      <c r="AB1053" s="180"/>
      <c r="AC1053" s="180"/>
      <c r="AD1053" s="180"/>
      <c r="AE1053" s="180"/>
      <c r="AF1053" s="180"/>
      <c r="AG1053" s="180"/>
      <c r="AH1053" s="180"/>
    </row>
    <row r="1054" spans="1:34" ht="38.25" x14ac:dyDescent="0.25">
      <c r="A1054" s="4" t="s">
        <v>3169</v>
      </c>
      <c r="B1054" s="5" t="s">
        <v>3170</v>
      </c>
      <c r="C1054" s="246">
        <f>IF(LEN($D1054)=0,"",SUBTOTAL(3,$D$6:$D1054))</f>
        <v>1047</v>
      </c>
      <c r="D1054" s="174" t="s">
        <v>56</v>
      </c>
      <c r="E1054" s="176" t="s">
        <v>3171</v>
      </c>
      <c r="F1054" s="174" t="s">
        <v>94</v>
      </c>
      <c r="G1054" s="174" t="s">
        <v>84</v>
      </c>
      <c r="H1054" s="177" t="s">
        <v>2185</v>
      </c>
      <c r="I1054" s="9">
        <v>0.05</v>
      </c>
      <c r="J1054" s="177">
        <v>144</v>
      </c>
      <c r="K1054" s="230">
        <v>2015</v>
      </c>
      <c r="L1054" s="12" t="s">
        <v>194</v>
      </c>
      <c r="M1054" s="12"/>
      <c r="N1054" s="12"/>
      <c r="O1054" s="12"/>
      <c r="P1054" s="12"/>
      <c r="Q1054" s="4"/>
      <c r="R1054" s="101">
        <v>4.5899999999999996E-2</v>
      </c>
      <c r="S1054" s="101">
        <v>0.05</v>
      </c>
      <c r="T1054" s="100">
        <v>2015</v>
      </c>
      <c r="U1054" s="175" t="s">
        <v>195</v>
      </c>
      <c r="V1054" s="100" t="s">
        <v>47</v>
      </c>
      <c r="W1054" s="180"/>
      <c r="X1054" s="4">
        <f t="shared" si="23"/>
        <v>0</v>
      </c>
      <c r="Y1054" s="180"/>
      <c r="Z1054" s="4"/>
      <c r="AA1054" s="180"/>
      <c r="AB1054" s="180"/>
      <c r="AC1054" s="180"/>
      <c r="AD1054" s="180"/>
      <c r="AE1054" s="180"/>
      <c r="AF1054" s="180"/>
      <c r="AG1054" s="180"/>
      <c r="AH1054" s="180"/>
    </row>
    <row r="1055" spans="1:34" ht="38.25" x14ac:dyDescent="0.25">
      <c r="A1055" s="4" t="s">
        <v>3172</v>
      </c>
      <c r="B1055" s="5" t="s">
        <v>2183</v>
      </c>
      <c r="C1055" s="246">
        <f>IF(LEN($D1055)=0,"",SUBTOTAL(3,$D$6:$D1055))</f>
        <v>1048</v>
      </c>
      <c r="D1055" s="174" t="s">
        <v>56</v>
      </c>
      <c r="E1055" s="176" t="s">
        <v>3173</v>
      </c>
      <c r="F1055" s="174" t="s">
        <v>94</v>
      </c>
      <c r="G1055" s="174" t="s">
        <v>84</v>
      </c>
      <c r="H1055" s="177" t="s">
        <v>2185</v>
      </c>
      <c r="I1055" s="9">
        <v>0.05</v>
      </c>
      <c r="J1055" s="177">
        <v>144</v>
      </c>
      <c r="K1055" s="230">
        <v>2015</v>
      </c>
      <c r="L1055" s="12" t="s">
        <v>194</v>
      </c>
      <c r="M1055" s="12"/>
      <c r="N1055" s="12"/>
      <c r="O1055" s="12"/>
      <c r="P1055" s="12"/>
      <c r="Q1055" s="4"/>
      <c r="R1055" s="101">
        <v>0.05</v>
      </c>
      <c r="S1055" s="101">
        <v>0.05</v>
      </c>
      <c r="T1055" s="100">
        <v>2015</v>
      </c>
      <c r="U1055" s="175" t="s">
        <v>195</v>
      </c>
      <c r="V1055" s="100" t="s">
        <v>47</v>
      </c>
      <c r="W1055" s="180"/>
      <c r="X1055" s="4">
        <f t="shared" si="23"/>
        <v>0</v>
      </c>
      <c r="Y1055" s="180"/>
      <c r="Z1055" s="4"/>
      <c r="AA1055" s="180"/>
      <c r="AB1055" s="180"/>
      <c r="AC1055" s="180"/>
      <c r="AD1055" s="180"/>
      <c r="AE1055" s="180"/>
      <c r="AF1055" s="180"/>
      <c r="AG1055" s="180"/>
      <c r="AH1055" s="180"/>
    </row>
    <row r="1056" spans="1:34" ht="38.25" x14ac:dyDescent="0.25">
      <c r="A1056" s="4" t="s">
        <v>3174</v>
      </c>
      <c r="B1056" s="5" t="s">
        <v>3175</v>
      </c>
      <c r="C1056" s="246">
        <f>IF(LEN($D1056)=0,"",SUBTOTAL(3,$D$6:$D1056))</f>
        <v>1049</v>
      </c>
      <c r="D1056" s="174" t="s">
        <v>56</v>
      </c>
      <c r="E1056" s="176" t="s">
        <v>3176</v>
      </c>
      <c r="F1056" s="174" t="s">
        <v>94</v>
      </c>
      <c r="G1056" s="174" t="s">
        <v>84</v>
      </c>
      <c r="H1056" s="177" t="s">
        <v>2185</v>
      </c>
      <c r="I1056" s="9">
        <v>0.05</v>
      </c>
      <c r="J1056" s="177">
        <v>144</v>
      </c>
      <c r="K1056" s="230">
        <v>2015</v>
      </c>
      <c r="L1056" s="12" t="s">
        <v>194</v>
      </c>
      <c r="M1056" s="12"/>
      <c r="N1056" s="12"/>
      <c r="O1056" s="12"/>
      <c r="P1056" s="12"/>
      <c r="Q1056" s="4"/>
      <c r="R1056" s="101">
        <v>4.99E-2</v>
      </c>
      <c r="S1056" s="101">
        <v>0.05</v>
      </c>
      <c r="T1056" s="100">
        <v>2015</v>
      </c>
      <c r="U1056" s="175" t="s">
        <v>195</v>
      </c>
      <c r="V1056" s="100" t="s">
        <v>47</v>
      </c>
      <c r="W1056" s="180"/>
      <c r="X1056" s="4">
        <f t="shared" si="23"/>
        <v>0</v>
      </c>
      <c r="Y1056" s="180"/>
      <c r="Z1056" s="4"/>
      <c r="AA1056" s="180"/>
      <c r="AB1056" s="180"/>
      <c r="AC1056" s="180"/>
      <c r="AD1056" s="180"/>
      <c r="AE1056" s="180"/>
      <c r="AF1056" s="180"/>
      <c r="AG1056" s="180"/>
      <c r="AH1056" s="180"/>
    </row>
    <row r="1057" spans="1:34" ht="38.25" x14ac:dyDescent="0.25">
      <c r="A1057" s="4" t="s">
        <v>3177</v>
      </c>
      <c r="B1057" s="5" t="s">
        <v>3175</v>
      </c>
      <c r="C1057" s="246">
        <f>IF(LEN($D1057)=0,"",SUBTOTAL(3,$D$6:$D1057))</f>
        <v>1050</v>
      </c>
      <c r="D1057" s="174" t="s">
        <v>56</v>
      </c>
      <c r="E1057" s="176" t="s">
        <v>3178</v>
      </c>
      <c r="F1057" s="174" t="s">
        <v>94</v>
      </c>
      <c r="G1057" s="174" t="s">
        <v>84</v>
      </c>
      <c r="H1057" s="177" t="s">
        <v>2185</v>
      </c>
      <c r="I1057" s="9">
        <v>0.05</v>
      </c>
      <c r="J1057" s="177">
        <v>144</v>
      </c>
      <c r="K1057" s="230">
        <v>2015</v>
      </c>
      <c r="L1057" s="12" t="s">
        <v>194</v>
      </c>
      <c r="M1057" s="12"/>
      <c r="N1057" s="12"/>
      <c r="O1057" s="12"/>
      <c r="P1057" s="12"/>
      <c r="Q1057" s="4"/>
      <c r="R1057" s="101">
        <v>0.05</v>
      </c>
      <c r="S1057" s="101">
        <v>0.05</v>
      </c>
      <c r="T1057" s="100">
        <v>2015</v>
      </c>
      <c r="U1057" s="175" t="s">
        <v>195</v>
      </c>
      <c r="V1057" s="100" t="s">
        <v>47</v>
      </c>
      <c r="W1057" s="180"/>
      <c r="X1057" s="4">
        <f t="shared" si="23"/>
        <v>0</v>
      </c>
      <c r="Y1057" s="180"/>
      <c r="Z1057" s="4"/>
      <c r="AA1057" s="180"/>
      <c r="AB1057" s="180"/>
      <c r="AC1057" s="180"/>
      <c r="AD1057" s="180"/>
      <c r="AE1057" s="180"/>
      <c r="AF1057" s="180"/>
      <c r="AG1057" s="180"/>
      <c r="AH1057" s="180"/>
    </row>
    <row r="1058" spans="1:34" ht="38.25" x14ac:dyDescent="0.25">
      <c r="A1058" s="4" t="s">
        <v>3179</v>
      </c>
      <c r="B1058" s="5" t="s">
        <v>3180</v>
      </c>
      <c r="C1058" s="246">
        <f>IF(LEN($D1058)=0,"",SUBTOTAL(3,$D$6:$D1058))</f>
        <v>1051</v>
      </c>
      <c r="D1058" s="174" t="s">
        <v>56</v>
      </c>
      <c r="E1058" s="176" t="s">
        <v>3181</v>
      </c>
      <c r="F1058" s="174" t="s">
        <v>94</v>
      </c>
      <c r="G1058" s="174" t="s">
        <v>84</v>
      </c>
      <c r="H1058" s="177" t="s">
        <v>2185</v>
      </c>
      <c r="I1058" s="9">
        <v>0.05</v>
      </c>
      <c r="J1058" s="177">
        <v>144</v>
      </c>
      <c r="K1058" s="230">
        <v>2015</v>
      </c>
      <c r="L1058" s="12" t="s">
        <v>194</v>
      </c>
      <c r="M1058" s="12"/>
      <c r="N1058" s="12"/>
      <c r="O1058" s="12"/>
      <c r="P1058" s="12"/>
      <c r="Q1058" s="4"/>
      <c r="R1058" s="101">
        <v>4.8500000000000001E-2</v>
      </c>
      <c r="S1058" s="101">
        <v>0.05</v>
      </c>
      <c r="T1058" s="100">
        <v>2015</v>
      </c>
      <c r="U1058" s="175" t="s">
        <v>195</v>
      </c>
      <c r="V1058" s="100" t="s">
        <v>47</v>
      </c>
      <c r="W1058" s="180"/>
      <c r="X1058" s="4">
        <f t="shared" si="23"/>
        <v>0</v>
      </c>
      <c r="Y1058" s="180"/>
      <c r="Z1058" s="4"/>
      <c r="AA1058" s="180"/>
      <c r="AB1058" s="180"/>
      <c r="AC1058" s="180"/>
      <c r="AD1058" s="180"/>
      <c r="AE1058" s="180"/>
      <c r="AF1058" s="180"/>
      <c r="AG1058" s="180"/>
      <c r="AH1058" s="180"/>
    </row>
    <row r="1059" spans="1:34" ht="38.25" x14ac:dyDescent="0.25">
      <c r="A1059" s="4" t="s">
        <v>3182</v>
      </c>
      <c r="B1059" s="5" t="s">
        <v>2190</v>
      </c>
      <c r="C1059" s="246">
        <f>IF(LEN($D1059)=0,"",SUBTOTAL(3,$D$6:$D1059))</f>
        <v>1052</v>
      </c>
      <c r="D1059" s="174" t="s">
        <v>56</v>
      </c>
      <c r="E1059" s="176" t="s">
        <v>2191</v>
      </c>
      <c r="F1059" s="174" t="s">
        <v>94</v>
      </c>
      <c r="G1059" s="174" t="s">
        <v>84</v>
      </c>
      <c r="H1059" s="177" t="s">
        <v>2185</v>
      </c>
      <c r="I1059" s="9">
        <v>0.05</v>
      </c>
      <c r="J1059" s="177">
        <v>144</v>
      </c>
      <c r="K1059" s="230">
        <v>2015</v>
      </c>
      <c r="L1059" s="12" t="s">
        <v>194</v>
      </c>
      <c r="M1059" s="12"/>
      <c r="N1059" s="12"/>
      <c r="O1059" s="12"/>
      <c r="P1059" s="12"/>
      <c r="Q1059" s="4"/>
      <c r="R1059" s="101">
        <v>0.05</v>
      </c>
      <c r="S1059" s="101">
        <v>0.05</v>
      </c>
      <c r="T1059" s="100">
        <v>2015</v>
      </c>
      <c r="U1059" s="175" t="s">
        <v>195</v>
      </c>
      <c r="V1059" s="100" t="s">
        <v>47</v>
      </c>
      <c r="W1059" s="180"/>
      <c r="X1059" s="4">
        <f t="shared" si="23"/>
        <v>0</v>
      </c>
      <c r="Y1059" s="180"/>
      <c r="Z1059" s="4"/>
      <c r="AA1059" s="180"/>
      <c r="AB1059" s="180"/>
      <c r="AC1059" s="180"/>
      <c r="AD1059" s="180"/>
      <c r="AE1059" s="180"/>
      <c r="AF1059" s="180"/>
      <c r="AG1059" s="180"/>
      <c r="AH1059" s="180"/>
    </row>
    <row r="1060" spans="1:34" ht="38.25" x14ac:dyDescent="0.25">
      <c r="A1060" s="4" t="s">
        <v>3183</v>
      </c>
      <c r="B1060" s="5" t="s">
        <v>3175</v>
      </c>
      <c r="C1060" s="246">
        <f>IF(LEN($D1060)=0,"",SUBTOTAL(3,$D$6:$D1060))</f>
        <v>1053</v>
      </c>
      <c r="D1060" s="174" t="s">
        <v>56</v>
      </c>
      <c r="E1060" s="176" t="s">
        <v>2194</v>
      </c>
      <c r="F1060" s="174" t="s">
        <v>94</v>
      </c>
      <c r="G1060" s="174" t="s">
        <v>84</v>
      </c>
      <c r="H1060" s="177" t="s">
        <v>2185</v>
      </c>
      <c r="I1060" s="9">
        <v>0.05</v>
      </c>
      <c r="J1060" s="177">
        <v>144</v>
      </c>
      <c r="K1060" s="230">
        <v>2015</v>
      </c>
      <c r="L1060" s="12" t="s">
        <v>194</v>
      </c>
      <c r="M1060" s="12"/>
      <c r="N1060" s="12"/>
      <c r="O1060" s="12"/>
      <c r="P1060" s="12"/>
      <c r="Q1060" s="4"/>
      <c r="R1060" s="101">
        <v>0.05</v>
      </c>
      <c r="S1060" s="101">
        <v>0.05</v>
      </c>
      <c r="T1060" s="100">
        <v>2015</v>
      </c>
      <c r="U1060" s="175" t="s">
        <v>195</v>
      </c>
      <c r="V1060" s="100" t="s">
        <v>47</v>
      </c>
      <c r="W1060" s="180"/>
      <c r="X1060" s="4">
        <f t="shared" si="23"/>
        <v>0</v>
      </c>
      <c r="Y1060" s="180"/>
      <c r="Z1060" s="4"/>
      <c r="AA1060" s="180"/>
      <c r="AB1060" s="180"/>
      <c r="AC1060" s="180"/>
      <c r="AD1060" s="180"/>
      <c r="AE1060" s="180"/>
      <c r="AF1060" s="180"/>
      <c r="AG1060" s="180"/>
      <c r="AH1060" s="180"/>
    </row>
    <row r="1061" spans="1:34" ht="38.25" x14ac:dyDescent="0.25">
      <c r="A1061" s="4" t="s">
        <v>3184</v>
      </c>
      <c r="B1061" s="5" t="s">
        <v>3185</v>
      </c>
      <c r="C1061" s="246">
        <f>IF(LEN($D1061)=0,"",SUBTOTAL(3,$D$6:$D1061))</f>
        <v>1054</v>
      </c>
      <c r="D1061" s="174" t="s">
        <v>56</v>
      </c>
      <c r="E1061" s="176" t="s">
        <v>3186</v>
      </c>
      <c r="F1061" s="174" t="s">
        <v>1822</v>
      </c>
      <c r="G1061" s="174" t="s">
        <v>84</v>
      </c>
      <c r="H1061" s="177" t="s">
        <v>1916</v>
      </c>
      <c r="I1061" s="9">
        <v>0.22</v>
      </c>
      <c r="J1061" s="177">
        <v>144</v>
      </c>
      <c r="K1061" s="230">
        <v>2015</v>
      </c>
      <c r="L1061" s="12" t="s">
        <v>194</v>
      </c>
      <c r="M1061" s="12"/>
      <c r="N1061" s="12"/>
      <c r="O1061" s="12"/>
      <c r="P1061" s="12"/>
      <c r="Q1061" s="4"/>
      <c r="R1061" s="101">
        <v>0.22</v>
      </c>
      <c r="S1061" s="101">
        <v>0.22</v>
      </c>
      <c r="T1061" s="100">
        <v>2015</v>
      </c>
      <c r="U1061" s="175" t="s">
        <v>195</v>
      </c>
      <c r="V1061" s="100" t="s">
        <v>70</v>
      </c>
      <c r="W1061" s="180"/>
      <c r="X1061" s="4">
        <f t="shared" si="23"/>
        <v>0</v>
      </c>
      <c r="Y1061" s="180"/>
      <c r="Z1061" s="4"/>
      <c r="AA1061" s="180"/>
      <c r="AB1061" s="180"/>
      <c r="AC1061" s="180"/>
      <c r="AD1061" s="180"/>
      <c r="AE1061" s="180"/>
      <c r="AF1061" s="180"/>
      <c r="AG1061" s="180"/>
      <c r="AH1061" s="180"/>
    </row>
    <row r="1062" spans="1:34" ht="38.25" x14ac:dyDescent="0.25">
      <c r="A1062" s="4" t="s">
        <v>3187</v>
      </c>
      <c r="B1062" s="5" t="s">
        <v>3185</v>
      </c>
      <c r="C1062" s="246">
        <f>IF(LEN($D1062)=0,"",SUBTOTAL(3,$D$6:$D1062))</f>
        <v>1055</v>
      </c>
      <c r="D1062" s="174" t="s">
        <v>56</v>
      </c>
      <c r="E1062" s="176" t="s">
        <v>3188</v>
      </c>
      <c r="F1062" s="174" t="s">
        <v>1822</v>
      </c>
      <c r="G1062" s="174" t="s">
        <v>84</v>
      </c>
      <c r="H1062" s="177" t="s">
        <v>3189</v>
      </c>
      <c r="I1062" s="9">
        <v>0.08</v>
      </c>
      <c r="J1062" s="177">
        <v>144</v>
      </c>
      <c r="K1062" s="230">
        <v>2015</v>
      </c>
      <c r="L1062" s="12" t="s">
        <v>194</v>
      </c>
      <c r="M1062" s="12"/>
      <c r="N1062" s="12"/>
      <c r="O1062" s="12"/>
      <c r="P1062" s="12"/>
      <c r="Q1062" s="4"/>
      <c r="R1062" s="101">
        <v>0.08</v>
      </c>
      <c r="S1062" s="101">
        <v>0.08</v>
      </c>
      <c r="T1062" s="100">
        <v>2015</v>
      </c>
      <c r="U1062" s="175" t="s">
        <v>195</v>
      </c>
      <c r="V1062" s="100" t="s">
        <v>70</v>
      </c>
      <c r="W1062" s="180"/>
      <c r="X1062" s="4">
        <f t="shared" si="23"/>
        <v>0</v>
      </c>
      <c r="Y1062" s="180"/>
      <c r="Z1062" s="4"/>
      <c r="AA1062" s="180"/>
      <c r="AB1062" s="180"/>
      <c r="AC1062" s="180"/>
      <c r="AD1062" s="180"/>
      <c r="AE1062" s="180"/>
      <c r="AF1062" s="180"/>
      <c r="AG1062" s="180"/>
      <c r="AH1062" s="180"/>
    </row>
    <row r="1063" spans="1:34" ht="38.25" x14ac:dyDescent="0.25">
      <c r="A1063" s="4" t="s">
        <v>3190</v>
      </c>
      <c r="B1063" s="5" t="s">
        <v>3191</v>
      </c>
      <c r="C1063" s="246">
        <f>IF(LEN($D1063)=0,"",SUBTOTAL(3,$D$6:$D1063))</f>
        <v>1056</v>
      </c>
      <c r="D1063" s="174" t="s">
        <v>56</v>
      </c>
      <c r="E1063" s="176" t="s">
        <v>3192</v>
      </c>
      <c r="F1063" s="174" t="s">
        <v>1822</v>
      </c>
      <c r="G1063" s="174" t="s">
        <v>84</v>
      </c>
      <c r="H1063" s="177" t="s">
        <v>3189</v>
      </c>
      <c r="I1063" s="9">
        <v>0.31</v>
      </c>
      <c r="J1063" s="177">
        <v>144</v>
      </c>
      <c r="K1063" s="230">
        <v>2015</v>
      </c>
      <c r="L1063" s="12" t="s">
        <v>194</v>
      </c>
      <c r="M1063" s="12"/>
      <c r="N1063" s="12"/>
      <c r="O1063" s="12"/>
      <c r="P1063" s="12"/>
      <c r="Q1063" s="4"/>
      <c r="R1063" s="101">
        <v>0.31</v>
      </c>
      <c r="S1063" s="101">
        <v>0.31</v>
      </c>
      <c r="T1063" s="100">
        <v>2015</v>
      </c>
      <c r="U1063" s="175" t="s">
        <v>195</v>
      </c>
      <c r="V1063" s="100" t="s">
        <v>70</v>
      </c>
      <c r="W1063" s="180"/>
      <c r="X1063" s="4">
        <f t="shared" si="23"/>
        <v>0</v>
      </c>
      <c r="Y1063" s="180"/>
      <c r="Z1063" s="4"/>
      <c r="AA1063" s="180"/>
      <c r="AB1063" s="180"/>
      <c r="AC1063" s="180"/>
      <c r="AD1063" s="180"/>
      <c r="AE1063" s="180"/>
      <c r="AF1063" s="180"/>
      <c r="AG1063" s="180"/>
      <c r="AH1063" s="180"/>
    </row>
    <row r="1064" spans="1:34" ht="38.25" x14ac:dyDescent="0.25">
      <c r="A1064" s="4" t="s">
        <v>3193</v>
      </c>
      <c r="B1064" s="5" t="s">
        <v>47</v>
      </c>
      <c r="C1064" s="246">
        <f>IF(LEN($D1064)=0,"",SUBTOTAL(3,$D$6:$D1064))</f>
        <v>1057</v>
      </c>
      <c r="D1064" s="174" t="s">
        <v>56</v>
      </c>
      <c r="E1064" s="176" t="s">
        <v>3194</v>
      </c>
      <c r="F1064" s="174" t="s">
        <v>1822</v>
      </c>
      <c r="G1064" s="174" t="s">
        <v>84</v>
      </c>
      <c r="H1064" s="177" t="s">
        <v>2115</v>
      </c>
      <c r="I1064" s="9">
        <v>0.13</v>
      </c>
      <c r="J1064" s="177">
        <v>144</v>
      </c>
      <c r="K1064" s="230">
        <v>2015</v>
      </c>
      <c r="L1064" s="12" t="s">
        <v>194</v>
      </c>
      <c r="M1064" s="12"/>
      <c r="N1064" s="12"/>
      <c r="O1064" s="12"/>
      <c r="P1064" s="12"/>
      <c r="Q1064" s="4"/>
      <c r="R1064" s="101">
        <v>0.13</v>
      </c>
      <c r="S1064" s="101">
        <v>0.13</v>
      </c>
      <c r="T1064" s="100">
        <v>2015</v>
      </c>
      <c r="U1064" s="175" t="s">
        <v>195</v>
      </c>
      <c r="V1064" s="100" t="s">
        <v>70</v>
      </c>
      <c r="W1064" s="180"/>
      <c r="X1064" s="4">
        <f t="shared" si="23"/>
        <v>0</v>
      </c>
      <c r="Y1064" s="180"/>
      <c r="Z1064" s="4"/>
      <c r="AA1064" s="180"/>
      <c r="AB1064" s="180"/>
      <c r="AC1064" s="180"/>
      <c r="AD1064" s="180"/>
      <c r="AE1064" s="180"/>
      <c r="AF1064" s="180"/>
      <c r="AG1064" s="180"/>
      <c r="AH1064" s="180"/>
    </row>
    <row r="1065" spans="1:34" ht="38.25" x14ac:dyDescent="0.25">
      <c r="A1065" s="4" t="s">
        <v>3195</v>
      </c>
      <c r="B1065" s="5" t="s">
        <v>47</v>
      </c>
      <c r="C1065" s="246">
        <f>IF(LEN($D1065)=0,"",SUBTOTAL(3,$D$6:$D1065))</f>
        <v>1058</v>
      </c>
      <c r="D1065" s="174" t="s">
        <v>56</v>
      </c>
      <c r="E1065" s="176" t="s">
        <v>3196</v>
      </c>
      <c r="F1065" s="174" t="s">
        <v>1822</v>
      </c>
      <c r="G1065" s="174" t="s">
        <v>84</v>
      </c>
      <c r="H1065" s="177" t="s">
        <v>2115</v>
      </c>
      <c r="I1065" s="9">
        <v>0.13</v>
      </c>
      <c r="J1065" s="177">
        <v>144</v>
      </c>
      <c r="K1065" s="230">
        <v>2015</v>
      </c>
      <c r="L1065" s="12" t="s">
        <v>194</v>
      </c>
      <c r="M1065" s="12"/>
      <c r="N1065" s="12"/>
      <c r="O1065" s="12"/>
      <c r="P1065" s="12"/>
      <c r="Q1065" s="4"/>
      <c r="R1065" s="101">
        <v>0.13</v>
      </c>
      <c r="S1065" s="101">
        <v>0.13</v>
      </c>
      <c r="T1065" s="100">
        <v>2015</v>
      </c>
      <c r="U1065" s="175" t="s">
        <v>195</v>
      </c>
      <c r="V1065" s="100" t="s">
        <v>70</v>
      </c>
      <c r="W1065" s="180"/>
      <c r="X1065" s="4">
        <f t="shared" ref="X1065:X1128" si="24">S1065-I1065</f>
        <v>0</v>
      </c>
      <c r="Y1065" s="180"/>
      <c r="Z1065" s="4"/>
      <c r="AA1065" s="180"/>
      <c r="AB1065" s="180"/>
      <c r="AC1065" s="180"/>
      <c r="AD1065" s="180"/>
      <c r="AE1065" s="180"/>
      <c r="AF1065" s="180"/>
      <c r="AG1065" s="180"/>
      <c r="AH1065" s="180"/>
    </row>
    <row r="1066" spans="1:34" ht="38.25" x14ac:dyDescent="0.25">
      <c r="A1066" s="4" t="s">
        <v>3197</v>
      </c>
      <c r="B1066" s="5" t="s">
        <v>3198</v>
      </c>
      <c r="C1066" s="246">
        <f>IF(LEN($D1066)=0,"",SUBTOTAL(3,$D$6:$D1066))</f>
        <v>1059</v>
      </c>
      <c r="D1066" s="174" t="s">
        <v>56</v>
      </c>
      <c r="E1066" s="176" t="s">
        <v>3199</v>
      </c>
      <c r="F1066" s="174" t="s">
        <v>222</v>
      </c>
      <c r="G1066" s="174" t="s">
        <v>181</v>
      </c>
      <c r="H1066" s="177" t="s">
        <v>980</v>
      </c>
      <c r="I1066" s="9">
        <v>0.3</v>
      </c>
      <c r="J1066" s="177">
        <v>144</v>
      </c>
      <c r="K1066" s="230">
        <v>2015</v>
      </c>
      <c r="L1066" s="12" t="s">
        <v>194</v>
      </c>
      <c r="M1066" s="12"/>
      <c r="N1066" s="12"/>
      <c r="O1066" s="12"/>
      <c r="P1066" s="12"/>
      <c r="Q1066" s="4"/>
      <c r="R1066" s="101">
        <v>0.3</v>
      </c>
      <c r="S1066" s="101">
        <v>0.3</v>
      </c>
      <c r="T1066" s="100">
        <v>2015</v>
      </c>
      <c r="U1066" s="175" t="s">
        <v>195</v>
      </c>
      <c r="V1066" s="100" t="s">
        <v>70</v>
      </c>
      <c r="W1066" s="180"/>
      <c r="X1066" s="4">
        <f t="shared" si="24"/>
        <v>0</v>
      </c>
      <c r="Y1066" s="180"/>
      <c r="Z1066" s="4"/>
      <c r="AA1066" s="180"/>
      <c r="AB1066" s="180"/>
      <c r="AC1066" s="180"/>
      <c r="AD1066" s="180"/>
      <c r="AE1066" s="180"/>
      <c r="AF1066" s="180"/>
      <c r="AG1066" s="180"/>
      <c r="AH1066" s="180"/>
    </row>
    <row r="1067" spans="1:34" s="191" customFormat="1" ht="45.75" customHeight="1" x14ac:dyDescent="0.2">
      <c r="A1067" s="4" t="s">
        <v>3200</v>
      </c>
      <c r="B1067" s="5" t="s">
        <v>3201</v>
      </c>
      <c r="C1067" s="246">
        <f>IF(LEN($D1067)=0,"",SUBTOTAL(3,$D$6:$D1067))</f>
        <v>1060</v>
      </c>
      <c r="D1067" s="174" t="s">
        <v>56</v>
      </c>
      <c r="E1067" s="176" t="s">
        <v>1663</v>
      </c>
      <c r="F1067" s="174" t="s">
        <v>94</v>
      </c>
      <c r="G1067" s="174" t="s">
        <v>181</v>
      </c>
      <c r="H1067" s="177" t="s">
        <v>604</v>
      </c>
      <c r="I1067" s="9">
        <v>0.05</v>
      </c>
      <c r="J1067" s="177">
        <v>144</v>
      </c>
      <c r="K1067" s="230">
        <v>2015</v>
      </c>
      <c r="L1067" s="12" t="s">
        <v>194</v>
      </c>
      <c r="M1067" s="12"/>
      <c r="N1067" s="12"/>
      <c r="O1067" s="12"/>
      <c r="P1067" s="12"/>
      <c r="Q1067" s="4"/>
      <c r="R1067" s="101">
        <v>0.05</v>
      </c>
      <c r="S1067" s="101">
        <v>0.05</v>
      </c>
      <c r="T1067" s="100">
        <v>2015</v>
      </c>
      <c r="U1067" s="175" t="s">
        <v>195</v>
      </c>
      <c r="V1067" s="100" t="s">
        <v>47</v>
      </c>
      <c r="W1067" s="190"/>
      <c r="X1067" s="4">
        <f t="shared" si="24"/>
        <v>0</v>
      </c>
      <c r="Y1067" s="190"/>
      <c r="Z1067" s="4"/>
      <c r="AA1067" s="190"/>
      <c r="AB1067" s="190"/>
      <c r="AC1067" s="190"/>
      <c r="AD1067" s="190"/>
      <c r="AE1067" s="190"/>
      <c r="AF1067" s="190"/>
      <c r="AG1067" s="190"/>
      <c r="AH1067" s="190"/>
    </row>
    <row r="1068" spans="1:34" s="191" customFormat="1" ht="38.25" x14ac:dyDescent="0.2">
      <c r="A1068" s="4" t="s">
        <v>3202</v>
      </c>
      <c r="B1068" s="5" t="s">
        <v>3203</v>
      </c>
      <c r="C1068" s="246">
        <f>IF(LEN($D1068)=0,"",SUBTOTAL(3,$D$6:$D1068))</f>
        <v>1061</v>
      </c>
      <c r="D1068" s="174" t="s">
        <v>56</v>
      </c>
      <c r="E1068" s="176" t="s">
        <v>3204</v>
      </c>
      <c r="F1068" s="174" t="s">
        <v>94</v>
      </c>
      <c r="G1068" s="174" t="s">
        <v>181</v>
      </c>
      <c r="H1068" s="177" t="s">
        <v>368</v>
      </c>
      <c r="I1068" s="9">
        <v>6.0000000000000005E-2</v>
      </c>
      <c r="J1068" s="177">
        <v>144</v>
      </c>
      <c r="K1068" s="230">
        <v>2015</v>
      </c>
      <c r="L1068" s="12" t="s">
        <v>194</v>
      </c>
      <c r="M1068" s="12"/>
      <c r="N1068" s="12"/>
      <c r="O1068" s="12"/>
      <c r="P1068" s="12"/>
      <c r="Q1068" s="4"/>
      <c r="R1068" s="101">
        <v>6.0000000000000005E-2</v>
      </c>
      <c r="S1068" s="101">
        <v>6.0000000000000005E-2</v>
      </c>
      <c r="T1068" s="100">
        <v>2015</v>
      </c>
      <c r="U1068" s="175" t="s">
        <v>195</v>
      </c>
      <c r="V1068" s="100" t="s">
        <v>47</v>
      </c>
      <c r="W1068" s="190"/>
      <c r="X1068" s="4">
        <f t="shared" si="24"/>
        <v>0</v>
      </c>
      <c r="Y1068" s="190"/>
      <c r="Z1068" s="4"/>
      <c r="AA1068" s="190"/>
      <c r="AB1068" s="190"/>
      <c r="AC1068" s="190"/>
      <c r="AD1068" s="190"/>
      <c r="AE1068" s="190"/>
      <c r="AF1068" s="190"/>
      <c r="AG1068" s="190"/>
      <c r="AH1068" s="190"/>
    </row>
    <row r="1069" spans="1:34" s="191" customFormat="1" ht="38.25" x14ac:dyDescent="0.2">
      <c r="A1069" s="4" t="s">
        <v>3205</v>
      </c>
      <c r="B1069" s="5" t="s">
        <v>3206</v>
      </c>
      <c r="C1069" s="246">
        <f>IF(LEN($D1069)=0,"",SUBTOTAL(3,$D$6:$D1069))</f>
        <v>1062</v>
      </c>
      <c r="D1069" s="174" t="s">
        <v>56</v>
      </c>
      <c r="E1069" s="176" t="s">
        <v>3207</v>
      </c>
      <c r="F1069" s="174" t="s">
        <v>94</v>
      </c>
      <c r="G1069" s="174" t="s">
        <v>181</v>
      </c>
      <c r="H1069" s="177" t="s">
        <v>1920</v>
      </c>
      <c r="I1069" s="9">
        <v>0.05</v>
      </c>
      <c r="J1069" s="177">
        <v>144</v>
      </c>
      <c r="K1069" s="230">
        <v>2015</v>
      </c>
      <c r="L1069" s="12" t="s">
        <v>194</v>
      </c>
      <c r="M1069" s="12"/>
      <c r="N1069" s="12"/>
      <c r="O1069" s="12"/>
      <c r="P1069" s="12"/>
      <c r="Q1069" s="4"/>
      <c r="R1069" s="101">
        <v>0.05</v>
      </c>
      <c r="S1069" s="101">
        <v>0.05</v>
      </c>
      <c r="T1069" s="100">
        <v>2015</v>
      </c>
      <c r="U1069" s="175" t="s">
        <v>195</v>
      </c>
      <c r="V1069" s="100" t="s">
        <v>47</v>
      </c>
      <c r="W1069" s="190"/>
      <c r="X1069" s="4">
        <f t="shared" si="24"/>
        <v>0</v>
      </c>
      <c r="Y1069" s="190"/>
      <c r="Z1069" s="4"/>
      <c r="AA1069" s="190"/>
      <c r="AB1069" s="190"/>
      <c r="AC1069" s="190"/>
      <c r="AD1069" s="190"/>
      <c r="AE1069" s="190"/>
      <c r="AF1069" s="190"/>
      <c r="AG1069" s="190"/>
      <c r="AH1069" s="190"/>
    </row>
    <row r="1070" spans="1:34" s="191" customFormat="1" ht="38.25" x14ac:dyDescent="0.2">
      <c r="A1070" s="4" t="s">
        <v>3208</v>
      </c>
      <c r="B1070" s="5" t="s">
        <v>3209</v>
      </c>
      <c r="C1070" s="246">
        <f>IF(LEN($D1070)=0,"",SUBTOTAL(3,$D$6:$D1070))</f>
        <v>1063</v>
      </c>
      <c r="D1070" s="174" t="s">
        <v>56</v>
      </c>
      <c r="E1070" s="176" t="s">
        <v>3210</v>
      </c>
      <c r="F1070" s="174" t="s">
        <v>94</v>
      </c>
      <c r="G1070" s="174" t="s">
        <v>181</v>
      </c>
      <c r="H1070" s="177" t="s">
        <v>1920</v>
      </c>
      <c r="I1070" s="9">
        <v>0.05</v>
      </c>
      <c r="J1070" s="177">
        <v>144</v>
      </c>
      <c r="K1070" s="230">
        <v>2015</v>
      </c>
      <c r="L1070" s="12" t="s">
        <v>194</v>
      </c>
      <c r="M1070" s="12"/>
      <c r="N1070" s="12"/>
      <c r="O1070" s="12"/>
      <c r="P1070" s="12"/>
      <c r="Q1070" s="4"/>
      <c r="R1070" s="101">
        <v>0.05</v>
      </c>
      <c r="S1070" s="101">
        <v>0.05</v>
      </c>
      <c r="T1070" s="100">
        <v>2015</v>
      </c>
      <c r="U1070" s="175" t="s">
        <v>195</v>
      </c>
      <c r="V1070" s="100" t="s">
        <v>47</v>
      </c>
      <c r="W1070" s="190"/>
      <c r="X1070" s="4">
        <f t="shared" si="24"/>
        <v>0</v>
      </c>
      <c r="Y1070" s="190"/>
      <c r="Z1070" s="4"/>
      <c r="AA1070" s="190"/>
      <c r="AB1070" s="190"/>
      <c r="AC1070" s="190"/>
      <c r="AD1070" s="190"/>
      <c r="AE1070" s="190"/>
      <c r="AF1070" s="190"/>
      <c r="AG1070" s="190"/>
      <c r="AH1070" s="190"/>
    </row>
    <row r="1071" spans="1:34" s="191" customFormat="1" ht="38.25" x14ac:dyDescent="0.2">
      <c r="A1071" s="4" t="s">
        <v>3211</v>
      </c>
      <c r="B1071" s="5" t="s">
        <v>3212</v>
      </c>
      <c r="C1071" s="246">
        <f>IF(LEN($D1071)=0,"",SUBTOTAL(3,$D$6:$D1071))</f>
        <v>1064</v>
      </c>
      <c r="D1071" s="174" t="s">
        <v>56</v>
      </c>
      <c r="E1071" s="176" t="s">
        <v>3213</v>
      </c>
      <c r="F1071" s="174" t="s">
        <v>94</v>
      </c>
      <c r="G1071" s="174" t="s">
        <v>181</v>
      </c>
      <c r="H1071" s="177" t="s">
        <v>1920</v>
      </c>
      <c r="I1071" s="9">
        <v>0.09</v>
      </c>
      <c r="J1071" s="177">
        <v>144</v>
      </c>
      <c r="K1071" s="230">
        <v>2015</v>
      </c>
      <c r="L1071" s="12" t="s">
        <v>194</v>
      </c>
      <c r="M1071" s="12"/>
      <c r="N1071" s="12"/>
      <c r="O1071" s="12"/>
      <c r="P1071" s="12"/>
      <c r="Q1071" s="4"/>
      <c r="R1071" s="101">
        <v>0.09</v>
      </c>
      <c r="S1071" s="101">
        <v>0.09</v>
      </c>
      <c r="T1071" s="100">
        <v>2015</v>
      </c>
      <c r="U1071" s="175" t="s">
        <v>195</v>
      </c>
      <c r="V1071" s="100" t="s">
        <v>47</v>
      </c>
      <c r="W1071" s="190"/>
      <c r="X1071" s="4">
        <f t="shared" si="24"/>
        <v>0</v>
      </c>
      <c r="Y1071" s="190"/>
      <c r="Z1071" s="4"/>
      <c r="AA1071" s="190"/>
      <c r="AB1071" s="190"/>
      <c r="AC1071" s="190"/>
      <c r="AD1071" s="190"/>
      <c r="AE1071" s="190"/>
      <c r="AF1071" s="190"/>
      <c r="AG1071" s="190"/>
      <c r="AH1071" s="190"/>
    </row>
    <row r="1072" spans="1:34" s="191" customFormat="1" ht="38.25" x14ac:dyDescent="0.2">
      <c r="A1072" s="4" t="s">
        <v>3214</v>
      </c>
      <c r="B1072" s="5" t="s">
        <v>3215</v>
      </c>
      <c r="C1072" s="246">
        <f>IF(LEN($D1072)=0,"",SUBTOTAL(3,$D$6:$D1072))</f>
        <v>1065</v>
      </c>
      <c r="D1072" s="174" t="s">
        <v>56</v>
      </c>
      <c r="E1072" s="176" t="s">
        <v>3216</v>
      </c>
      <c r="F1072" s="174" t="s">
        <v>94</v>
      </c>
      <c r="G1072" s="174" t="s">
        <v>181</v>
      </c>
      <c r="H1072" s="177" t="s">
        <v>773</v>
      </c>
      <c r="I1072" s="9">
        <v>7.0000000000000007E-2</v>
      </c>
      <c r="J1072" s="177">
        <v>144</v>
      </c>
      <c r="K1072" s="230">
        <v>2015</v>
      </c>
      <c r="L1072" s="12" t="s">
        <v>194</v>
      </c>
      <c r="M1072" s="12"/>
      <c r="N1072" s="12"/>
      <c r="O1072" s="12"/>
      <c r="P1072" s="12"/>
      <c r="Q1072" s="4"/>
      <c r="R1072" s="101">
        <v>7.0000000000000007E-2</v>
      </c>
      <c r="S1072" s="101">
        <v>7.0000000000000007E-2</v>
      </c>
      <c r="T1072" s="100">
        <v>2015</v>
      </c>
      <c r="U1072" s="175" t="s">
        <v>195</v>
      </c>
      <c r="V1072" s="100" t="s">
        <v>47</v>
      </c>
      <c r="W1072" s="190"/>
      <c r="X1072" s="4">
        <f t="shared" si="24"/>
        <v>0</v>
      </c>
      <c r="Y1072" s="190"/>
      <c r="Z1072" s="4"/>
      <c r="AA1072" s="190"/>
      <c r="AB1072" s="190"/>
      <c r="AC1072" s="190"/>
      <c r="AD1072" s="190"/>
      <c r="AE1072" s="190"/>
      <c r="AF1072" s="190"/>
      <c r="AG1072" s="190"/>
      <c r="AH1072" s="190"/>
    </row>
    <row r="1073" spans="1:34" s="191" customFormat="1" ht="38.25" x14ac:dyDescent="0.2">
      <c r="A1073" s="4" t="s">
        <v>3217</v>
      </c>
      <c r="B1073" s="5" t="s">
        <v>3218</v>
      </c>
      <c r="C1073" s="246">
        <f>IF(LEN($D1073)=0,"",SUBTOTAL(3,$D$6:$D1073))</f>
        <v>1066</v>
      </c>
      <c r="D1073" s="174" t="s">
        <v>56</v>
      </c>
      <c r="E1073" s="176" t="s">
        <v>3219</v>
      </c>
      <c r="F1073" s="174" t="s">
        <v>94</v>
      </c>
      <c r="G1073" s="174" t="s">
        <v>181</v>
      </c>
      <c r="H1073" s="177" t="s">
        <v>1272</v>
      </c>
      <c r="I1073" s="9">
        <v>0.05</v>
      </c>
      <c r="J1073" s="177">
        <v>144</v>
      </c>
      <c r="K1073" s="230">
        <v>2015</v>
      </c>
      <c r="L1073" s="12" t="s">
        <v>194</v>
      </c>
      <c r="M1073" s="12"/>
      <c r="N1073" s="12"/>
      <c r="O1073" s="12"/>
      <c r="P1073" s="12"/>
      <c r="Q1073" s="4"/>
      <c r="R1073" s="101">
        <v>0.05</v>
      </c>
      <c r="S1073" s="101">
        <v>0.05</v>
      </c>
      <c r="T1073" s="100">
        <v>2015</v>
      </c>
      <c r="U1073" s="175" t="s">
        <v>195</v>
      </c>
      <c r="V1073" s="100" t="s">
        <v>47</v>
      </c>
      <c r="W1073" s="190"/>
      <c r="X1073" s="4">
        <f t="shared" si="24"/>
        <v>0</v>
      </c>
      <c r="Y1073" s="190"/>
      <c r="Z1073" s="4"/>
      <c r="AA1073" s="190"/>
      <c r="AB1073" s="190"/>
      <c r="AC1073" s="190"/>
      <c r="AD1073" s="190"/>
      <c r="AE1073" s="190"/>
      <c r="AF1073" s="190"/>
      <c r="AG1073" s="190"/>
      <c r="AH1073" s="190"/>
    </row>
    <row r="1074" spans="1:34" s="191" customFormat="1" ht="38.25" x14ac:dyDescent="0.2">
      <c r="A1074" s="4" t="s">
        <v>3220</v>
      </c>
      <c r="B1074" s="5" t="s">
        <v>3221</v>
      </c>
      <c r="C1074" s="246">
        <f>IF(LEN($D1074)=0,"",SUBTOTAL(3,$D$6:$D1074))</f>
        <v>1067</v>
      </c>
      <c r="D1074" s="174" t="s">
        <v>56</v>
      </c>
      <c r="E1074" s="176" t="s">
        <v>3222</v>
      </c>
      <c r="F1074" s="174" t="s">
        <v>94</v>
      </c>
      <c r="G1074" s="174" t="s">
        <v>181</v>
      </c>
      <c r="H1074" s="177" t="s">
        <v>1223</v>
      </c>
      <c r="I1074" s="9">
        <v>0.05</v>
      </c>
      <c r="J1074" s="177">
        <v>144</v>
      </c>
      <c r="K1074" s="230">
        <v>2015</v>
      </c>
      <c r="L1074" s="12" t="s">
        <v>194</v>
      </c>
      <c r="M1074" s="12"/>
      <c r="N1074" s="12"/>
      <c r="O1074" s="12"/>
      <c r="P1074" s="12"/>
      <c r="Q1074" s="4"/>
      <c r="R1074" s="101">
        <v>0.05</v>
      </c>
      <c r="S1074" s="101">
        <v>0.05</v>
      </c>
      <c r="T1074" s="100">
        <v>2015</v>
      </c>
      <c r="U1074" s="175" t="s">
        <v>195</v>
      </c>
      <c r="V1074" s="100" t="s">
        <v>47</v>
      </c>
      <c r="W1074" s="190"/>
      <c r="X1074" s="4">
        <f t="shared" si="24"/>
        <v>0</v>
      </c>
      <c r="Y1074" s="190"/>
      <c r="Z1074" s="4"/>
      <c r="AA1074" s="190"/>
      <c r="AB1074" s="190"/>
      <c r="AC1074" s="190"/>
      <c r="AD1074" s="190"/>
      <c r="AE1074" s="190"/>
      <c r="AF1074" s="190"/>
      <c r="AG1074" s="190"/>
      <c r="AH1074" s="190"/>
    </row>
    <row r="1075" spans="1:34" s="191" customFormat="1" ht="38.25" x14ac:dyDescent="0.2">
      <c r="A1075" s="4" t="s">
        <v>3223</v>
      </c>
      <c r="B1075" s="5" t="s">
        <v>3224</v>
      </c>
      <c r="C1075" s="246">
        <f>IF(LEN($D1075)=0,"",SUBTOTAL(3,$D$6:$D1075))</f>
        <v>1068</v>
      </c>
      <c r="D1075" s="174" t="s">
        <v>56</v>
      </c>
      <c r="E1075" s="176" t="s">
        <v>3225</v>
      </c>
      <c r="F1075" s="174" t="s">
        <v>94</v>
      </c>
      <c r="G1075" s="174" t="s">
        <v>181</v>
      </c>
      <c r="H1075" s="177" t="s">
        <v>372</v>
      </c>
      <c r="I1075" s="9">
        <v>0.05</v>
      </c>
      <c r="J1075" s="177">
        <v>144</v>
      </c>
      <c r="K1075" s="230">
        <v>2015</v>
      </c>
      <c r="L1075" s="12" t="s">
        <v>194</v>
      </c>
      <c r="M1075" s="12"/>
      <c r="N1075" s="12"/>
      <c r="O1075" s="12"/>
      <c r="P1075" s="12"/>
      <c r="Q1075" s="4"/>
      <c r="R1075" s="101">
        <v>0.05</v>
      </c>
      <c r="S1075" s="101">
        <v>0.05</v>
      </c>
      <c r="T1075" s="100">
        <v>2015</v>
      </c>
      <c r="U1075" s="175" t="s">
        <v>195</v>
      </c>
      <c r="V1075" s="100" t="s">
        <v>47</v>
      </c>
      <c r="W1075" s="190"/>
      <c r="X1075" s="4">
        <f t="shared" si="24"/>
        <v>0</v>
      </c>
      <c r="Y1075" s="190"/>
      <c r="Z1075" s="4"/>
      <c r="AA1075" s="190"/>
      <c r="AB1075" s="190"/>
      <c r="AC1075" s="190"/>
      <c r="AD1075" s="190"/>
      <c r="AE1075" s="190"/>
      <c r="AF1075" s="190"/>
      <c r="AG1075" s="190"/>
      <c r="AH1075" s="190"/>
    </row>
    <row r="1076" spans="1:34" s="191" customFormat="1" ht="38.25" x14ac:dyDescent="0.2">
      <c r="A1076" s="4" t="s">
        <v>3226</v>
      </c>
      <c r="B1076" s="5" t="s">
        <v>3227</v>
      </c>
      <c r="C1076" s="246">
        <f>IF(LEN($D1076)=0,"",SUBTOTAL(3,$D$6:$D1076))</f>
        <v>1069</v>
      </c>
      <c r="D1076" s="174" t="s">
        <v>56</v>
      </c>
      <c r="E1076" s="176" t="s">
        <v>3228</v>
      </c>
      <c r="F1076" s="174" t="s">
        <v>58</v>
      </c>
      <c r="G1076" s="174" t="s">
        <v>181</v>
      </c>
      <c r="H1076" s="177" t="s">
        <v>1223</v>
      </c>
      <c r="I1076" s="9">
        <v>39.82</v>
      </c>
      <c r="J1076" s="177">
        <v>144</v>
      </c>
      <c r="K1076" s="230">
        <v>2015</v>
      </c>
      <c r="L1076" s="12" t="s">
        <v>194</v>
      </c>
      <c r="M1076" s="12"/>
      <c r="N1076" s="12"/>
      <c r="O1076" s="12"/>
      <c r="P1076" s="12"/>
      <c r="Q1076" s="4"/>
      <c r="R1076" s="101">
        <v>39.82</v>
      </c>
      <c r="S1076" s="101">
        <v>39.82</v>
      </c>
      <c r="T1076" s="100">
        <v>2015</v>
      </c>
      <c r="U1076" s="175" t="s">
        <v>195</v>
      </c>
      <c r="V1076" s="100" t="s">
        <v>70</v>
      </c>
      <c r="W1076" s="190"/>
      <c r="X1076" s="4">
        <f t="shared" si="24"/>
        <v>0</v>
      </c>
      <c r="Y1076" s="190"/>
      <c r="Z1076" s="4"/>
      <c r="AA1076" s="190"/>
      <c r="AB1076" s="190"/>
      <c r="AC1076" s="190"/>
      <c r="AD1076" s="190"/>
      <c r="AE1076" s="190"/>
      <c r="AF1076" s="190"/>
      <c r="AG1076" s="190"/>
      <c r="AH1076" s="190"/>
    </row>
    <row r="1077" spans="1:34" s="191" customFormat="1" ht="38.25" x14ac:dyDescent="0.2">
      <c r="A1077" s="4" t="s">
        <v>3229</v>
      </c>
      <c r="B1077" s="5" t="s">
        <v>3230</v>
      </c>
      <c r="C1077" s="246">
        <f>IF(LEN($D1077)=0,"",SUBTOTAL(3,$D$6:$D1077))</f>
        <v>1070</v>
      </c>
      <c r="D1077" s="174" t="s">
        <v>56</v>
      </c>
      <c r="E1077" s="176" t="s">
        <v>3231</v>
      </c>
      <c r="F1077" s="174" t="s">
        <v>1822</v>
      </c>
      <c r="G1077" s="174" t="s">
        <v>181</v>
      </c>
      <c r="H1077" s="177" t="s">
        <v>980</v>
      </c>
      <c r="I1077" s="9">
        <v>0.13</v>
      </c>
      <c r="J1077" s="177">
        <v>144</v>
      </c>
      <c r="K1077" s="230">
        <v>2015</v>
      </c>
      <c r="L1077" s="12" t="s">
        <v>194</v>
      </c>
      <c r="M1077" s="12"/>
      <c r="N1077" s="12"/>
      <c r="O1077" s="12"/>
      <c r="P1077" s="12"/>
      <c r="Q1077" s="4"/>
      <c r="R1077" s="101">
        <v>0.13</v>
      </c>
      <c r="S1077" s="101">
        <v>0.13</v>
      </c>
      <c r="T1077" s="100">
        <v>2015</v>
      </c>
      <c r="U1077" s="175" t="s">
        <v>195</v>
      </c>
      <c r="V1077" s="100" t="s">
        <v>47</v>
      </c>
      <c r="W1077" s="190"/>
      <c r="X1077" s="4">
        <f t="shared" si="24"/>
        <v>0</v>
      </c>
      <c r="Y1077" s="190"/>
      <c r="Z1077" s="4"/>
      <c r="AA1077" s="190"/>
      <c r="AB1077" s="190"/>
      <c r="AC1077" s="190"/>
      <c r="AD1077" s="190"/>
      <c r="AE1077" s="190"/>
      <c r="AF1077" s="190"/>
      <c r="AG1077" s="190"/>
      <c r="AH1077" s="190"/>
    </row>
    <row r="1078" spans="1:34" s="191" customFormat="1" ht="38.25" x14ac:dyDescent="0.2">
      <c r="A1078" s="4" t="s">
        <v>3232</v>
      </c>
      <c r="B1078" s="5" t="s">
        <v>3233</v>
      </c>
      <c r="C1078" s="246">
        <f>IF(LEN($D1078)=0,"",SUBTOTAL(3,$D$6:$D1078))</f>
        <v>1071</v>
      </c>
      <c r="D1078" s="174" t="s">
        <v>56</v>
      </c>
      <c r="E1078" s="176" t="s">
        <v>230</v>
      </c>
      <c r="F1078" s="174" t="s">
        <v>94</v>
      </c>
      <c r="G1078" s="174" t="s">
        <v>89</v>
      </c>
      <c r="H1078" s="177" t="s">
        <v>3234</v>
      </c>
      <c r="I1078" s="9">
        <v>0.05</v>
      </c>
      <c r="J1078" s="177">
        <v>144</v>
      </c>
      <c r="K1078" s="230">
        <v>2015</v>
      </c>
      <c r="L1078" s="12" t="s">
        <v>194</v>
      </c>
      <c r="M1078" s="12"/>
      <c r="N1078" s="12"/>
      <c r="O1078" s="12"/>
      <c r="P1078" s="12"/>
      <c r="Q1078" s="4"/>
      <c r="R1078" s="101">
        <v>0.05</v>
      </c>
      <c r="S1078" s="101">
        <v>0.05</v>
      </c>
      <c r="T1078" s="100">
        <v>2015</v>
      </c>
      <c r="U1078" s="175" t="s">
        <v>195</v>
      </c>
      <c r="V1078" s="100" t="s">
        <v>47</v>
      </c>
      <c r="W1078" s="190"/>
      <c r="X1078" s="4">
        <f t="shared" si="24"/>
        <v>0</v>
      </c>
      <c r="Y1078" s="190"/>
      <c r="Z1078" s="4"/>
      <c r="AA1078" s="190"/>
      <c r="AB1078" s="190"/>
      <c r="AC1078" s="190"/>
      <c r="AD1078" s="190"/>
      <c r="AE1078" s="190"/>
      <c r="AF1078" s="190"/>
      <c r="AG1078" s="190"/>
      <c r="AH1078" s="190"/>
    </row>
    <row r="1079" spans="1:34" s="191" customFormat="1" ht="38.25" x14ac:dyDescent="0.2">
      <c r="A1079" s="4" t="s">
        <v>3235</v>
      </c>
      <c r="B1079" s="5" t="s">
        <v>3236</v>
      </c>
      <c r="C1079" s="246">
        <f>IF(LEN($D1079)=0,"",SUBTOTAL(3,$D$6:$D1079))</f>
        <v>1072</v>
      </c>
      <c r="D1079" s="174" t="s">
        <v>56</v>
      </c>
      <c r="E1079" s="176" t="s">
        <v>3237</v>
      </c>
      <c r="F1079" s="174" t="s">
        <v>94</v>
      </c>
      <c r="G1079" s="174" t="s">
        <v>89</v>
      </c>
      <c r="H1079" s="177" t="s">
        <v>376</v>
      </c>
      <c r="I1079" s="9">
        <v>0.05</v>
      </c>
      <c r="J1079" s="177">
        <v>144</v>
      </c>
      <c r="K1079" s="230">
        <v>2015</v>
      </c>
      <c r="L1079" s="12" t="s">
        <v>194</v>
      </c>
      <c r="M1079" s="12"/>
      <c r="N1079" s="12"/>
      <c r="O1079" s="12"/>
      <c r="P1079" s="12"/>
      <c r="Q1079" s="4"/>
      <c r="R1079" s="101">
        <v>0.05</v>
      </c>
      <c r="S1079" s="101">
        <v>0.05</v>
      </c>
      <c r="T1079" s="100">
        <v>2015</v>
      </c>
      <c r="U1079" s="175" t="s">
        <v>195</v>
      </c>
      <c r="V1079" s="100" t="s">
        <v>47</v>
      </c>
      <c r="W1079" s="190"/>
      <c r="X1079" s="4">
        <f t="shared" si="24"/>
        <v>0</v>
      </c>
      <c r="Y1079" s="190"/>
      <c r="Z1079" s="4"/>
      <c r="AA1079" s="190"/>
      <c r="AB1079" s="190"/>
      <c r="AC1079" s="190"/>
      <c r="AD1079" s="190"/>
      <c r="AE1079" s="190"/>
      <c r="AF1079" s="190"/>
      <c r="AG1079" s="190"/>
      <c r="AH1079" s="190"/>
    </row>
    <row r="1080" spans="1:34" s="191" customFormat="1" ht="38.25" x14ac:dyDescent="0.2">
      <c r="A1080" s="4" t="s">
        <v>3238</v>
      </c>
      <c r="B1080" s="5" t="s">
        <v>3239</v>
      </c>
      <c r="C1080" s="246">
        <f>IF(LEN($D1080)=0,"",SUBTOTAL(3,$D$6:$D1080))</f>
        <v>1073</v>
      </c>
      <c r="D1080" s="174" t="s">
        <v>56</v>
      </c>
      <c r="E1080" s="176" t="s">
        <v>1179</v>
      </c>
      <c r="F1080" s="174" t="s">
        <v>100</v>
      </c>
      <c r="G1080" s="174" t="s">
        <v>89</v>
      </c>
      <c r="H1080" s="177" t="s">
        <v>90</v>
      </c>
      <c r="I1080" s="9">
        <v>1.45</v>
      </c>
      <c r="J1080" s="177">
        <v>144</v>
      </c>
      <c r="K1080" s="230">
        <v>2015</v>
      </c>
      <c r="L1080" s="12" t="s">
        <v>194</v>
      </c>
      <c r="M1080" s="12"/>
      <c r="N1080" s="12"/>
      <c r="O1080" s="12"/>
      <c r="P1080" s="12"/>
      <c r="Q1080" s="4"/>
      <c r="R1080" s="101">
        <v>1.45</v>
      </c>
      <c r="S1080" s="101">
        <v>1.45</v>
      </c>
      <c r="T1080" s="100">
        <v>2015</v>
      </c>
      <c r="U1080" s="175" t="s">
        <v>195</v>
      </c>
      <c r="V1080" s="100" t="s">
        <v>70</v>
      </c>
      <c r="W1080" s="190"/>
      <c r="X1080" s="4">
        <f t="shared" si="24"/>
        <v>0</v>
      </c>
      <c r="Y1080" s="190"/>
      <c r="Z1080" s="4"/>
      <c r="AA1080" s="190"/>
      <c r="AB1080" s="190"/>
      <c r="AC1080" s="190"/>
      <c r="AD1080" s="190"/>
      <c r="AE1080" s="190"/>
      <c r="AF1080" s="190"/>
      <c r="AG1080" s="190"/>
      <c r="AH1080" s="190"/>
    </row>
    <row r="1081" spans="1:34" s="191" customFormat="1" ht="38.25" x14ac:dyDescent="0.2">
      <c r="A1081" s="4" t="s">
        <v>3240</v>
      </c>
      <c r="B1081" s="5" t="s">
        <v>3241</v>
      </c>
      <c r="C1081" s="246">
        <f>IF(LEN($D1081)=0,"",SUBTOTAL(3,$D$6:$D1081))</f>
        <v>1074</v>
      </c>
      <c r="D1081" s="174" t="s">
        <v>56</v>
      </c>
      <c r="E1081" s="176" t="s">
        <v>2445</v>
      </c>
      <c r="F1081" s="174" t="s">
        <v>1822</v>
      </c>
      <c r="G1081" s="174" t="s">
        <v>165</v>
      </c>
      <c r="H1081" s="177" t="s">
        <v>713</v>
      </c>
      <c r="I1081" s="9">
        <v>0.22</v>
      </c>
      <c r="J1081" s="177">
        <v>144</v>
      </c>
      <c r="K1081" s="230">
        <v>2015</v>
      </c>
      <c r="L1081" s="12" t="s">
        <v>194</v>
      </c>
      <c r="M1081" s="12"/>
      <c r="N1081" s="12"/>
      <c r="O1081" s="12"/>
      <c r="P1081" s="12"/>
      <c r="Q1081" s="4"/>
      <c r="R1081" s="101">
        <v>0.22</v>
      </c>
      <c r="S1081" s="101">
        <v>0.22</v>
      </c>
      <c r="T1081" s="100">
        <v>2015</v>
      </c>
      <c r="U1081" s="175" t="s">
        <v>195</v>
      </c>
      <c r="V1081" s="100" t="s">
        <v>111</v>
      </c>
      <c r="W1081" s="190"/>
      <c r="X1081" s="4">
        <f t="shared" si="24"/>
        <v>0</v>
      </c>
      <c r="Y1081" s="190"/>
      <c r="Z1081" s="4"/>
      <c r="AA1081" s="190"/>
      <c r="AB1081" s="190"/>
      <c r="AC1081" s="190"/>
      <c r="AD1081" s="190"/>
      <c r="AE1081" s="190"/>
      <c r="AF1081" s="190"/>
      <c r="AG1081" s="190"/>
      <c r="AH1081" s="190"/>
    </row>
    <row r="1082" spans="1:34" s="191" customFormat="1" ht="38.25" x14ac:dyDescent="0.2">
      <c r="A1082" s="4" t="s">
        <v>3242</v>
      </c>
      <c r="B1082" s="5" t="s">
        <v>3243</v>
      </c>
      <c r="C1082" s="246">
        <f>IF(LEN($D1082)=0,"",SUBTOTAL(3,$D$6:$D1082))</f>
        <v>1075</v>
      </c>
      <c r="D1082" s="174" t="s">
        <v>56</v>
      </c>
      <c r="E1082" s="176" t="s">
        <v>3244</v>
      </c>
      <c r="F1082" s="174" t="s">
        <v>1822</v>
      </c>
      <c r="G1082" s="174" t="s">
        <v>165</v>
      </c>
      <c r="H1082" s="177" t="s">
        <v>3245</v>
      </c>
      <c r="I1082" s="9">
        <v>0.84</v>
      </c>
      <c r="J1082" s="177">
        <v>144</v>
      </c>
      <c r="K1082" s="230">
        <v>2015</v>
      </c>
      <c r="L1082" s="12" t="s">
        <v>194</v>
      </c>
      <c r="M1082" s="12"/>
      <c r="N1082" s="12"/>
      <c r="O1082" s="12"/>
      <c r="P1082" s="12"/>
      <c r="Q1082" s="4"/>
      <c r="R1082" s="101">
        <v>0.84</v>
      </c>
      <c r="S1082" s="101">
        <v>0.84</v>
      </c>
      <c r="T1082" s="100">
        <v>2015</v>
      </c>
      <c r="U1082" s="175" t="s">
        <v>195</v>
      </c>
      <c r="V1082" s="100" t="s">
        <v>111</v>
      </c>
      <c r="W1082" s="190"/>
      <c r="X1082" s="4">
        <f t="shared" si="24"/>
        <v>0</v>
      </c>
      <c r="Y1082" s="190"/>
      <c r="Z1082" s="4"/>
      <c r="AA1082" s="190"/>
      <c r="AB1082" s="190"/>
      <c r="AC1082" s="190"/>
      <c r="AD1082" s="190"/>
      <c r="AE1082" s="190"/>
      <c r="AF1082" s="190"/>
      <c r="AG1082" s="190"/>
      <c r="AH1082" s="190"/>
    </row>
    <row r="1083" spans="1:34" s="191" customFormat="1" ht="38.25" x14ac:dyDescent="0.2">
      <c r="A1083" s="4" t="s">
        <v>3246</v>
      </c>
      <c r="B1083" s="5" t="s">
        <v>3247</v>
      </c>
      <c r="C1083" s="246">
        <f>IF(LEN($D1083)=0,"",SUBTOTAL(3,$D$6:$D1083))</f>
        <v>1076</v>
      </c>
      <c r="D1083" s="174" t="s">
        <v>56</v>
      </c>
      <c r="E1083" s="176" t="s">
        <v>3072</v>
      </c>
      <c r="F1083" s="174" t="s">
        <v>94</v>
      </c>
      <c r="G1083" s="174" t="s">
        <v>51</v>
      </c>
      <c r="H1083" s="177" t="s">
        <v>746</v>
      </c>
      <c r="I1083" s="9">
        <v>0.04</v>
      </c>
      <c r="J1083" s="177">
        <v>144</v>
      </c>
      <c r="K1083" s="230">
        <v>2015</v>
      </c>
      <c r="L1083" s="12" t="s">
        <v>194</v>
      </c>
      <c r="M1083" s="12"/>
      <c r="N1083" s="12"/>
      <c r="O1083" s="12"/>
      <c r="P1083" s="12"/>
      <c r="Q1083" s="4"/>
      <c r="R1083" s="101">
        <v>0.04</v>
      </c>
      <c r="S1083" s="101">
        <v>0.04</v>
      </c>
      <c r="T1083" s="100">
        <v>2015</v>
      </c>
      <c r="U1083" s="175" t="s">
        <v>195</v>
      </c>
      <c r="V1083" s="100" t="s">
        <v>47</v>
      </c>
      <c r="W1083" s="190"/>
      <c r="X1083" s="4">
        <f t="shared" si="24"/>
        <v>0</v>
      </c>
      <c r="Y1083" s="190"/>
      <c r="Z1083" s="4"/>
      <c r="AA1083" s="190"/>
      <c r="AB1083" s="190"/>
      <c r="AC1083" s="190"/>
      <c r="AD1083" s="190"/>
      <c r="AE1083" s="190"/>
      <c r="AF1083" s="190"/>
      <c r="AG1083" s="190"/>
      <c r="AH1083" s="190"/>
    </row>
    <row r="1084" spans="1:34" s="191" customFormat="1" ht="38.25" x14ac:dyDescent="0.2">
      <c r="A1084" s="4" t="s">
        <v>3248</v>
      </c>
      <c r="B1084" s="5" t="s">
        <v>3249</v>
      </c>
      <c r="C1084" s="246">
        <f>IF(LEN($D1084)=0,"",SUBTOTAL(3,$D$6:$D1084))</f>
        <v>1077</v>
      </c>
      <c r="D1084" s="174" t="s">
        <v>56</v>
      </c>
      <c r="E1084" s="176" t="s">
        <v>3250</v>
      </c>
      <c r="F1084" s="174" t="s">
        <v>94</v>
      </c>
      <c r="G1084" s="174" t="s">
        <v>51</v>
      </c>
      <c r="H1084" s="177" t="s">
        <v>746</v>
      </c>
      <c r="I1084" s="9">
        <v>3.3000000000000002E-2</v>
      </c>
      <c r="J1084" s="177">
        <v>144</v>
      </c>
      <c r="K1084" s="230">
        <v>2015</v>
      </c>
      <c r="L1084" s="12" t="s">
        <v>194</v>
      </c>
      <c r="M1084" s="12"/>
      <c r="N1084" s="12"/>
      <c r="O1084" s="12"/>
      <c r="P1084" s="12"/>
      <c r="Q1084" s="4"/>
      <c r="R1084" s="101">
        <v>3.3000000000000002E-2</v>
      </c>
      <c r="S1084" s="101">
        <v>3.3000000000000002E-2</v>
      </c>
      <c r="T1084" s="100">
        <v>2015</v>
      </c>
      <c r="U1084" s="175" t="s">
        <v>195</v>
      </c>
      <c r="V1084" s="100" t="s">
        <v>70</v>
      </c>
      <c r="W1084" s="190"/>
      <c r="X1084" s="4">
        <f t="shared" si="24"/>
        <v>0</v>
      </c>
      <c r="Y1084" s="190"/>
      <c r="Z1084" s="4"/>
      <c r="AA1084" s="190"/>
      <c r="AB1084" s="190"/>
      <c r="AC1084" s="190"/>
      <c r="AD1084" s="190"/>
      <c r="AE1084" s="190"/>
      <c r="AF1084" s="190"/>
      <c r="AG1084" s="190"/>
      <c r="AH1084" s="190"/>
    </row>
    <row r="1085" spans="1:34" s="191" customFormat="1" ht="38.25" x14ac:dyDescent="0.2">
      <c r="A1085" s="4" t="s">
        <v>3251</v>
      </c>
      <c r="B1085" s="5" t="s">
        <v>3252</v>
      </c>
      <c r="C1085" s="246">
        <f>IF(LEN($D1085)=0,"",SUBTOTAL(3,$D$6:$D1085))</f>
        <v>1078</v>
      </c>
      <c r="D1085" s="174" t="s">
        <v>56</v>
      </c>
      <c r="E1085" s="176" t="s">
        <v>3253</v>
      </c>
      <c r="F1085" s="174" t="s">
        <v>331</v>
      </c>
      <c r="G1085" s="174" t="s">
        <v>51</v>
      </c>
      <c r="H1085" s="177" t="s">
        <v>390</v>
      </c>
      <c r="I1085" s="9">
        <v>0.38</v>
      </c>
      <c r="J1085" s="177">
        <v>144</v>
      </c>
      <c r="K1085" s="230">
        <v>2015</v>
      </c>
      <c r="L1085" s="12" t="s">
        <v>194</v>
      </c>
      <c r="M1085" s="12"/>
      <c r="N1085" s="12"/>
      <c r="O1085" s="12"/>
      <c r="P1085" s="12"/>
      <c r="Q1085" s="4"/>
      <c r="R1085" s="101">
        <v>0.38</v>
      </c>
      <c r="S1085" s="101">
        <v>0.38</v>
      </c>
      <c r="T1085" s="100">
        <v>2015</v>
      </c>
      <c r="U1085" s="175" t="s">
        <v>195</v>
      </c>
      <c r="V1085" s="100" t="s">
        <v>47</v>
      </c>
      <c r="W1085" s="190"/>
      <c r="X1085" s="4">
        <f t="shared" si="24"/>
        <v>0</v>
      </c>
      <c r="Y1085" s="190"/>
      <c r="Z1085" s="4"/>
      <c r="AA1085" s="190"/>
      <c r="AB1085" s="190"/>
      <c r="AC1085" s="190"/>
      <c r="AD1085" s="190"/>
      <c r="AE1085" s="190"/>
      <c r="AF1085" s="190"/>
      <c r="AG1085" s="190"/>
      <c r="AH1085" s="190"/>
    </row>
    <row r="1086" spans="1:34" s="191" customFormat="1" ht="38.25" x14ac:dyDescent="0.2">
      <c r="A1086" s="4" t="s">
        <v>3254</v>
      </c>
      <c r="B1086" s="5" t="s">
        <v>3255</v>
      </c>
      <c r="C1086" s="246">
        <f>IF(LEN($D1086)=0,"",SUBTOTAL(3,$D$6:$D1086))</f>
        <v>1079</v>
      </c>
      <c r="D1086" s="174" t="s">
        <v>56</v>
      </c>
      <c r="E1086" s="176" t="s">
        <v>3256</v>
      </c>
      <c r="F1086" s="174" t="s">
        <v>58</v>
      </c>
      <c r="G1086" s="174" t="s">
        <v>51</v>
      </c>
      <c r="H1086" s="177" t="s">
        <v>533</v>
      </c>
      <c r="I1086" s="9">
        <v>14.3</v>
      </c>
      <c r="J1086" s="177">
        <v>144</v>
      </c>
      <c r="K1086" s="230">
        <v>2015</v>
      </c>
      <c r="L1086" s="12" t="s">
        <v>194</v>
      </c>
      <c r="M1086" s="12"/>
      <c r="N1086" s="12"/>
      <c r="O1086" s="12"/>
      <c r="P1086" s="12"/>
      <c r="Q1086" s="4"/>
      <c r="R1086" s="101">
        <v>14.3</v>
      </c>
      <c r="S1086" s="101">
        <v>14.3</v>
      </c>
      <c r="T1086" s="100">
        <v>2015</v>
      </c>
      <c r="U1086" s="175" t="s">
        <v>195</v>
      </c>
      <c r="V1086" s="100" t="s">
        <v>70</v>
      </c>
      <c r="W1086" s="190"/>
      <c r="X1086" s="4">
        <f t="shared" si="24"/>
        <v>0</v>
      </c>
      <c r="Y1086" s="190"/>
      <c r="Z1086" s="4"/>
      <c r="AA1086" s="190"/>
      <c r="AB1086" s="190"/>
      <c r="AC1086" s="190"/>
      <c r="AD1086" s="190"/>
      <c r="AE1086" s="190"/>
      <c r="AF1086" s="190"/>
      <c r="AG1086" s="190"/>
      <c r="AH1086" s="190"/>
    </row>
    <row r="1087" spans="1:34" s="191" customFormat="1" ht="38.25" x14ac:dyDescent="0.2">
      <c r="A1087" s="4" t="s">
        <v>3257</v>
      </c>
      <c r="B1087" s="180" t="s">
        <v>3258</v>
      </c>
      <c r="C1087" s="246">
        <f>IF(LEN($D1087)=0,"",SUBTOTAL(3,$D$6:$D1087))</f>
        <v>1080</v>
      </c>
      <c r="D1087" s="174" t="s">
        <v>98</v>
      </c>
      <c r="E1087" s="176" t="s">
        <v>3259</v>
      </c>
      <c r="F1087" s="174" t="s">
        <v>100</v>
      </c>
      <c r="G1087" s="18" t="s">
        <v>65</v>
      </c>
      <c r="H1087" s="177" t="s">
        <v>268</v>
      </c>
      <c r="I1087" s="9">
        <v>0.99</v>
      </c>
      <c r="J1087" s="177">
        <v>144</v>
      </c>
      <c r="K1087" s="230">
        <v>2015</v>
      </c>
      <c r="L1087" s="12" t="s">
        <v>194</v>
      </c>
      <c r="M1087" s="12"/>
      <c r="N1087" s="12"/>
      <c r="O1087" s="12"/>
      <c r="P1087" s="12"/>
      <c r="Q1087" s="4"/>
      <c r="R1087" s="101">
        <v>0.99</v>
      </c>
      <c r="S1087" s="101">
        <v>0.99</v>
      </c>
      <c r="T1087" s="100">
        <v>2015</v>
      </c>
      <c r="U1087" s="175" t="s">
        <v>195</v>
      </c>
      <c r="V1087" s="100" t="s">
        <v>70</v>
      </c>
      <c r="W1087" s="190"/>
      <c r="X1087" s="4">
        <f t="shared" si="24"/>
        <v>0</v>
      </c>
      <c r="Y1087" s="190"/>
      <c r="Z1087" s="4"/>
      <c r="AA1087" s="190"/>
      <c r="AB1087" s="190"/>
      <c r="AC1087" s="190"/>
      <c r="AD1087" s="190"/>
      <c r="AE1087" s="190"/>
      <c r="AF1087" s="190"/>
      <c r="AG1087" s="190"/>
      <c r="AH1087" s="190"/>
    </row>
    <row r="1088" spans="1:34" s="191" customFormat="1" ht="38.25" x14ac:dyDescent="0.2">
      <c r="A1088" s="4" t="s">
        <v>3260</v>
      </c>
      <c r="B1088" s="180" t="s">
        <v>3261</v>
      </c>
      <c r="C1088" s="246">
        <f>IF(LEN($D1088)=0,"",SUBTOTAL(3,$D$6:$D1088))</f>
        <v>1081</v>
      </c>
      <c r="D1088" s="174" t="s">
        <v>98</v>
      </c>
      <c r="E1088" s="176" t="s">
        <v>3262</v>
      </c>
      <c r="F1088" s="174" t="s">
        <v>100</v>
      </c>
      <c r="G1088" s="18" t="s">
        <v>65</v>
      </c>
      <c r="H1088" s="177" t="s">
        <v>181</v>
      </c>
      <c r="I1088" s="9">
        <v>2.1</v>
      </c>
      <c r="J1088" s="177">
        <v>144</v>
      </c>
      <c r="K1088" s="230">
        <v>2015</v>
      </c>
      <c r="L1088" s="12" t="s">
        <v>194</v>
      </c>
      <c r="M1088" s="12"/>
      <c r="N1088" s="12"/>
      <c r="O1088" s="12"/>
      <c r="P1088" s="12"/>
      <c r="Q1088" s="4"/>
      <c r="R1088" s="101">
        <v>2.1</v>
      </c>
      <c r="S1088" s="101">
        <v>2.1</v>
      </c>
      <c r="T1088" s="100">
        <v>2015</v>
      </c>
      <c r="U1088" s="175" t="s">
        <v>195</v>
      </c>
      <c r="V1088" s="100" t="s">
        <v>47</v>
      </c>
      <c r="W1088" s="190"/>
      <c r="X1088" s="4">
        <f t="shared" si="24"/>
        <v>0</v>
      </c>
      <c r="Y1088" s="190"/>
      <c r="Z1088" s="4"/>
      <c r="AA1088" s="190"/>
      <c r="AB1088" s="190"/>
      <c r="AC1088" s="190"/>
      <c r="AD1088" s="190"/>
      <c r="AE1088" s="190"/>
      <c r="AF1088" s="190"/>
      <c r="AG1088" s="190"/>
      <c r="AH1088" s="190"/>
    </row>
    <row r="1089" spans="1:34" s="191" customFormat="1" ht="38.25" x14ac:dyDescent="0.2">
      <c r="A1089" s="4" t="s">
        <v>3263</v>
      </c>
      <c r="B1089" s="180" t="s">
        <v>3264</v>
      </c>
      <c r="C1089" s="246">
        <f>IF(LEN($D1089)=0,"",SUBTOTAL(3,$D$6:$D1089))</f>
        <v>1082</v>
      </c>
      <c r="D1089" s="174" t="s">
        <v>98</v>
      </c>
      <c r="E1089" s="176" t="s">
        <v>3265</v>
      </c>
      <c r="F1089" s="174" t="s">
        <v>164</v>
      </c>
      <c r="G1089" s="18" t="s">
        <v>65</v>
      </c>
      <c r="H1089" s="177" t="s">
        <v>128</v>
      </c>
      <c r="I1089" s="9">
        <v>49.790000000000006</v>
      </c>
      <c r="J1089" s="177">
        <v>144</v>
      </c>
      <c r="K1089" s="230">
        <v>2015</v>
      </c>
      <c r="L1089" s="12" t="s">
        <v>194</v>
      </c>
      <c r="M1089" s="12"/>
      <c r="N1089" s="12"/>
      <c r="O1089" s="12"/>
      <c r="P1089" s="12"/>
      <c r="Q1089" s="4"/>
      <c r="R1089" s="101">
        <v>49.79</v>
      </c>
      <c r="S1089" s="101">
        <v>49.790000000000006</v>
      </c>
      <c r="T1089" s="100">
        <v>2015</v>
      </c>
      <c r="U1089" s="175" t="s">
        <v>195</v>
      </c>
      <c r="V1089" s="100" t="s">
        <v>70</v>
      </c>
      <c r="W1089" s="190"/>
      <c r="X1089" s="4">
        <f t="shared" si="24"/>
        <v>0</v>
      </c>
      <c r="Y1089" s="190"/>
      <c r="Z1089" s="4"/>
      <c r="AA1089" s="190"/>
      <c r="AB1089" s="190"/>
      <c r="AC1089" s="190"/>
      <c r="AD1089" s="190"/>
      <c r="AE1089" s="190"/>
      <c r="AF1089" s="190"/>
      <c r="AG1089" s="190"/>
      <c r="AH1089" s="190"/>
    </row>
    <row r="1090" spans="1:34" s="192" customFormat="1" ht="39.6" customHeight="1" x14ac:dyDescent="0.25">
      <c r="A1090" s="4" t="s">
        <v>3266</v>
      </c>
      <c r="B1090" s="5" t="s">
        <v>2474</v>
      </c>
      <c r="C1090" s="246">
        <f>IF(LEN($D1090)=0,"",SUBTOTAL(3,$D$6:$D1090))</f>
        <v>1083</v>
      </c>
      <c r="D1090" s="174" t="s">
        <v>98</v>
      </c>
      <c r="E1090" s="176" t="s">
        <v>3267</v>
      </c>
      <c r="F1090" s="174" t="s">
        <v>100</v>
      </c>
      <c r="G1090" s="174" t="s">
        <v>256</v>
      </c>
      <c r="H1090" s="177" t="s">
        <v>652</v>
      </c>
      <c r="I1090" s="9">
        <v>40</v>
      </c>
      <c r="J1090" s="177">
        <v>144</v>
      </c>
      <c r="K1090" s="230">
        <v>2015</v>
      </c>
      <c r="L1090" s="12" t="s">
        <v>194</v>
      </c>
      <c r="M1090" s="12"/>
      <c r="N1090" s="12"/>
      <c r="O1090" s="12"/>
      <c r="P1090" s="12"/>
      <c r="Q1090" s="4"/>
      <c r="R1090" s="101">
        <v>40</v>
      </c>
      <c r="S1090" s="101">
        <v>40</v>
      </c>
      <c r="T1090" s="100">
        <v>2015</v>
      </c>
      <c r="U1090" s="175" t="s">
        <v>195</v>
      </c>
      <c r="V1090" s="100" t="s">
        <v>70</v>
      </c>
      <c r="W1090" s="183"/>
      <c r="X1090" s="4">
        <f t="shared" si="24"/>
        <v>0</v>
      </c>
      <c r="Y1090" s="183"/>
      <c r="Z1090" s="4"/>
      <c r="AA1090" s="183"/>
      <c r="AB1090" s="183"/>
      <c r="AC1090" s="183"/>
      <c r="AD1090" s="183"/>
      <c r="AE1090" s="183"/>
      <c r="AF1090" s="183"/>
      <c r="AG1090" s="183"/>
      <c r="AH1090" s="183"/>
    </row>
    <row r="1091" spans="1:34" s="192" customFormat="1" ht="40.5" customHeight="1" x14ac:dyDescent="0.25">
      <c r="A1091" s="4" t="s">
        <v>3268</v>
      </c>
      <c r="B1091" s="5" t="s">
        <v>3269</v>
      </c>
      <c r="C1091" s="246">
        <f>IF(LEN($D1091)=0,"",SUBTOTAL(3,$D$6:$D1091))</f>
        <v>1084</v>
      </c>
      <c r="D1091" s="174" t="s">
        <v>98</v>
      </c>
      <c r="E1091" s="176" t="s">
        <v>3270</v>
      </c>
      <c r="F1091" s="174" t="s">
        <v>164</v>
      </c>
      <c r="G1091" s="174" t="s">
        <v>256</v>
      </c>
      <c r="H1091" s="177" t="s">
        <v>356</v>
      </c>
      <c r="I1091" s="9">
        <v>1.18</v>
      </c>
      <c r="J1091" s="177">
        <v>144</v>
      </c>
      <c r="K1091" s="230">
        <v>2015</v>
      </c>
      <c r="L1091" s="12" t="s">
        <v>194</v>
      </c>
      <c r="M1091" s="12"/>
      <c r="N1091" s="12"/>
      <c r="O1091" s="12"/>
      <c r="P1091" s="12"/>
      <c r="Q1091" s="4"/>
      <c r="R1091" s="101">
        <v>1.18</v>
      </c>
      <c r="S1091" s="101">
        <v>1.18</v>
      </c>
      <c r="T1091" s="100">
        <v>2015</v>
      </c>
      <c r="U1091" s="175" t="s">
        <v>195</v>
      </c>
      <c r="V1091" s="100" t="s">
        <v>47</v>
      </c>
      <c r="W1091" s="183"/>
      <c r="X1091" s="4">
        <f t="shared" si="24"/>
        <v>0</v>
      </c>
      <c r="Y1091" s="183"/>
      <c r="Z1091" s="4"/>
      <c r="AA1091" s="183"/>
      <c r="AB1091" s="183"/>
      <c r="AC1091" s="183"/>
      <c r="AD1091" s="183"/>
      <c r="AE1091" s="183"/>
      <c r="AF1091" s="183"/>
      <c r="AG1091" s="183"/>
      <c r="AH1091" s="183"/>
    </row>
    <row r="1092" spans="1:34" s="192" customFormat="1" ht="66" customHeight="1" x14ac:dyDescent="0.25">
      <c r="A1092" s="4" t="s">
        <v>3271</v>
      </c>
      <c r="B1092" s="5" t="s">
        <v>3272</v>
      </c>
      <c r="C1092" s="246">
        <f>IF(LEN($D1092)=0,"",SUBTOTAL(3,$D$6:$D1092))</f>
        <v>1085</v>
      </c>
      <c r="D1092" s="174" t="s">
        <v>98</v>
      </c>
      <c r="E1092" s="176" t="s">
        <v>838</v>
      </c>
      <c r="F1092" s="174" t="s">
        <v>164</v>
      </c>
      <c r="G1092" s="174" t="s">
        <v>139</v>
      </c>
      <c r="H1092" s="177" t="s">
        <v>674</v>
      </c>
      <c r="I1092" s="9">
        <v>2</v>
      </c>
      <c r="J1092" s="177">
        <v>144</v>
      </c>
      <c r="K1092" s="230">
        <v>2015</v>
      </c>
      <c r="L1092" s="12" t="s">
        <v>194</v>
      </c>
      <c r="M1092" s="12"/>
      <c r="N1092" s="12"/>
      <c r="O1092" s="12"/>
      <c r="P1092" s="12"/>
      <c r="Q1092" s="4"/>
      <c r="R1092" s="101">
        <v>2</v>
      </c>
      <c r="S1092" s="101">
        <v>2</v>
      </c>
      <c r="T1092" s="100">
        <v>2015</v>
      </c>
      <c r="U1092" s="175" t="s">
        <v>195</v>
      </c>
      <c r="V1092" s="100" t="s">
        <v>47</v>
      </c>
      <c r="W1092" s="183"/>
      <c r="X1092" s="4">
        <f t="shared" si="24"/>
        <v>0</v>
      </c>
      <c r="Y1092" s="183"/>
      <c r="Z1092" s="4"/>
      <c r="AA1092" s="183"/>
      <c r="AB1092" s="183"/>
      <c r="AC1092" s="183"/>
      <c r="AD1092" s="183"/>
      <c r="AE1092" s="183"/>
      <c r="AF1092" s="183"/>
      <c r="AG1092" s="183"/>
      <c r="AH1092" s="183"/>
    </row>
    <row r="1093" spans="1:34" s="192" customFormat="1" ht="51" customHeight="1" x14ac:dyDescent="0.25">
      <c r="A1093" s="4" t="s">
        <v>3273</v>
      </c>
      <c r="B1093" s="5" t="s">
        <v>3274</v>
      </c>
      <c r="C1093" s="246">
        <f>IF(LEN($D1093)=0,"",SUBTOTAL(3,$D$6:$D1093))</f>
        <v>1086</v>
      </c>
      <c r="D1093" s="174" t="s">
        <v>98</v>
      </c>
      <c r="E1093" s="176" t="s">
        <v>847</v>
      </c>
      <c r="F1093" s="174" t="s">
        <v>164</v>
      </c>
      <c r="G1093" s="174" t="s">
        <v>139</v>
      </c>
      <c r="H1093" s="177" t="s">
        <v>208</v>
      </c>
      <c r="I1093" s="10">
        <v>1.46</v>
      </c>
      <c r="J1093" s="177">
        <v>144</v>
      </c>
      <c r="K1093" s="230">
        <v>2015</v>
      </c>
      <c r="L1093" s="12" t="s">
        <v>194</v>
      </c>
      <c r="M1093" s="12"/>
      <c r="N1093" s="12" t="s">
        <v>68</v>
      </c>
      <c r="O1093" s="12"/>
      <c r="P1093" s="12"/>
      <c r="Q1093" s="4" t="s">
        <v>68</v>
      </c>
      <c r="R1093" s="101">
        <v>9.84</v>
      </c>
      <c r="S1093" s="29">
        <v>1.46</v>
      </c>
      <c r="T1093" s="100">
        <v>2015</v>
      </c>
      <c r="U1093" s="175" t="s">
        <v>195</v>
      </c>
      <c r="V1093" s="100" t="s">
        <v>70</v>
      </c>
      <c r="W1093" s="183"/>
      <c r="X1093" s="4">
        <f t="shared" si="24"/>
        <v>0</v>
      </c>
      <c r="Y1093" s="183"/>
      <c r="Z1093" s="4"/>
      <c r="AA1093" s="183"/>
      <c r="AB1093" s="183"/>
      <c r="AC1093" s="183"/>
      <c r="AD1093" s="183"/>
      <c r="AE1093" s="183"/>
      <c r="AF1093" s="183"/>
      <c r="AG1093" s="183"/>
      <c r="AH1093" s="183"/>
    </row>
    <row r="1094" spans="1:34" s="192" customFormat="1" ht="49.5" customHeight="1" x14ac:dyDescent="0.25">
      <c r="A1094" s="4" t="s">
        <v>3275</v>
      </c>
      <c r="B1094" s="5" t="s">
        <v>3276</v>
      </c>
      <c r="C1094" s="246">
        <f>IF(LEN($D1094)=0,"",SUBTOTAL(3,$D$6:$D1094))</f>
        <v>1087</v>
      </c>
      <c r="D1094" s="174" t="s">
        <v>98</v>
      </c>
      <c r="E1094" s="176" t="s">
        <v>838</v>
      </c>
      <c r="F1094" s="174" t="s">
        <v>164</v>
      </c>
      <c r="G1094" s="174" t="s">
        <v>139</v>
      </c>
      <c r="H1094" s="177" t="s">
        <v>208</v>
      </c>
      <c r="I1094" s="10">
        <v>1.8807700000000003</v>
      </c>
      <c r="J1094" s="177">
        <v>144</v>
      </c>
      <c r="K1094" s="230">
        <v>2015</v>
      </c>
      <c r="L1094" s="12" t="s">
        <v>194</v>
      </c>
      <c r="M1094" s="12"/>
      <c r="N1094" s="12" t="s">
        <v>68</v>
      </c>
      <c r="O1094" s="12"/>
      <c r="P1094" s="12"/>
      <c r="Q1094" s="4" t="s">
        <v>68</v>
      </c>
      <c r="R1094" s="101">
        <v>2.7</v>
      </c>
      <c r="S1094" s="29">
        <v>1.8807700000000003</v>
      </c>
      <c r="T1094" s="100">
        <v>2015</v>
      </c>
      <c r="U1094" s="175" t="s">
        <v>195</v>
      </c>
      <c r="V1094" s="100" t="s">
        <v>70</v>
      </c>
      <c r="W1094" s="183"/>
      <c r="X1094" s="4">
        <f t="shared" si="24"/>
        <v>0</v>
      </c>
      <c r="Y1094" s="183"/>
      <c r="Z1094" s="4"/>
      <c r="AA1094" s="183"/>
      <c r="AB1094" s="183"/>
      <c r="AC1094" s="183"/>
      <c r="AD1094" s="183"/>
      <c r="AE1094" s="183"/>
      <c r="AF1094" s="183"/>
      <c r="AG1094" s="183"/>
      <c r="AH1094" s="183"/>
    </row>
    <row r="1095" spans="1:34" s="192" customFormat="1" ht="51" customHeight="1" x14ac:dyDescent="0.25">
      <c r="A1095" s="4" t="s">
        <v>3277</v>
      </c>
      <c r="B1095" s="5" t="s">
        <v>3278</v>
      </c>
      <c r="C1095" s="246">
        <f>IF(LEN($D1095)=0,"",SUBTOTAL(3,$D$6:$D1095))</f>
        <v>1088</v>
      </c>
      <c r="D1095" s="174" t="s">
        <v>98</v>
      </c>
      <c r="E1095" s="176" t="s">
        <v>847</v>
      </c>
      <c r="F1095" s="174" t="s">
        <v>164</v>
      </c>
      <c r="G1095" s="174" t="s">
        <v>139</v>
      </c>
      <c r="H1095" s="177" t="s">
        <v>208</v>
      </c>
      <c r="I1095" s="9">
        <v>4.75</v>
      </c>
      <c r="J1095" s="177">
        <v>144</v>
      </c>
      <c r="K1095" s="230">
        <v>2015</v>
      </c>
      <c r="L1095" s="12" t="s">
        <v>194</v>
      </c>
      <c r="M1095" s="12"/>
      <c r="N1095" s="12" t="s">
        <v>68</v>
      </c>
      <c r="O1095" s="12"/>
      <c r="P1095" s="12"/>
      <c r="Q1095" s="4" t="s">
        <v>68</v>
      </c>
      <c r="R1095" s="101">
        <v>4.75</v>
      </c>
      <c r="S1095" s="101">
        <v>4.75</v>
      </c>
      <c r="T1095" s="100">
        <v>2015</v>
      </c>
      <c r="U1095" s="175" t="s">
        <v>195</v>
      </c>
      <c r="V1095" s="100" t="s">
        <v>70</v>
      </c>
      <c r="W1095" s="183"/>
      <c r="X1095" s="4">
        <f t="shared" si="24"/>
        <v>0</v>
      </c>
      <c r="Y1095" s="183"/>
      <c r="Z1095" s="4"/>
      <c r="AA1095" s="183"/>
      <c r="AB1095" s="183"/>
      <c r="AC1095" s="183"/>
      <c r="AD1095" s="183"/>
      <c r="AE1095" s="183"/>
      <c r="AF1095" s="183"/>
      <c r="AG1095" s="183"/>
      <c r="AH1095" s="183"/>
    </row>
    <row r="1096" spans="1:34" s="191" customFormat="1" ht="38.25" x14ac:dyDescent="0.2">
      <c r="A1096" s="4" t="s">
        <v>3279</v>
      </c>
      <c r="B1096" s="5" t="s">
        <v>3280</v>
      </c>
      <c r="C1096" s="246">
        <f>IF(LEN($D1096)=0,"",SUBTOTAL(3,$D$6:$D1096))</f>
        <v>1089</v>
      </c>
      <c r="D1096" s="174" t="s">
        <v>98</v>
      </c>
      <c r="E1096" s="176" t="s">
        <v>3281</v>
      </c>
      <c r="F1096" s="174" t="s">
        <v>164</v>
      </c>
      <c r="G1096" s="174" t="s">
        <v>139</v>
      </c>
      <c r="H1096" s="177" t="s">
        <v>212</v>
      </c>
      <c r="I1096" s="9">
        <v>55.7</v>
      </c>
      <c r="J1096" s="177">
        <v>144</v>
      </c>
      <c r="K1096" s="230">
        <v>2015</v>
      </c>
      <c r="L1096" s="12" t="s">
        <v>194</v>
      </c>
      <c r="M1096" s="12"/>
      <c r="N1096" s="12" t="s">
        <v>68</v>
      </c>
      <c r="O1096" s="12"/>
      <c r="P1096" s="12"/>
      <c r="Q1096" s="4" t="s">
        <v>68</v>
      </c>
      <c r="R1096" s="101">
        <v>55.7</v>
      </c>
      <c r="S1096" s="101">
        <v>55.7</v>
      </c>
      <c r="T1096" s="100">
        <v>2015</v>
      </c>
      <c r="U1096" s="175" t="s">
        <v>195</v>
      </c>
      <c r="V1096" s="100" t="s">
        <v>70</v>
      </c>
      <c r="W1096" s="190"/>
      <c r="X1096" s="4">
        <f t="shared" si="24"/>
        <v>0</v>
      </c>
      <c r="Y1096" s="190"/>
      <c r="Z1096" s="4"/>
      <c r="AA1096" s="190"/>
      <c r="AB1096" s="190"/>
      <c r="AC1096" s="190"/>
      <c r="AD1096" s="190"/>
      <c r="AE1096" s="190"/>
      <c r="AF1096" s="190"/>
      <c r="AG1096" s="190"/>
      <c r="AH1096" s="190"/>
    </row>
    <row r="1097" spans="1:34" s="191" customFormat="1" ht="38.25" x14ac:dyDescent="0.2">
      <c r="A1097" s="4" t="s">
        <v>3282</v>
      </c>
      <c r="B1097" s="5" t="s">
        <v>3283</v>
      </c>
      <c r="C1097" s="246">
        <f>IF(LEN($D1097)=0,"",SUBTOTAL(3,$D$6:$D1097))</f>
        <v>1090</v>
      </c>
      <c r="D1097" s="174" t="s">
        <v>98</v>
      </c>
      <c r="E1097" s="176" t="s">
        <v>3267</v>
      </c>
      <c r="F1097" s="174" t="s">
        <v>164</v>
      </c>
      <c r="G1097" s="174" t="s">
        <v>139</v>
      </c>
      <c r="H1097" s="177" t="s">
        <v>140</v>
      </c>
      <c r="I1097" s="9">
        <v>18.5</v>
      </c>
      <c r="J1097" s="177">
        <v>144</v>
      </c>
      <c r="K1097" s="230">
        <v>2015</v>
      </c>
      <c r="L1097" s="12" t="s">
        <v>194</v>
      </c>
      <c r="M1097" s="12"/>
      <c r="N1097" s="12"/>
      <c r="O1097" s="12"/>
      <c r="P1097" s="12"/>
      <c r="Q1097" s="4"/>
      <c r="R1097" s="101">
        <v>18.5</v>
      </c>
      <c r="S1097" s="101">
        <v>18.5</v>
      </c>
      <c r="T1097" s="100">
        <v>2015</v>
      </c>
      <c r="U1097" s="175" t="s">
        <v>195</v>
      </c>
      <c r="V1097" s="100" t="s">
        <v>47</v>
      </c>
      <c r="W1097" s="190"/>
      <c r="X1097" s="4">
        <f t="shared" si="24"/>
        <v>0</v>
      </c>
      <c r="Y1097" s="190"/>
      <c r="Z1097" s="4"/>
      <c r="AA1097" s="190"/>
      <c r="AB1097" s="190"/>
      <c r="AC1097" s="190"/>
      <c r="AD1097" s="190"/>
      <c r="AE1097" s="190"/>
      <c r="AF1097" s="190"/>
      <c r="AG1097" s="190"/>
      <c r="AH1097" s="190"/>
    </row>
    <row r="1098" spans="1:34" s="191" customFormat="1" ht="38.25" x14ac:dyDescent="0.2">
      <c r="A1098" s="4" t="s">
        <v>3284</v>
      </c>
      <c r="B1098" s="5" t="s">
        <v>3285</v>
      </c>
      <c r="C1098" s="246">
        <f>IF(LEN($D1098)=0,"",SUBTOTAL(3,$D$6:$D1098))</f>
        <v>1091</v>
      </c>
      <c r="D1098" s="174" t="s">
        <v>98</v>
      </c>
      <c r="E1098" s="176" t="s">
        <v>3286</v>
      </c>
      <c r="F1098" s="174" t="s">
        <v>164</v>
      </c>
      <c r="G1098" s="174" t="s">
        <v>139</v>
      </c>
      <c r="H1098" s="177" t="s">
        <v>275</v>
      </c>
      <c r="I1098" s="9">
        <v>1.54</v>
      </c>
      <c r="J1098" s="177">
        <v>144</v>
      </c>
      <c r="K1098" s="230">
        <v>2015</v>
      </c>
      <c r="L1098" s="12" t="s">
        <v>194</v>
      </c>
      <c r="M1098" s="12"/>
      <c r="N1098" s="12"/>
      <c r="O1098" s="12"/>
      <c r="P1098" s="12"/>
      <c r="Q1098" s="4"/>
      <c r="R1098" s="101">
        <v>9.17</v>
      </c>
      <c r="S1098" s="101">
        <v>1.54</v>
      </c>
      <c r="T1098" s="100">
        <v>2015</v>
      </c>
      <c r="U1098" s="175" t="s">
        <v>195</v>
      </c>
      <c r="V1098" s="100" t="s">
        <v>70</v>
      </c>
      <c r="W1098" s="190"/>
      <c r="X1098" s="4">
        <f t="shared" si="24"/>
        <v>0</v>
      </c>
      <c r="Y1098" s="190"/>
      <c r="Z1098" s="4"/>
      <c r="AA1098" s="190"/>
      <c r="AB1098" s="190"/>
      <c r="AC1098" s="190"/>
      <c r="AD1098" s="190"/>
      <c r="AE1098" s="190"/>
      <c r="AF1098" s="190"/>
      <c r="AG1098" s="190"/>
      <c r="AH1098" s="190"/>
    </row>
    <row r="1099" spans="1:34" s="164" customFormat="1" ht="39.6" customHeight="1" x14ac:dyDescent="0.25">
      <c r="A1099" s="4" t="s">
        <v>3287</v>
      </c>
      <c r="B1099" s="5" t="s">
        <v>3288</v>
      </c>
      <c r="C1099" s="246">
        <f>IF(LEN($D1099)=0,"",SUBTOTAL(3,$D$6:$D1099))</f>
        <v>1092</v>
      </c>
      <c r="D1099" s="174" t="s">
        <v>98</v>
      </c>
      <c r="E1099" s="176" t="s">
        <v>3289</v>
      </c>
      <c r="F1099" s="174" t="s">
        <v>164</v>
      </c>
      <c r="G1099" s="174" t="s">
        <v>139</v>
      </c>
      <c r="H1099" s="177" t="s">
        <v>3290</v>
      </c>
      <c r="I1099" s="9">
        <v>186.17219999999998</v>
      </c>
      <c r="J1099" s="177">
        <v>144</v>
      </c>
      <c r="K1099" s="230">
        <v>2015</v>
      </c>
      <c r="L1099" s="12" t="s">
        <v>194</v>
      </c>
      <c r="M1099" s="12"/>
      <c r="N1099" s="12" t="s">
        <v>68</v>
      </c>
      <c r="O1099" s="12"/>
      <c r="P1099" s="12"/>
      <c r="Q1099" s="4" t="s">
        <v>68</v>
      </c>
      <c r="R1099" s="101">
        <v>753</v>
      </c>
      <c r="S1099" s="101">
        <v>186.17219999999998</v>
      </c>
      <c r="T1099" s="100">
        <v>2015</v>
      </c>
      <c r="U1099" s="175" t="s">
        <v>195</v>
      </c>
      <c r="V1099" s="100" t="s">
        <v>70</v>
      </c>
      <c r="W1099" s="177"/>
      <c r="X1099" s="4">
        <f t="shared" si="24"/>
        <v>0</v>
      </c>
      <c r="Y1099" s="177"/>
      <c r="Z1099" s="4"/>
      <c r="AA1099" s="177"/>
      <c r="AB1099" s="177"/>
      <c r="AC1099" s="177"/>
      <c r="AD1099" s="177"/>
      <c r="AE1099" s="177"/>
      <c r="AF1099" s="177"/>
      <c r="AG1099" s="177"/>
      <c r="AH1099" s="177"/>
    </row>
    <row r="1100" spans="1:34" s="191" customFormat="1" ht="38.25" x14ac:dyDescent="0.2">
      <c r="A1100" s="4" t="s">
        <v>3291</v>
      </c>
      <c r="B1100" s="5" t="s">
        <v>3292</v>
      </c>
      <c r="C1100" s="246">
        <f>IF(LEN($D1100)=0,"",SUBTOTAL(3,$D$6:$D1100))</f>
        <v>1093</v>
      </c>
      <c r="D1100" s="174" t="s">
        <v>98</v>
      </c>
      <c r="E1100" s="176" t="s">
        <v>3293</v>
      </c>
      <c r="F1100" s="174" t="s">
        <v>495</v>
      </c>
      <c r="G1100" s="174" t="s">
        <v>181</v>
      </c>
      <c r="H1100" s="177" t="s">
        <v>1223</v>
      </c>
      <c r="I1100" s="9">
        <v>10</v>
      </c>
      <c r="J1100" s="177">
        <v>144</v>
      </c>
      <c r="K1100" s="230">
        <v>2015</v>
      </c>
      <c r="L1100" s="12" t="s">
        <v>194</v>
      </c>
      <c r="M1100" s="12"/>
      <c r="N1100" s="12"/>
      <c r="O1100" s="12"/>
      <c r="P1100" s="12"/>
      <c r="Q1100" s="4"/>
      <c r="R1100" s="101">
        <v>10</v>
      </c>
      <c r="S1100" s="101">
        <v>10</v>
      </c>
      <c r="T1100" s="100">
        <v>2015</v>
      </c>
      <c r="U1100" s="175" t="s">
        <v>195</v>
      </c>
      <c r="V1100" s="100" t="s">
        <v>47</v>
      </c>
      <c r="W1100" s="190"/>
      <c r="X1100" s="4">
        <f t="shared" si="24"/>
        <v>0</v>
      </c>
      <c r="Y1100" s="190"/>
      <c r="Z1100" s="4"/>
      <c r="AA1100" s="190"/>
      <c r="AB1100" s="190"/>
      <c r="AC1100" s="190"/>
      <c r="AD1100" s="190"/>
      <c r="AE1100" s="190"/>
      <c r="AF1100" s="190"/>
      <c r="AG1100" s="190"/>
      <c r="AH1100" s="190"/>
    </row>
    <row r="1101" spans="1:34" s="191" customFormat="1" ht="38.25" x14ac:dyDescent="0.2">
      <c r="A1101" s="4" t="s">
        <v>3294</v>
      </c>
      <c r="B1101" s="5" t="s">
        <v>3295</v>
      </c>
      <c r="C1101" s="246">
        <f>IF(LEN($D1101)=0,"",SUBTOTAL(3,$D$6:$D1101))</f>
        <v>1094</v>
      </c>
      <c r="D1101" s="174" t="s">
        <v>98</v>
      </c>
      <c r="E1101" s="176" t="s">
        <v>3296</v>
      </c>
      <c r="F1101" s="174" t="s">
        <v>100</v>
      </c>
      <c r="G1101" s="174" t="s">
        <v>89</v>
      </c>
      <c r="H1101" s="177" t="s">
        <v>90</v>
      </c>
      <c r="I1101" s="9">
        <v>2.9</v>
      </c>
      <c r="J1101" s="177">
        <v>144</v>
      </c>
      <c r="K1101" s="230">
        <v>2015</v>
      </c>
      <c r="L1101" s="12" t="s">
        <v>194</v>
      </c>
      <c r="M1101" s="12"/>
      <c r="N1101" s="12"/>
      <c r="O1101" s="12"/>
      <c r="P1101" s="12"/>
      <c r="Q1101" s="4"/>
      <c r="R1101" s="101">
        <v>2.9</v>
      </c>
      <c r="S1101" s="101">
        <v>2.9</v>
      </c>
      <c r="T1101" s="100">
        <v>2015</v>
      </c>
      <c r="U1101" s="175" t="s">
        <v>195</v>
      </c>
      <c r="V1101" s="100" t="s">
        <v>47</v>
      </c>
      <c r="W1101" s="190"/>
      <c r="X1101" s="4">
        <f t="shared" si="24"/>
        <v>0</v>
      </c>
      <c r="Y1101" s="190"/>
      <c r="Z1101" s="4"/>
      <c r="AA1101" s="190"/>
      <c r="AB1101" s="190"/>
      <c r="AC1101" s="190"/>
      <c r="AD1101" s="190"/>
      <c r="AE1101" s="190"/>
      <c r="AF1101" s="190"/>
      <c r="AG1101" s="190"/>
      <c r="AH1101" s="190"/>
    </row>
    <row r="1102" spans="1:34" s="191" customFormat="1" ht="38.25" x14ac:dyDescent="0.2">
      <c r="A1102" s="4" t="s">
        <v>3297</v>
      </c>
      <c r="B1102" s="5" t="s">
        <v>3298</v>
      </c>
      <c r="C1102" s="246">
        <f>IF(LEN($D1102)=0,"",SUBTOTAL(3,$D$6:$D1102))</f>
        <v>1095</v>
      </c>
      <c r="D1102" s="174" t="s">
        <v>98</v>
      </c>
      <c r="E1102" s="176" t="s">
        <v>3299</v>
      </c>
      <c r="F1102" s="174" t="s">
        <v>105</v>
      </c>
      <c r="G1102" s="174" t="s">
        <v>165</v>
      </c>
      <c r="H1102" s="177" t="s">
        <v>612</v>
      </c>
      <c r="I1102" s="9">
        <v>1.21</v>
      </c>
      <c r="J1102" s="177">
        <v>144</v>
      </c>
      <c r="K1102" s="230">
        <v>2015</v>
      </c>
      <c r="L1102" s="12" t="s">
        <v>194</v>
      </c>
      <c r="M1102" s="12"/>
      <c r="N1102" s="12"/>
      <c r="O1102" s="12"/>
      <c r="P1102" s="12"/>
      <c r="Q1102" s="4"/>
      <c r="R1102" s="101">
        <v>1.21</v>
      </c>
      <c r="S1102" s="101">
        <v>1.21</v>
      </c>
      <c r="T1102" s="100">
        <v>2015</v>
      </c>
      <c r="U1102" s="175" t="s">
        <v>195</v>
      </c>
      <c r="V1102" s="100" t="s">
        <v>36</v>
      </c>
      <c r="W1102" s="190"/>
      <c r="X1102" s="4">
        <f t="shared" si="24"/>
        <v>0</v>
      </c>
      <c r="Y1102" s="190"/>
      <c r="Z1102" s="4"/>
      <c r="AA1102" s="190"/>
      <c r="AB1102" s="190"/>
      <c r="AC1102" s="190"/>
      <c r="AD1102" s="190"/>
      <c r="AE1102" s="190"/>
      <c r="AF1102" s="190"/>
      <c r="AG1102" s="190"/>
      <c r="AH1102" s="190"/>
    </row>
    <row r="1103" spans="1:34" s="191" customFormat="1" ht="51" x14ac:dyDescent="0.2">
      <c r="A1103" s="4" t="s">
        <v>3300</v>
      </c>
      <c r="B1103" s="5" t="s">
        <v>3301</v>
      </c>
      <c r="C1103" s="246">
        <f>IF(LEN($D1103)=0,"",SUBTOTAL(3,$D$6:$D1103))</f>
        <v>1096</v>
      </c>
      <c r="D1103" s="174" t="s">
        <v>98</v>
      </c>
      <c r="E1103" s="176" t="s">
        <v>3302</v>
      </c>
      <c r="F1103" s="174" t="s">
        <v>105</v>
      </c>
      <c r="G1103" s="174" t="s">
        <v>165</v>
      </c>
      <c r="H1103" s="177" t="s">
        <v>612</v>
      </c>
      <c r="I1103" s="9">
        <v>1.7</v>
      </c>
      <c r="J1103" s="177">
        <v>144</v>
      </c>
      <c r="K1103" s="230">
        <v>2015</v>
      </c>
      <c r="L1103" s="12" t="s">
        <v>194</v>
      </c>
      <c r="M1103" s="12"/>
      <c r="N1103" s="12"/>
      <c r="O1103" s="12"/>
      <c r="P1103" s="12"/>
      <c r="Q1103" s="4"/>
      <c r="R1103" s="101">
        <v>1.7</v>
      </c>
      <c r="S1103" s="101">
        <v>1.7</v>
      </c>
      <c r="T1103" s="100">
        <v>2015</v>
      </c>
      <c r="U1103" s="175" t="s">
        <v>195</v>
      </c>
      <c r="V1103" s="100" t="s">
        <v>111</v>
      </c>
      <c r="W1103" s="190"/>
      <c r="X1103" s="4">
        <f t="shared" si="24"/>
        <v>0</v>
      </c>
      <c r="Y1103" s="190"/>
      <c r="Z1103" s="4"/>
      <c r="AA1103" s="190"/>
      <c r="AB1103" s="190"/>
      <c r="AC1103" s="190"/>
      <c r="AD1103" s="190"/>
      <c r="AE1103" s="190"/>
      <c r="AF1103" s="190"/>
      <c r="AG1103" s="190"/>
      <c r="AH1103" s="190"/>
    </row>
    <row r="1104" spans="1:34" s="191" customFormat="1" ht="38.25" x14ac:dyDescent="0.2">
      <c r="A1104" s="4" t="s">
        <v>3303</v>
      </c>
      <c r="B1104" s="180" t="s">
        <v>2482</v>
      </c>
      <c r="C1104" s="246">
        <f>IF(LEN($D1104)=0,"",SUBTOTAL(3,$D$6:$D57))</f>
        <v>51</v>
      </c>
      <c r="D1104" s="174" t="s">
        <v>62</v>
      </c>
      <c r="E1104" s="176" t="s">
        <v>3304</v>
      </c>
      <c r="F1104" s="174" t="s">
        <v>261</v>
      </c>
      <c r="G1104" s="18" t="s">
        <v>65</v>
      </c>
      <c r="H1104" s="177" t="s">
        <v>339</v>
      </c>
      <c r="I1104" s="9">
        <v>0.27</v>
      </c>
      <c r="J1104" s="177">
        <v>166</v>
      </c>
      <c r="K1104" s="230">
        <v>2015</v>
      </c>
      <c r="L1104" s="12" t="s">
        <v>263</v>
      </c>
      <c r="M1104" s="12" t="s">
        <v>32</v>
      </c>
      <c r="N1104" s="12"/>
      <c r="O1104" s="12"/>
      <c r="P1104" s="12"/>
      <c r="Q1104" s="4"/>
      <c r="R1104" s="4">
        <v>0.27</v>
      </c>
      <c r="S1104" s="4">
        <v>0.27</v>
      </c>
      <c r="T1104" s="178">
        <v>2015</v>
      </c>
      <c r="U1104" s="13" t="s">
        <v>264</v>
      </c>
      <c r="V1104" s="4" t="s">
        <v>70</v>
      </c>
      <c r="W1104" s="190"/>
      <c r="X1104" s="4">
        <f t="shared" si="24"/>
        <v>0</v>
      </c>
      <c r="Y1104" s="190"/>
      <c r="Z1104" s="4"/>
      <c r="AA1104" s="190"/>
      <c r="AB1104" s="190"/>
      <c r="AC1104" s="190"/>
      <c r="AD1104" s="190"/>
      <c r="AE1104" s="190"/>
      <c r="AF1104" s="190"/>
      <c r="AG1104" s="190"/>
      <c r="AH1104" s="190"/>
    </row>
    <row r="1105" spans="1:34" s="191" customFormat="1" ht="38.25" x14ac:dyDescent="0.2">
      <c r="A1105" s="4" t="s">
        <v>3305</v>
      </c>
      <c r="B1105" s="5" t="s">
        <v>1723</v>
      </c>
      <c r="C1105" s="246">
        <f>IF(LEN($D1105)=0,"",SUBTOTAL(3,$D$6:$D1105))</f>
        <v>1098</v>
      </c>
      <c r="D1105" s="174" t="s">
        <v>62</v>
      </c>
      <c r="E1105" s="176" t="s">
        <v>3306</v>
      </c>
      <c r="F1105" s="174" t="s">
        <v>310</v>
      </c>
      <c r="G1105" s="18" t="s">
        <v>65</v>
      </c>
      <c r="H1105" s="177" t="s">
        <v>406</v>
      </c>
      <c r="I1105" s="9">
        <v>0.72</v>
      </c>
      <c r="J1105" s="177">
        <v>166</v>
      </c>
      <c r="K1105" s="230">
        <v>2015</v>
      </c>
      <c r="L1105" s="12" t="s">
        <v>263</v>
      </c>
      <c r="M1105" s="12" t="s">
        <v>32</v>
      </c>
      <c r="N1105" s="12"/>
      <c r="O1105" s="12"/>
      <c r="P1105" s="12"/>
      <c r="Q1105" s="4"/>
      <c r="R1105" s="101">
        <v>0.72</v>
      </c>
      <c r="S1105" s="101">
        <v>0.72</v>
      </c>
      <c r="T1105" s="100">
        <v>2015</v>
      </c>
      <c r="U1105" s="175" t="s">
        <v>264</v>
      </c>
      <c r="V1105" s="100" t="s">
        <v>47</v>
      </c>
      <c r="W1105" s="190"/>
      <c r="X1105" s="4">
        <f t="shared" si="24"/>
        <v>0</v>
      </c>
      <c r="Y1105" s="190"/>
      <c r="Z1105" s="4"/>
      <c r="AA1105" s="190"/>
      <c r="AB1105" s="190"/>
      <c r="AC1105" s="190"/>
      <c r="AD1105" s="190"/>
      <c r="AE1105" s="190"/>
      <c r="AF1105" s="190"/>
      <c r="AG1105" s="190"/>
      <c r="AH1105" s="190"/>
    </row>
    <row r="1106" spans="1:34" s="191" customFormat="1" ht="38.25" x14ac:dyDescent="0.2">
      <c r="A1106" s="4" t="s">
        <v>3307</v>
      </c>
      <c r="B1106" s="180" t="s">
        <v>3308</v>
      </c>
      <c r="C1106" s="246">
        <f>IF(LEN($D1106)=0,"",SUBTOTAL(3,$D$6:$D1106))</f>
        <v>1099</v>
      </c>
      <c r="D1106" s="174" t="s">
        <v>62</v>
      </c>
      <c r="E1106" s="176" t="s">
        <v>3309</v>
      </c>
      <c r="F1106" s="174" t="s">
        <v>310</v>
      </c>
      <c r="G1106" s="18" t="s">
        <v>65</v>
      </c>
      <c r="H1106" s="177" t="s">
        <v>406</v>
      </c>
      <c r="I1106" s="9">
        <v>0.13</v>
      </c>
      <c r="J1106" s="177">
        <v>166</v>
      </c>
      <c r="K1106" s="230">
        <v>2015</v>
      </c>
      <c r="L1106" s="12" t="s">
        <v>263</v>
      </c>
      <c r="M1106" s="12"/>
      <c r="N1106" s="12"/>
      <c r="O1106" s="12"/>
      <c r="P1106" s="12"/>
      <c r="Q1106" s="4"/>
      <c r="R1106" s="101">
        <v>0.13</v>
      </c>
      <c r="S1106" s="101">
        <v>0.13</v>
      </c>
      <c r="T1106" s="100">
        <v>2015</v>
      </c>
      <c r="U1106" s="175" t="s">
        <v>264</v>
      </c>
      <c r="V1106" s="100" t="s">
        <v>70</v>
      </c>
      <c r="W1106" s="190"/>
      <c r="X1106" s="4">
        <f t="shared" si="24"/>
        <v>0</v>
      </c>
      <c r="Y1106" s="190"/>
      <c r="Z1106" s="4"/>
      <c r="AA1106" s="190"/>
      <c r="AB1106" s="190"/>
      <c r="AC1106" s="190"/>
      <c r="AD1106" s="190"/>
      <c r="AE1106" s="190"/>
      <c r="AF1106" s="190"/>
      <c r="AG1106" s="190"/>
      <c r="AH1106" s="190"/>
    </row>
    <row r="1107" spans="1:34" s="191" customFormat="1" ht="38.25" x14ac:dyDescent="0.2">
      <c r="A1107" s="4" t="s">
        <v>3310</v>
      </c>
      <c r="B1107" s="5" t="s">
        <v>3311</v>
      </c>
      <c r="C1107" s="246">
        <f>IF(LEN($D1107)=0,"",SUBTOTAL(3,$D$6:$D1107))</f>
        <v>1100</v>
      </c>
      <c r="D1107" s="174" t="s">
        <v>62</v>
      </c>
      <c r="E1107" s="176" t="s">
        <v>3312</v>
      </c>
      <c r="F1107" s="174" t="s">
        <v>64</v>
      </c>
      <c r="G1107" s="174" t="s">
        <v>79</v>
      </c>
      <c r="H1107" s="177" t="s">
        <v>193</v>
      </c>
      <c r="I1107" s="9">
        <v>1</v>
      </c>
      <c r="J1107" s="177">
        <v>166</v>
      </c>
      <c r="K1107" s="230">
        <v>2015</v>
      </c>
      <c r="L1107" s="12" t="s">
        <v>263</v>
      </c>
      <c r="M1107" s="12" t="s">
        <v>32</v>
      </c>
      <c r="N1107" s="12"/>
      <c r="O1107" s="12"/>
      <c r="P1107" s="12"/>
      <c r="Q1107" s="4"/>
      <c r="R1107" s="101">
        <v>1</v>
      </c>
      <c r="S1107" s="101">
        <v>1</v>
      </c>
      <c r="T1107" s="100">
        <v>2015</v>
      </c>
      <c r="U1107" s="175" t="s">
        <v>264</v>
      </c>
      <c r="V1107" s="100" t="s">
        <v>47</v>
      </c>
      <c r="W1107" s="190"/>
      <c r="X1107" s="4">
        <f t="shared" si="24"/>
        <v>0</v>
      </c>
      <c r="Y1107" s="190"/>
      <c r="Z1107" s="4"/>
      <c r="AA1107" s="190"/>
      <c r="AB1107" s="190"/>
      <c r="AC1107" s="190"/>
      <c r="AD1107" s="190"/>
      <c r="AE1107" s="190"/>
      <c r="AF1107" s="190"/>
      <c r="AG1107" s="190"/>
      <c r="AH1107" s="190"/>
    </row>
    <row r="1108" spans="1:34" s="191" customFormat="1" ht="38.25" x14ac:dyDescent="0.2">
      <c r="A1108" s="4" t="s">
        <v>3313</v>
      </c>
      <c r="B1108" s="5" t="s">
        <v>3314</v>
      </c>
      <c r="C1108" s="246">
        <f>IF(LEN($D1108)=0,"",SUBTOTAL(3,$D$6:$D1108))</f>
        <v>1101</v>
      </c>
      <c r="D1108" s="174" t="s">
        <v>62</v>
      </c>
      <c r="E1108" s="176" t="s">
        <v>3315</v>
      </c>
      <c r="F1108" s="174" t="s">
        <v>310</v>
      </c>
      <c r="G1108" s="174" t="s">
        <v>79</v>
      </c>
      <c r="H1108" s="177" t="s">
        <v>193</v>
      </c>
      <c r="I1108" s="9">
        <v>0.2</v>
      </c>
      <c r="J1108" s="177">
        <v>166</v>
      </c>
      <c r="K1108" s="230">
        <v>2015</v>
      </c>
      <c r="L1108" s="12" t="s">
        <v>263</v>
      </c>
      <c r="M1108" s="12"/>
      <c r="N1108" s="12"/>
      <c r="O1108" s="12"/>
      <c r="P1108" s="12"/>
      <c r="Q1108" s="4"/>
      <c r="R1108" s="101">
        <v>0.2</v>
      </c>
      <c r="S1108" s="101">
        <v>0.2</v>
      </c>
      <c r="T1108" s="100">
        <v>2015</v>
      </c>
      <c r="U1108" s="175" t="s">
        <v>264</v>
      </c>
      <c r="V1108" s="100" t="s">
        <v>47</v>
      </c>
      <c r="W1108" s="190"/>
      <c r="X1108" s="4">
        <f t="shared" si="24"/>
        <v>0</v>
      </c>
      <c r="Y1108" s="190"/>
      <c r="Z1108" s="4"/>
      <c r="AA1108" s="190"/>
      <c r="AB1108" s="190"/>
      <c r="AC1108" s="190"/>
      <c r="AD1108" s="190"/>
      <c r="AE1108" s="190"/>
      <c r="AF1108" s="190"/>
      <c r="AG1108" s="190"/>
      <c r="AH1108" s="190"/>
    </row>
    <row r="1109" spans="1:34" s="191" customFormat="1" ht="38.25" x14ac:dyDescent="0.2">
      <c r="A1109" s="4" t="s">
        <v>3316</v>
      </c>
      <c r="B1109" s="5" t="s">
        <v>3317</v>
      </c>
      <c r="C1109" s="246">
        <f>IF(LEN($D1109)=0,"",SUBTOTAL(3,$D$6:$D1109))</f>
        <v>1102</v>
      </c>
      <c r="D1109" s="174" t="s">
        <v>62</v>
      </c>
      <c r="E1109" s="176" t="s">
        <v>3318</v>
      </c>
      <c r="F1109" s="174" t="s">
        <v>310</v>
      </c>
      <c r="G1109" s="174" t="s">
        <v>79</v>
      </c>
      <c r="H1109" s="177" t="s">
        <v>199</v>
      </c>
      <c r="I1109" s="9">
        <v>0.2</v>
      </c>
      <c r="J1109" s="177">
        <v>166</v>
      </c>
      <c r="K1109" s="230">
        <v>2015</v>
      </c>
      <c r="L1109" s="12" t="s">
        <v>263</v>
      </c>
      <c r="M1109" s="12"/>
      <c r="N1109" s="12"/>
      <c r="O1109" s="12"/>
      <c r="P1109" s="12"/>
      <c r="Q1109" s="4"/>
      <c r="R1109" s="101">
        <v>0.2</v>
      </c>
      <c r="S1109" s="101">
        <v>0.2</v>
      </c>
      <c r="T1109" s="100">
        <v>2015</v>
      </c>
      <c r="U1109" s="175" t="s">
        <v>264</v>
      </c>
      <c r="V1109" s="100" t="s">
        <v>70</v>
      </c>
      <c r="W1109" s="190"/>
      <c r="X1109" s="4">
        <f t="shared" si="24"/>
        <v>0</v>
      </c>
      <c r="Y1109" s="190"/>
      <c r="Z1109" s="4"/>
      <c r="AA1109" s="190"/>
      <c r="AB1109" s="190"/>
      <c r="AC1109" s="190"/>
      <c r="AD1109" s="190"/>
      <c r="AE1109" s="190"/>
      <c r="AF1109" s="190"/>
      <c r="AG1109" s="190"/>
      <c r="AH1109" s="190"/>
    </row>
    <row r="1110" spans="1:34" s="191" customFormat="1" ht="38.25" x14ac:dyDescent="0.2">
      <c r="A1110" s="4" t="s">
        <v>3319</v>
      </c>
      <c r="B1110" s="5" t="s">
        <v>3320</v>
      </c>
      <c r="C1110" s="246">
        <f>IF(LEN($D1110)=0,"",SUBTOTAL(3,$D$6:$D1110))</f>
        <v>1103</v>
      </c>
      <c r="D1110" s="174" t="s">
        <v>62</v>
      </c>
      <c r="E1110" s="176" t="s">
        <v>3321</v>
      </c>
      <c r="F1110" s="174" t="s">
        <v>64</v>
      </c>
      <c r="G1110" s="174" t="s">
        <v>256</v>
      </c>
      <c r="H1110" s="177" t="s">
        <v>590</v>
      </c>
      <c r="I1110" s="9">
        <v>0.46</v>
      </c>
      <c r="J1110" s="177">
        <v>166</v>
      </c>
      <c r="K1110" s="230">
        <v>2015</v>
      </c>
      <c r="L1110" s="12" t="s">
        <v>263</v>
      </c>
      <c r="M1110" s="12"/>
      <c r="N1110" s="12"/>
      <c r="O1110" s="12"/>
      <c r="P1110" s="12"/>
      <c r="Q1110" s="4"/>
      <c r="R1110" s="4">
        <v>0.46</v>
      </c>
      <c r="S1110" s="4">
        <v>0.46</v>
      </c>
      <c r="T1110" s="178">
        <v>2015</v>
      </c>
      <c r="U1110" s="13" t="s">
        <v>264</v>
      </c>
      <c r="V1110" s="4" t="s">
        <v>47</v>
      </c>
      <c r="W1110" s="190"/>
      <c r="X1110" s="4">
        <f t="shared" si="24"/>
        <v>0</v>
      </c>
      <c r="Y1110" s="190"/>
      <c r="Z1110" s="4"/>
      <c r="AA1110" s="190"/>
      <c r="AB1110" s="190"/>
      <c r="AC1110" s="190"/>
      <c r="AD1110" s="190"/>
      <c r="AE1110" s="190"/>
      <c r="AF1110" s="190"/>
      <c r="AG1110" s="190"/>
      <c r="AH1110" s="190"/>
    </row>
    <row r="1111" spans="1:34" s="191" customFormat="1" ht="38.25" x14ac:dyDescent="0.2">
      <c r="A1111" s="4" t="s">
        <v>3322</v>
      </c>
      <c r="B1111" s="5" t="s">
        <v>3323</v>
      </c>
      <c r="C1111" s="246">
        <f>IF(LEN($D1111)=0,"",SUBTOTAL(3,$D$6:$D1111))</f>
        <v>1104</v>
      </c>
      <c r="D1111" s="174" t="s">
        <v>62</v>
      </c>
      <c r="E1111" s="176" t="s">
        <v>3324</v>
      </c>
      <c r="F1111" s="174" t="s">
        <v>317</v>
      </c>
      <c r="G1111" s="174" t="s">
        <v>139</v>
      </c>
      <c r="H1111" s="177" t="s">
        <v>1219</v>
      </c>
      <c r="I1111" s="9">
        <v>0.7</v>
      </c>
      <c r="J1111" s="177">
        <v>166</v>
      </c>
      <c r="K1111" s="230">
        <v>2015</v>
      </c>
      <c r="L1111" s="12" t="s">
        <v>263</v>
      </c>
      <c r="M1111" s="12"/>
      <c r="N1111" s="12"/>
      <c r="O1111" s="12"/>
      <c r="P1111" s="12"/>
      <c r="Q1111" s="4"/>
      <c r="R1111" s="4">
        <v>0.7</v>
      </c>
      <c r="S1111" s="4">
        <v>0.7</v>
      </c>
      <c r="T1111" s="178">
        <v>2015</v>
      </c>
      <c r="U1111" s="13" t="s">
        <v>264</v>
      </c>
      <c r="V1111" s="4" t="s">
        <v>70</v>
      </c>
      <c r="W1111" s="190"/>
      <c r="X1111" s="4">
        <f t="shared" si="24"/>
        <v>0</v>
      </c>
      <c r="Y1111" s="190"/>
      <c r="Z1111" s="4"/>
      <c r="AA1111" s="190"/>
      <c r="AB1111" s="190"/>
      <c r="AC1111" s="190"/>
      <c r="AD1111" s="190"/>
      <c r="AE1111" s="190"/>
      <c r="AF1111" s="190"/>
      <c r="AG1111" s="190"/>
      <c r="AH1111" s="190"/>
    </row>
    <row r="1112" spans="1:34" s="191" customFormat="1" ht="38.25" x14ac:dyDescent="0.2">
      <c r="A1112" s="4" t="s">
        <v>3325</v>
      </c>
      <c r="B1112" s="5" t="s">
        <v>1914</v>
      </c>
      <c r="C1112" s="246">
        <f>IF(LEN($D1112)=0,"",SUBTOTAL(3,$D$6:$D1112))</f>
        <v>1105</v>
      </c>
      <c r="D1112" s="174" t="s">
        <v>62</v>
      </c>
      <c r="E1112" s="176" t="s">
        <v>3326</v>
      </c>
      <c r="F1112" s="174" t="s">
        <v>310</v>
      </c>
      <c r="G1112" s="174" t="s">
        <v>84</v>
      </c>
      <c r="H1112" s="177" t="s">
        <v>1916</v>
      </c>
      <c r="I1112" s="9">
        <v>0.1</v>
      </c>
      <c r="J1112" s="177">
        <v>166</v>
      </c>
      <c r="K1112" s="230">
        <v>2015</v>
      </c>
      <c r="L1112" s="12" t="s">
        <v>263</v>
      </c>
      <c r="M1112" s="12"/>
      <c r="N1112" s="12"/>
      <c r="O1112" s="12"/>
      <c r="P1112" s="12"/>
      <c r="Q1112" s="4"/>
      <c r="R1112" s="4">
        <v>0.1</v>
      </c>
      <c r="S1112" s="4">
        <v>0.1</v>
      </c>
      <c r="T1112" s="178">
        <v>2015</v>
      </c>
      <c r="U1112" s="13" t="s">
        <v>264</v>
      </c>
      <c r="V1112" s="4" t="s">
        <v>111</v>
      </c>
      <c r="W1112" s="190"/>
      <c r="X1112" s="4">
        <f t="shared" si="24"/>
        <v>0</v>
      </c>
      <c r="Y1112" s="190"/>
      <c r="Z1112" s="4"/>
      <c r="AA1112" s="190"/>
      <c r="AB1112" s="190"/>
      <c r="AC1112" s="190"/>
      <c r="AD1112" s="190"/>
      <c r="AE1112" s="190"/>
      <c r="AF1112" s="190"/>
      <c r="AG1112" s="190"/>
      <c r="AH1112" s="190"/>
    </row>
    <row r="1113" spans="1:34" s="191" customFormat="1" ht="38.25" x14ac:dyDescent="0.2">
      <c r="A1113" s="4" t="s">
        <v>3327</v>
      </c>
      <c r="B1113" s="5" t="s">
        <v>3328</v>
      </c>
      <c r="C1113" s="246">
        <f>IF(LEN($D1113)=0,"",SUBTOTAL(3,$D$6:$D1113))</f>
        <v>1106</v>
      </c>
      <c r="D1113" s="174" t="s">
        <v>62</v>
      </c>
      <c r="E1113" s="176" t="s">
        <v>3329</v>
      </c>
      <c r="F1113" s="174" t="s">
        <v>310</v>
      </c>
      <c r="G1113" s="174" t="s">
        <v>84</v>
      </c>
      <c r="H1113" s="177" t="s">
        <v>2426</v>
      </c>
      <c r="I1113" s="9">
        <v>0.1</v>
      </c>
      <c r="J1113" s="177">
        <v>166</v>
      </c>
      <c r="K1113" s="230">
        <v>2015</v>
      </c>
      <c r="L1113" s="12" t="s">
        <v>263</v>
      </c>
      <c r="M1113" s="12"/>
      <c r="N1113" s="12"/>
      <c r="O1113" s="12"/>
      <c r="P1113" s="12"/>
      <c r="Q1113" s="4"/>
      <c r="R1113" s="4">
        <v>0.1</v>
      </c>
      <c r="S1113" s="4">
        <v>0.1</v>
      </c>
      <c r="T1113" s="178">
        <v>2015</v>
      </c>
      <c r="U1113" s="13" t="s">
        <v>264</v>
      </c>
      <c r="V1113" s="4" t="s">
        <v>111</v>
      </c>
      <c r="W1113" s="190"/>
      <c r="X1113" s="4">
        <f t="shared" si="24"/>
        <v>0</v>
      </c>
      <c r="Y1113" s="190"/>
      <c r="Z1113" s="4"/>
      <c r="AA1113" s="190"/>
      <c r="AB1113" s="190"/>
      <c r="AC1113" s="190"/>
      <c r="AD1113" s="190"/>
      <c r="AE1113" s="190"/>
      <c r="AF1113" s="190"/>
      <c r="AG1113" s="190"/>
      <c r="AH1113" s="190"/>
    </row>
    <row r="1114" spans="1:34" s="191" customFormat="1" ht="38.25" x14ac:dyDescent="0.2">
      <c r="A1114" s="4" t="s">
        <v>3330</v>
      </c>
      <c r="B1114" s="5" t="s">
        <v>3331</v>
      </c>
      <c r="C1114" s="246">
        <f>IF(LEN($D1114)=0,"",SUBTOTAL(3,$D$6:$D1114))</f>
        <v>1107</v>
      </c>
      <c r="D1114" s="174" t="s">
        <v>62</v>
      </c>
      <c r="E1114" s="176" t="s">
        <v>3332</v>
      </c>
      <c r="F1114" s="174" t="s">
        <v>64</v>
      </c>
      <c r="G1114" s="174" t="s">
        <v>181</v>
      </c>
      <c r="H1114" s="177" t="s">
        <v>368</v>
      </c>
      <c r="I1114" s="9">
        <v>1.3</v>
      </c>
      <c r="J1114" s="177">
        <v>166</v>
      </c>
      <c r="K1114" s="230">
        <v>2015</v>
      </c>
      <c r="L1114" s="12" t="s">
        <v>263</v>
      </c>
      <c r="M1114" s="12"/>
      <c r="N1114" s="12"/>
      <c r="O1114" s="12"/>
      <c r="P1114" s="12"/>
      <c r="Q1114" s="4"/>
      <c r="R1114" s="4">
        <v>1.3</v>
      </c>
      <c r="S1114" s="4">
        <v>1.3</v>
      </c>
      <c r="T1114" s="178">
        <v>2015</v>
      </c>
      <c r="U1114" s="13" t="s">
        <v>264</v>
      </c>
      <c r="V1114" s="4" t="s">
        <v>47</v>
      </c>
      <c r="W1114" s="190"/>
      <c r="X1114" s="4">
        <f t="shared" si="24"/>
        <v>0</v>
      </c>
      <c r="Y1114" s="190"/>
      <c r="Z1114" s="4"/>
      <c r="AA1114" s="190"/>
      <c r="AB1114" s="190"/>
      <c r="AC1114" s="190"/>
      <c r="AD1114" s="190"/>
      <c r="AE1114" s="190"/>
      <c r="AF1114" s="190"/>
      <c r="AG1114" s="190"/>
      <c r="AH1114" s="190"/>
    </row>
    <row r="1115" spans="1:34" s="191" customFormat="1" ht="38.25" x14ac:dyDescent="0.2">
      <c r="A1115" s="4" t="s">
        <v>3333</v>
      </c>
      <c r="B1115" s="5" t="s">
        <v>3334</v>
      </c>
      <c r="C1115" s="246">
        <f>IF(LEN($D1115)=0,"",SUBTOTAL(3,$D$6:$D1115))</f>
        <v>1108</v>
      </c>
      <c r="D1115" s="174" t="s">
        <v>62</v>
      </c>
      <c r="E1115" s="176" t="s">
        <v>3335</v>
      </c>
      <c r="F1115" s="174" t="s">
        <v>64</v>
      </c>
      <c r="G1115" s="174" t="s">
        <v>181</v>
      </c>
      <c r="H1115" s="177" t="s">
        <v>368</v>
      </c>
      <c r="I1115" s="9">
        <v>1.3</v>
      </c>
      <c r="J1115" s="177">
        <v>166</v>
      </c>
      <c r="K1115" s="230">
        <v>2015</v>
      </c>
      <c r="L1115" s="12" t="s">
        <v>263</v>
      </c>
      <c r="M1115" s="12"/>
      <c r="N1115" s="12"/>
      <c r="O1115" s="12"/>
      <c r="P1115" s="12"/>
      <c r="Q1115" s="4"/>
      <c r="R1115" s="4">
        <v>1.3</v>
      </c>
      <c r="S1115" s="4">
        <v>1.3</v>
      </c>
      <c r="T1115" s="178">
        <v>2015</v>
      </c>
      <c r="U1115" s="13" t="s">
        <v>264</v>
      </c>
      <c r="V1115" s="4" t="s">
        <v>47</v>
      </c>
      <c r="W1115" s="190"/>
      <c r="X1115" s="4">
        <f t="shared" si="24"/>
        <v>0</v>
      </c>
      <c r="Y1115" s="190"/>
      <c r="Z1115" s="4"/>
      <c r="AA1115" s="190"/>
      <c r="AB1115" s="190"/>
      <c r="AC1115" s="190"/>
      <c r="AD1115" s="190"/>
      <c r="AE1115" s="190"/>
      <c r="AF1115" s="190"/>
      <c r="AG1115" s="190"/>
      <c r="AH1115" s="190"/>
    </row>
    <row r="1116" spans="1:34" s="191" customFormat="1" ht="38.25" x14ac:dyDescent="0.2">
      <c r="A1116" s="4" t="s">
        <v>3336</v>
      </c>
      <c r="B1116" s="5" t="s">
        <v>3337</v>
      </c>
      <c r="C1116" s="246">
        <f>IF(LEN($D1116)=0,"",SUBTOTAL(3,$D$6:$D1116))</f>
        <v>1109</v>
      </c>
      <c r="D1116" s="174" t="s">
        <v>62</v>
      </c>
      <c r="E1116" s="176" t="s">
        <v>3338</v>
      </c>
      <c r="F1116" s="174" t="s">
        <v>64</v>
      </c>
      <c r="G1116" s="174" t="s">
        <v>181</v>
      </c>
      <c r="H1116" s="177" t="s">
        <v>368</v>
      </c>
      <c r="I1116" s="9">
        <v>1.3</v>
      </c>
      <c r="J1116" s="177">
        <v>166</v>
      </c>
      <c r="K1116" s="230">
        <v>2015</v>
      </c>
      <c r="L1116" s="12" t="s">
        <v>263</v>
      </c>
      <c r="M1116" s="12"/>
      <c r="N1116" s="12"/>
      <c r="O1116" s="12"/>
      <c r="P1116" s="12"/>
      <c r="Q1116" s="4"/>
      <c r="R1116" s="4">
        <v>1.3</v>
      </c>
      <c r="S1116" s="4">
        <v>1.3</v>
      </c>
      <c r="T1116" s="178">
        <v>2015</v>
      </c>
      <c r="U1116" s="13" t="s">
        <v>264</v>
      </c>
      <c r="V1116" s="4" t="s">
        <v>47</v>
      </c>
      <c r="W1116" s="190"/>
      <c r="X1116" s="4">
        <f t="shared" si="24"/>
        <v>0</v>
      </c>
      <c r="Y1116" s="190"/>
      <c r="Z1116" s="4"/>
      <c r="AA1116" s="190"/>
      <c r="AB1116" s="190"/>
      <c r="AC1116" s="190"/>
      <c r="AD1116" s="190"/>
      <c r="AE1116" s="190"/>
      <c r="AF1116" s="190"/>
      <c r="AG1116" s="190"/>
      <c r="AH1116" s="190"/>
    </row>
    <row r="1117" spans="1:34" s="191" customFormat="1" ht="38.25" x14ac:dyDescent="0.2">
      <c r="A1117" s="4" t="s">
        <v>3339</v>
      </c>
      <c r="B1117" s="5" t="s">
        <v>3340</v>
      </c>
      <c r="C1117" s="246">
        <f>IF(LEN($D1117)=0,"",SUBTOTAL(3,$D$6:$D1117))</f>
        <v>1110</v>
      </c>
      <c r="D1117" s="174" t="s">
        <v>62</v>
      </c>
      <c r="E1117" s="176" t="s">
        <v>3341</v>
      </c>
      <c r="F1117" s="174" t="s">
        <v>317</v>
      </c>
      <c r="G1117" s="174" t="s">
        <v>181</v>
      </c>
      <c r="H1117" s="177" t="s">
        <v>604</v>
      </c>
      <c r="I1117" s="9">
        <v>0.24</v>
      </c>
      <c r="J1117" s="177">
        <v>166</v>
      </c>
      <c r="K1117" s="230">
        <v>2015</v>
      </c>
      <c r="L1117" s="12" t="s">
        <v>263</v>
      </c>
      <c r="M1117" s="12"/>
      <c r="N1117" s="12"/>
      <c r="O1117" s="12"/>
      <c r="P1117" s="12"/>
      <c r="Q1117" s="4"/>
      <c r="R1117" s="4">
        <v>0.24</v>
      </c>
      <c r="S1117" s="4">
        <v>0.24</v>
      </c>
      <c r="T1117" s="178">
        <v>2015</v>
      </c>
      <c r="U1117" s="13" t="s">
        <v>264</v>
      </c>
      <c r="V1117" s="4" t="s">
        <v>70</v>
      </c>
      <c r="W1117" s="190"/>
      <c r="X1117" s="4">
        <f t="shared" si="24"/>
        <v>0</v>
      </c>
      <c r="Y1117" s="190"/>
      <c r="Z1117" s="4"/>
      <c r="AA1117" s="190"/>
      <c r="AB1117" s="190"/>
      <c r="AC1117" s="190"/>
      <c r="AD1117" s="190"/>
      <c r="AE1117" s="190"/>
      <c r="AF1117" s="190"/>
      <c r="AG1117" s="190"/>
      <c r="AH1117" s="190"/>
    </row>
    <row r="1118" spans="1:34" s="191" customFormat="1" ht="38.25" x14ac:dyDescent="0.2">
      <c r="A1118" s="4" t="s">
        <v>3342</v>
      </c>
      <c r="B1118" s="5" t="s">
        <v>3343</v>
      </c>
      <c r="C1118" s="246">
        <f>IF(LEN($D1118)=0,"",SUBTOTAL(3,$D$6:$D1118))</f>
        <v>1111</v>
      </c>
      <c r="D1118" s="174" t="s">
        <v>62</v>
      </c>
      <c r="E1118" s="176" t="s">
        <v>3344</v>
      </c>
      <c r="F1118" s="174" t="s">
        <v>64</v>
      </c>
      <c r="G1118" s="174" t="s">
        <v>89</v>
      </c>
      <c r="H1118" s="177" t="s">
        <v>249</v>
      </c>
      <c r="I1118" s="9">
        <v>0.9</v>
      </c>
      <c r="J1118" s="177">
        <v>166</v>
      </c>
      <c r="K1118" s="230">
        <v>2015</v>
      </c>
      <c r="L1118" s="12" t="s">
        <v>263</v>
      </c>
      <c r="M1118" s="12"/>
      <c r="N1118" s="12"/>
      <c r="O1118" s="12"/>
      <c r="P1118" s="12"/>
      <c r="Q1118" s="4"/>
      <c r="R1118" s="4">
        <v>0.9</v>
      </c>
      <c r="S1118" s="4">
        <v>0.9</v>
      </c>
      <c r="T1118" s="178">
        <v>2015</v>
      </c>
      <c r="U1118" s="13" t="s">
        <v>264</v>
      </c>
      <c r="V1118" s="4" t="s">
        <v>111</v>
      </c>
      <c r="W1118" s="190"/>
      <c r="X1118" s="4">
        <f t="shared" si="24"/>
        <v>0</v>
      </c>
      <c r="Y1118" s="190"/>
      <c r="Z1118" s="4"/>
      <c r="AA1118" s="190"/>
      <c r="AB1118" s="190"/>
      <c r="AC1118" s="190"/>
      <c r="AD1118" s="190"/>
      <c r="AE1118" s="190"/>
      <c r="AF1118" s="190"/>
      <c r="AG1118" s="190"/>
      <c r="AH1118" s="190"/>
    </row>
    <row r="1119" spans="1:34" s="191" customFormat="1" ht="38.25" x14ac:dyDescent="0.2">
      <c r="A1119" s="4" t="s">
        <v>3345</v>
      </c>
      <c r="B1119" s="5" t="s">
        <v>3346</v>
      </c>
      <c r="C1119" s="246">
        <f>IF(LEN($D1119)=0,"",SUBTOTAL(3,$D$6:$D1119))</f>
        <v>1112</v>
      </c>
      <c r="D1119" s="174" t="s">
        <v>62</v>
      </c>
      <c r="E1119" s="176" t="s">
        <v>3347</v>
      </c>
      <c r="F1119" s="174" t="s">
        <v>64</v>
      </c>
      <c r="G1119" s="174" t="s">
        <v>89</v>
      </c>
      <c r="H1119" s="177" t="s">
        <v>3348</v>
      </c>
      <c r="I1119" s="9">
        <v>0.06</v>
      </c>
      <c r="J1119" s="177">
        <v>166</v>
      </c>
      <c r="K1119" s="230">
        <v>2015</v>
      </c>
      <c r="L1119" s="12" t="s">
        <v>263</v>
      </c>
      <c r="M1119" s="12"/>
      <c r="N1119" s="12"/>
      <c r="O1119" s="12"/>
      <c r="P1119" s="12"/>
      <c r="Q1119" s="4"/>
      <c r="R1119" s="4">
        <v>0.06</v>
      </c>
      <c r="S1119" s="4">
        <v>0.06</v>
      </c>
      <c r="T1119" s="178">
        <v>2015</v>
      </c>
      <c r="U1119" s="13" t="s">
        <v>264</v>
      </c>
      <c r="V1119" s="4" t="s">
        <v>111</v>
      </c>
      <c r="W1119" s="190"/>
      <c r="X1119" s="4">
        <f t="shared" si="24"/>
        <v>0</v>
      </c>
      <c r="Y1119" s="190"/>
      <c r="Z1119" s="4"/>
      <c r="AA1119" s="190"/>
      <c r="AB1119" s="190"/>
      <c r="AC1119" s="190"/>
      <c r="AD1119" s="190"/>
      <c r="AE1119" s="190"/>
      <c r="AF1119" s="190"/>
      <c r="AG1119" s="190"/>
      <c r="AH1119" s="190"/>
    </row>
    <row r="1120" spans="1:34" s="191" customFormat="1" ht="38.25" x14ac:dyDescent="0.2">
      <c r="A1120" s="4" t="s">
        <v>3349</v>
      </c>
      <c r="B1120" s="5" t="s">
        <v>3350</v>
      </c>
      <c r="C1120" s="246">
        <f>IF(LEN($D1120)=0,"",SUBTOTAL(3,$D$6:$D1120))</f>
        <v>1113</v>
      </c>
      <c r="D1120" s="174" t="s">
        <v>62</v>
      </c>
      <c r="E1120" s="176" t="s">
        <v>3351</v>
      </c>
      <c r="F1120" s="174" t="s">
        <v>317</v>
      </c>
      <c r="G1120" s="174" t="s">
        <v>89</v>
      </c>
      <c r="H1120" s="177" t="s">
        <v>704</v>
      </c>
      <c r="I1120" s="9">
        <v>1.1000000000000001</v>
      </c>
      <c r="J1120" s="177">
        <v>166</v>
      </c>
      <c r="K1120" s="230">
        <v>2015</v>
      </c>
      <c r="L1120" s="12" t="s">
        <v>263</v>
      </c>
      <c r="M1120" s="12"/>
      <c r="N1120" s="12"/>
      <c r="O1120" s="12"/>
      <c r="P1120" s="12"/>
      <c r="Q1120" s="4"/>
      <c r="R1120" s="4">
        <v>1.1000000000000001</v>
      </c>
      <c r="S1120" s="4">
        <v>1.1000000000000001</v>
      </c>
      <c r="T1120" s="178">
        <v>2015</v>
      </c>
      <c r="U1120" s="13" t="s">
        <v>264</v>
      </c>
      <c r="V1120" s="4" t="s">
        <v>47</v>
      </c>
      <c r="W1120" s="190"/>
      <c r="X1120" s="4">
        <f t="shared" si="24"/>
        <v>0</v>
      </c>
      <c r="Y1120" s="190"/>
      <c r="Z1120" s="4"/>
      <c r="AA1120" s="190"/>
      <c r="AB1120" s="190"/>
      <c r="AC1120" s="190"/>
      <c r="AD1120" s="190"/>
      <c r="AE1120" s="190"/>
      <c r="AF1120" s="190"/>
      <c r="AG1120" s="190"/>
      <c r="AH1120" s="190"/>
    </row>
    <row r="1121" spans="1:34" s="191" customFormat="1" ht="38.25" x14ac:dyDescent="0.2">
      <c r="A1121" s="4" t="s">
        <v>3352</v>
      </c>
      <c r="B1121" s="5" t="s">
        <v>3353</v>
      </c>
      <c r="C1121" s="246">
        <f>IF(LEN($D1121)=0,"",SUBTOTAL(3,$D$6:$D1121))</f>
        <v>1114</v>
      </c>
      <c r="D1121" s="174" t="s">
        <v>62</v>
      </c>
      <c r="E1121" s="176" t="s">
        <v>3354</v>
      </c>
      <c r="F1121" s="174" t="s">
        <v>64</v>
      </c>
      <c r="G1121" s="174" t="s">
        <v>28</v>
      </c>
      <c r="H1121" s="177" t="s">
        <v>1740</v>
      </c>
      <c r="I1121" s="9">
        <v>0.2</v>
      </c>
      <c r="J1121" s="177">
        <v>166</v>
      </c>
      <c r="K1121" s="230">
        <v>2015</v>
      </c>
      <c r="L1121" s="12" t="s">
        <v>263</v>
      </c>
      <c r="M1121" s="12"/>
      <c r="N1121" s="12"/>
      <c r="O1121" s="12"/>
      <c r="P1121" s="12"/>
      <c r="Q1121" s="4"/>
      <c r="R1121" s="4">
        <v>0.2</v>
      </c>
      <c r="S1121" s="4">
        <v>0.2</v>
      </c>
      <c r="T1121" s="178">
        <v>2015</v>
      </c>
      <c r="U1121" s="13" t="s">
        <v>264</v>
      </c>
      <c r="V1121" s="4" t="s">
        <v>47</v>
      </c>
      <c r="W1121" s="190"/>
      <c r="X1121" s="4">
        <f t="shared" si="24"/>
        <v>0</v>
      </c>
      <c r="Y1121" s="190"/>
      <c r="Z1121" s="4"/>
      <c r="AA1121" s="190"/>
      <c r="AB1121" s="190"/>
      <c r="AC1121" s="190"/>
      <c r="AD1121" s="190"/>
      <c r="AE1121" s="190"/>
      <c r="AF1121" s="190"/>
      <c r="AG1121" s="190"/>
      <c r="AH1121" s="190"/>
    </row>
    <row r="1122" spans="1:34" s="191" customFormat="1" ht="38.25" x14ac:dyDescent="0.2">
      <c r="A1122" s="4" t="s">
        <v>3355</v>
      </c>
      <c r="B1122" s="5" t="s">
        <v>1723</v>
      </c>
      <c r="C1122" s="246">
        <f>IF(LEN($D1122)=0,"",SUBTOTAL(3,$D$6:$D1122))</f>
        <v>1115</v>
      </c>
      <c r="D1122" s="174" t="s">
        <v>25</v>
      </c>
      <c r="E1122" s="176" t="s">
        <v>3356</v>
      </c>
      <c r="F1122" s="174" t="s">
        <v>27</v>
      </c>
      <c r="G1122" s="18" t="s">
        <v>65</v>
      </c>
      <c r="H1122" s="177" t="s">
        <v>3357</v>
      </c>
      <c r="I1122" s="9">
        <v>10.039999999999999</v>
      </c>
      <c r="J1122" s="177">
        <v>166</v>
      </c>
      <c r="K1122" s="230">
        <v>2015</v>
      </c>
      <c r="L1122" s="12" t="s">
        <v>263</v>
      </c>
      <c r="M1122" s="12"/>
      <c r="N1122" s="12"/>
      <c r="O1122" s="12"/>
      <c r="P1122" s="12"/>
      <c r="Q1122" s="4"/>
      <c r="R1122" s="101">
        <v>10.039999999999999</v>
      </c>
      <c r="S1122" s="101">
        <v>10.039999999999999</v>
      </c>
      <c r="T1122" s="100">
        <v>2015</v>
      </c>
      <c r="U1122" s="175" t="s">
        <v>264</v>
      </c>
      <c r="V1122" s="100" t="s">
        <v>47</v>
      </c>
      <c r="W1122" s="190"/>
      <c r="X1122" s="4">
        <f t="shared" si="24"/>
        <v>0</v>
      </c>
      <c r="Y1122" s="190"/>
      <c r="Z1122" s="4"/>
      <c r="AA1122" s="190"/>
      <c r="AB1122" s="190"/>
      <c r="AC1122" s="190"/>
      <c r="AD1122" s="190"/>
      <c r="AE1122" s="190"/>
      <c r="AF1122" s="190"/>
      <c r="AG1122" s="190"/>
      <c r="AH1122" s="190"/>
    </row>
    <row r="1123" spans="1:34" s="191" customFormat="1" ht="38.25" x14ac:dyDescent="0.2">
      <c r="A1123" s="4" t="s">
        <v>3358</v>
      </c>
      <c r="B1123" s="5" t="s">
        <v>1723</v>
      </c>
      <c r="C1123" s="246">
        <f>IF(LEN($D1123)=0,"",SUBTOTAL(3,$D$6:$D1123))</f>
        <v>1116</v>
      </c>
      <c r="D1123" s="174" t="s">
        <v>25</v>
      </c>
      <c r="E1123" s="176" t="s">
        <v>3359</v>
      </c>
      <c r="F1123" s="174" t="s">
        <v>27</v>
      </c>
      <c r="G1123" s="18" t="s">
        <v>65</v>
      </c>
      <c r="H1123" s="177" t="s">
        <v>289</v>
      </c>
      <c r="I1123" s="9">
        <v>0.02</v>
      </c>
      <c r="J1123" s="177">
        <v>166</v>
      </c>
      <c r="K1123" s="230">
        <v>2015</v>
      </c>
      <c r="L1123" s="12" t="s">
        <v>263</v>
      </c>
      <c r="M1123" s="12"/>
      <c r="N1123" s="12"/>
      <c r="O1123" s="12"/>
      <c r="P1123" s="12"/>
      <c r="Q1123" s="4"/>
      <c r="R1123" s="101">
        <v>0.02</v>
      </c>
      <c r="S1123" s="101">
        <v>0.02</v>
      </c>
      <c r="T1123" s="100">
        <v>2015</v>
      </c>
      <c r="U1123" s="175" t="s">
        <v>264</v>
      </c>
      <c r="V1123" s="100" t="s">
        <v>47</v>
      </c>
      <c r="W1123" s="190"/>
      <c r="X1123" s="4">
        <f t="shared" si="24"/>
        <v>0</v>
      </c>
      <c r="Y1123" s="190"/>
      <c r="Z1123" s="4"/>
      <c r="AA1123" s="190"/>
      <c r="AB1123" s="190"/>
      <c r="AC1123" s="190"/>
      <c r="AD1123" s="190"/>
      <c r="AE1123" s="190"/>
      <c r="AF1123" s="190"/>
      <c r="AG1123" s="190"/>
      <c r="AH1123" s="190"/>
    </row>
    <row r="1124" spans="1:34" s="191" customFormat="1" ht="38.25" x14ac:dyDescent="0.2">
      <c r="A1124" s="4" t="s">
        <v>3360</v>
      </c>
      <c r="B1124" s="180" t="s">
        <v>3361</v>
      </c>
      <c r="C1124" s="246">
        <f>IF(LEN($D1124)=0,"",SUBTOTAL(3,$D$6:$D1124))</f>
        <v>1117</v>
      </c>
      <c r="D1124" s="174" t="s">
        <v>25</v>
      </c>
      <c r="E1124" s="176" t="s">
        <v>3362</v>
      </c>
      <c r="F1124" s="174" t="s">
        <v>27</v>
      </c>
      <c r="G1124" s="18" t="s">
        <v>65</v>
      </c>
      <c r="H1124" s="177" t="s">
        <v>128</v>
      </c>
      <c r="I1124" s="9">
        <v>0.16</v>
      </c>
      <c r="J1124" s="177">
        <v>166</v>
      </c>
      <c r="K1124" s="230">
        <v>2015</v>
      </c>
      <c r="L1124" s="12" t="s">
        <v>263</v>
      </c>
      <c r="M1124" s="12"/>
      <c r="N1124" s="12"/>
      <c r="O1124" s="12"/>
      <c r="P1124" s="12"/>
      <c r="Q1124" s="4"/>
      <c r="R1124" s="101">
        <v>0.16</v>
      </c>
      <c r="S1124" s="101">
        <v>0.16</v>
      </c>
      <c r="T1124" s="100">
        <v>2015</v>
      </c>
      <c r="U1124" s="175" t="s">
        <v>264</v>
      </c>
      <c r="V1124" s="100" t="s">
        <v>47</v>
      </c>
      <c r="W1124" s="190"/>
      <c r="X1124" s="4">
        <f t="shared" si="24"/>
        <v>0</v>
      </c>
      <c r="Y1124" s="190"/>
      <c r="Z1124" s="4"/>
      <c r="AA1124" s="190"/>
      <c r="AB1124" s="190"/>
      <c r="AC1124" s="190"/>
      <c r="AD1124" s="190"/>
      <c r="AE1124" s="190"/>
      <c r="AF1124" s="190"/>
      <c r="AG1124" s="190"/>
      <c r="AH1124" s="190"/>
    </row>
    <row r="1125" spans="1:34" s="191" customFormat="1" ht="38.25" x14ac:dyDescent="0.2">
      <c r="A1125" s="4" t="s">
        <v>3363</v>
      </c>
      <c r="B1125" s="180" t="s">
        <v>627</v>
      </c>
      <c r="C1125" s="246">
        <f>IF(LEN($D1125)=0,"",SUBTOTAL(3,$D$6:$D1125))</f>
        <v>1118</v>
      </c>
      <c r="D1125" s="174" t="s">
        <v>25</v>
      </c>
      <c r="E1125" s="176" t="s">
        <v>3364</v>
      </c>
      <c r="F1125" s="174" t="s">
        <v>27</v>
      </c>
      <c r="G1125" s="18" t="s">
        <v>65</v>
      </c>
      <c r="H1125" s="177" t="s">
        <v>629</v>
      </c>
      <c r="I1125" s="9">
        <v>0.1</v>
      </c>
      <c r="J1125" s="177">
        <v>166</v>
      </c>
      <c r="K1125" s="230">
        <v>2015</v>
      </c>
      <c r="L1125" s="12" t="s">
        <v>263</v>
      </c>
      <c r="M1125" s="12"/>
      <c r="N1125" s="12"/>
      <c r="O1125" s="12"/>
      <c r="P1125" s="12"/>
      <c r="Q1125" s="4"/>
      <c r="R1125" s="101">
        <v>0.1</v>
      </c>
      <c r="S1125" s="101">
        <v>0.1</v>
      </c>
      <c r="T1125" s="100">
        <v>2015</v>
      </c>
      <c r="U1125" s="175" t="s">
        <v>264</v>
      </c>
      <c r="V1125" s="100" t="s">
        <v>70</v>
      </c>
      <c r="W1125" s="190"/>
      <c r="X1125" s="4">
        <f t="shared" si="24"/>
        <v>0</v>
      </c>
      <c r="Y1125" s="190"/>
      <c r="Z1125" s="4"/>
      <c r="AA1125" s="190"/>
      <c r="AB1125" s="190"/>
      <c r="AC1125" s="190"/>
      <c r="AD1125" s="190"/>
      <c r="AE1125" s="190"/>
      <c r="AF1125" s="190"/>
      <c r="AG1125" s="190"/>
      <c r="AH1125" s="190"/>
    </row>
    <row r="1126" spans="1:34" s="191" customFormat="1" ht="38.25" x14ac:dyDescent="0.2">
      <c r="A1126" s="4" t="s">
        <v>3365</v>
      </c>
      <c r="B1126" s="5" t="s">
        <v>3366</v>
      </c>
      <c r="C1126" s="246">
        <f>IF(LEN($D1126)=0,"",SUBTOTAL(3,$D$6:$D1126))</f>
        <v>1119</v>
      </c>
      <c r="D1126" s="174" t="s">
        <v>25</v>
      </c>
      <c r="E1126" s="176" t="s">
        <v>3367</v>
      </c>
      <c r="F1126" s="174" t="s">
        <v>27</v>
      </c>
      <c r="G1126" s="174" t="s">
        <v>79</v>
      </c>
      <c r="H1126" s="177" t="s">
        <v>2063</v>
      </c>
      <c r="I1126" s="9">
        <v>2.1</v>
      </c>
      <c r="J1126" s="177">
        <v>166</v>
      </c>
      <c r="K1126" s="230">
        <v>2015</v>
      </c>
      <c r="L1126" s="12" t="s">
        <v>263</v>
      </c>
      <c r="M1126" s="12"/>
      <c r="N1126" s="12"/>
      <c r="O1126" s="12"/>
      <c r="P1126" s="12"/>
      <c r="Q1126" s="4"/>
      <c r="R1126" s="101">
        <v>3.8</v>
      </c>
      <c r="S1126" s="101">
        <v>2.1</v>
      </c>
      <c r="T1126" s="100">
        <v>2015</v>
      </c>
      <c r="U1126" s="175" t="s">
        <v>264</v>
      </c>
      <c r="V1126" s="100" t="s">
        <v>70</v>
      </c>
      <c r="W1126" s="190"/>
      <c r="X1126" s="4">
        <f t="shared" si="24"/>
        <v>0</v>
      </c>
      <c r="Y1126" s="190"/>
      <c r="Z1126" s="4"/>
      <c r="AA1126" s="190"/>
      <c r="AB1126" s="190"/>
      <c r="AC1126" s="190"/>
      <c r="AD1126" s="190"/>
      <c r="AE1126" s="190"/>
      <c r="AF1126" s="190"/>
      <c r="AG1126" s="190"/>
      <c r="AH1126" s="190"/>
    </row>
    <row r="1127" spans="1:34" s="191" customFormat="1" ht="38.25" x14ac:dyDescent="0.2">
      <c r="A1127" s="4" t="s">
        <v>3368</v>
      </c>
      <c r="B1127" s="5" t="s">
        <v>3369</v>
      </c>
      <c r="C1127" s="246">
        <f>IF(LEN($D1127)=0,"",SUBTOTAL(3,$D$6:$D1127))</f>
        <v>1120</v>
      </c>
      <c r="D1127" s="174" t="s">
        <v>25</v>
      </c>
      <c r="E1127" s="176" t="s">
        <v>3370</v>
      </c>
      <c r="F1127" s="174" t="s">
        <v>127</v>
      </c>
      <c r="G1127" s="174" t="s">
        <v>185</v>
      </c>
      <c r="H1127" s="177" t="s">
        <v>3371</v>
      </c>
      <c r="I1127" s="9">
        <v>0.15</v>
      </c>
      <c r="J1127" s="177">
        <v>166</v>
      </c>
      <c r="K1127" s="230">
        <v>2015</v>
      </c>
      <c r="L1127" s="12" t="s">
        <v>263</v>
      </c>
      <c r="M1127" s="12"/>
      <c r="N1127" s="12"/>
      <c r="O1127" s="12"/>
      <c r="P1127" s="12"/>
      <c r="Q1127" s="4"/>
      <c r="R1127" s="101">
        <v>7.82</v>
      </c>
      <c r="S1127" s="101">
        <v>0.15</v>
      </c>
      <c r="T1127" s="100">
        <v>2015</v>
      </c>
      <c r="U1127" s="175" t="s">
        <v>264</v>
      </c>
      <c r="V1127" s="100" t="s">
        <v>47</v>
      </c>
      <c r="W1127" s="190"/>
      <c r="X1127" s="4">
        <f t="shared" si="24"/>
        <v>0</v>
      </c>
      <c r="Y1127" s="190"/>
      <c r="Z1127" s="4"/>
      <c r="AA1127" s="190"/>
      <c r="AB1127" s="190"/>
      <c r="AC1127" s="190"/>
      <c r="AD1127" s="190"/>
      <c r="AE1127" s="190"/>
      <c r="AF1127" s="190"/>
      <c r="AG1127" s="190"/>
      <c r="AH1127" s="190"/>
    </row>
    <row r="1128" spans="1:34" s="192" customFormat="1" ht="79.150000000000006" customHeight="1" x14ac:dyDescent="0.25">
      <c r="A1128" s="4" t="s">
        <v>3372</v>
      </c>
      <c r="B1128" s="5" t="s">
        <v>3373</v>
      </c>
      <c r="C1128" s="246">
        <f>IF(LEN($D1128)=0,"",SUBTOTAL(3,$D$6:$D1128))</f>
        <v>1121</v>
      </c>
      <c r="D1128" s="174" t="s">
        <v>25</v>
      </c>
      <c r="E1128" s="176" t="s">
        <v>3374</v>
      </c>
      <c r="F1128" s="174" t="s">
        <v>27</v>
      </c>
      <c r="G1128" s="174" t="s">
        <v>256</v>
      </c>
      <c r="H1128" s="177" t="s">
        <v>586</v>
      </c>
      <c r="I1128" s="9">
        <v>0.86</v>
      </c>
      <c r="J1128" s="177">
        <v>166</v>
      </c>
      <c r="K1128" s="230">
        <v>2015</v>
      </c>
      <c r="L1128" s="12" t="s">
        <v>263</v>
      </c>
      <c r="M1128" s="12"/>
      <c r="N1128" s="12"/>
      <c r="O1128" s="12"/>
      <c r="P1128" s="12"/>
      <c r="Q1128" s="4"/>
      <c r="R1128" s="4">
        <v>0.86</v>
      </c>
      <c r="S1128" s="4">
        <v>0.86</v>
      </c>
      <c r="T1128" s="178">
        <v>2015</v>
      </c>
      <c r="U1128" s="13" t="s">
        <v>264</v>
      </c>
      <c r="V1128" s="4" t="s">
        <v>47</v>
      </c>
      <c r="W1128" s="183"/>
      <c r="X1128" s="4">
        <f t="shared" si="24"/>
        <v>0</v>
      </c>
      <c r="Y1128" s="183"/>
      <c r="Z1128" s="4"/>
      <c r="AA1128" s="183"/>
      <c r="AB1128" s="183"/>
      <c r="AC1128" s="183"/>
      <c r="AD1128" s="183"/>
      <c r="AE1128" s="183"/>
      <c r="AF1128" s="183"/>
      <c r="AG1128" s="183"/>
      <c r="AH1128" s="183"/>
    </row>
    <row r="1129" spans="1:34" s="192" customFormat="1" ht="13.9" customHeight="1" x14ac:dyDescent="0.25">
      <c r="A1129" s="4" t="s">
        <v>3375</v>
      </c>
      <c r="B1129" s="5" t="s">
        <v>3376</v>
      </c>
      <c r="C1129" s="246">
        <f>IF(LEN($D1129)=0,"",SUBTOTAL(3,$D$6:$D1129))</f>
        <v>1122</v>
      </c>
      <c r="D1129" s="174" t="s">
        <v>25</v>
      </c>
      <c r="E1129" s="176" t="s">
        <v>3377</v>
      </c>
      <c r="F1129" s="174" t="s">
        <v>45</v>
      </c>
      <c r="G1129" s="174" t="s">
        <v>256</v>
      </c>
      <c r="H1129" s="177" t="s">
        <v>356</v>
      </c>
      <c r="I1129" s="9">
        <v>1.86</v>
      </c>
      <c r="J1129" s="177">
        <v>166</v>
      </c>
      <c r="K1129" s="230">
        <v>2015</v>
      </c>
      <c r="L1129" s="12" t="s">
        <v>263</v>
      </c>
      <c r="M1129" s="12"/>
      <c r="N1129" s="12"/>
      <c r="O1129" s="12"/>
      <c r="P1129" s="12"/>
      <c r="Q1129" s="4"/>
      <c r="R1129" s="4">
        <v>1.86</v>
      </c>
      <c r="S1129" s="4">
        <v>1.86</v>
      </c>
      <c r="T1129" s="178">
        <v>2015</v>
      </c>
      <c r="U1129" s="13" t="s">
        <v>264</v>
      </c>
      <c r="V1129" s="4" t="s">
        <v>47</v>
      </c>
      <c r="W1129" s="183"/>
      <c r="X1129" s="4">
        <f t="shared" ref="X1129:X1192" si="25">S1129-I1129</f>
        <v>0</v>
      </c>
      <c r="Y1129" s="183"/>
      <c r="Z1129" s="4"/>
      <c r="AA1129" s="183"/>
      <c r="AB1129" s="183"/>
      <c r="AC1129" s="183"/>
      <c r="AD1129" s="183"/>
      <c r="AE1129" s="183"/>
      <c r="AF1129" s="183"/>
      <c r="AG1129" s="183"/>
      <c r="AH1129" s="183"/>
    </row>
    <row r="1130" spans="1:34" s="192" customFormat="1" ht="51" x14ac:dyDescent="0.25">
      <c r="A1130" s="4" t="s">
        <v>3378</v>
      </c>
      <c r="B1130" s="5" t="s">
        <v>3379</v>
      </c>
      <c r="C1130" s="246">
        <f>IF(LEN($D1130)=0,"",SUBTOTAL(3,$D$6:$D1130))</f>
        <v>1123</v>
      </c>
      <c r="D1130" s="174" t="s">
        <v>25</v>
      </c>
      <c r="E1130" s="176" t="s">
        <v>3380</v>
      </c>
      <c r="F1130" s="174" t="s">
        <v>27</v>
      </c>
      <c r="G1130" s="174" t="s">
        <v>139</v>
      </c>
      <c r="H1130" s="177" t="s">
        <v>597</v>
      </c>
      <c r="I1130" s="9">
        <v>37.6</v>
      </c>
      <c r="J1130" s="177">
        <v>166</v>
      </c>
      <c r="K1130" s="230">
        <v>2015</v>
      </c>
      <c r="L1130" s="12" t="s">
        <v>263</v>
      </c>
      <c r="M1130" s="12"/>
      <c r="N1130" s="12"/>
      <c r="O1130" s="12"/>
      <c r="P1130" s="12"/>
      <c r="Q1130" s="4"/>
      <c r="R1130" s="4">
        <v>37.6</v>
      </c>
      <c r="S1130" s="4">
        <v>37.6</v>
      </c>
      <c r="T1130" s="178">
        <v>2015</v>
      </c>
      <c r="U1130" s="13" t="s">
        <v>264</v>
      </c>
      <c r="V1130" s="4" t="s">
        <v>47</v>
      </c>
      <c r="W1130" s="183"/>
      <c r="X1130" s="4">
        <f t="shared" si="25"/>
        <v>0</v>
      </c>
      <c r="Y1130" s="183"/>
      <c r="Z1130" s="4"/>
      <c r="AA1130" s="183"/>
      <c r="AB1130" s="183"/>
      <c r="AC1130" s="183"/>
      <c r="AD1130" s="183"/>
      <c r="AE1130" s="183"/>
      <c r="AF1130" s="183"/>
      <c r="AG1130" s="183"/>
      <c r="AH1130" s="183"/>
    </row>
    <row r="1131" spans="1:34" s="192" customFormat="1" ht="26.45" customHeight="1" x14ac:dyDescent="0.25">
      <c r="A1131" s="4" t="s">
        <v>3381</v>
      </c>
      <c r="B1131" s="5" t="s">
        <v>3382</v>
      </c>
      <c r="C1131" s="246">
        <f>IF(LEN($D1131)=0,"",SUBTOTAL(3,$D$6:$D1131))</f>
        <v>1124</v>
      </c>
      <c r="D1131" s="174" t="s">
        <v>25</v>
      </c>
      <c r="E1131" s="176" t="s">
        <v>3383</v>
      </c>
      <c r="F1131" s="174" t="s">
        <v>27</v>
      </c>
      <c r="G1131" s="174" t="s">
        <v>139</v>
      </c>
      <c r="H1131" s="177" t="s">
        <v>3384</v>
      </c>
      <c r="I1131" s="9">
        <v>2.69</v>
      </c>
      <c r="J1131" s="177">
        <v>166</v>
      </c>
      <c r="K1131" s="230">
        <v>2015</v>
      </c>
      <c r="L1131" s="12" t="s">
        <v>263</v>
      </c>
      <c r="M1131" s="12"/>
      <c r="N1131" s="12" t="s">
        <v>68</v>
      </c>
      <c r="O1131" s="12"/>
      <c r="P1131" s="12"/>
      <c r="Q1131" s="4" t="s">
        <v>2229</v>
      </c>
      <c r="R1131" s="4">
        <v>2.69</v>
      </c>
      <c r="S1131" s="4">
        <v>2.69</v>
      </c>
      <c r="T1131" s="178">
        <v>2015</v>
      </c>
      <c r="U1131" s="13" t="s">
        <v>264</v>
      </c>
      <c r="V1131" s="4" t="s">
        <v>70</v>
      </c>
      <c r="W1131" s="183"/>
      <c r="X1131" s="4">
        <f t="shared" si="25"/>
        <v>0</v>
      </c>
      <c r="Y1131" s="183"/>
      <c r="Z1131" s="4"/>
      <c r="AA1131" s="183"/>
      <c r="AB1131" s="183"/>
      <c r="AC1131" s="183"/>
      <c r="AD1131" s="183"/>
      <c r="AE1131" s="183"/>
      <c r="AF1131" s="183"/>
      <c r="AG1131" s="183"/>
      <c r="AH1131" s="183"/>
    </row>
    <row r="1132" spans="1:34" s="191" customFormat="1" ht="51" x14ac:dyDescent="0.2">
      <c r="A1132" s="4" t="s">
        <v>3385</v>
      </c>
      <c r="B1132" s="5" t="s">
        <v>3386</v>
      </c>
      <c r="C1132" s="246">
        <f>IF(LEN($D1132)=0,"",SUBTOTAL(3,$D$6:$D1132))</f>
        <v>1125</v>
      </c>
      <c r="D1132" s="174" t="s">
        <v>25</v>
      </c>
      <c r="E1132" s="176" t="s">
        <v>3387</v>
      </c>
      <c r="F1132" s="174" t="s">
        <v>127</v>
      </c>
      <c r="G1132" s="174" t="s">
        <v>139</v>
      </c>
      <c r="H1132" s="177" t="s">
        <v>3388</v>
      </c>
      <c r="I1132" s="9">
        <v>0.1</v>
      </c>
      <c r="J1132" s="177">
        <v>166</v>
      </c>
      <c r="K1132" s="230">
        <v>2015</v>
      </c>
      <c r="L1132" s="12" t="s">
        <v>263</v>
      </c>
      <c r="M1132" s="12"/>
      <c r="N1132" s="12"/>
      <c r="O1132" s="12"/>
      <c r="P1132" s="12"/>
      <c r="Q1132" s="4"/>
      <c r="R1132" s="4">
        <v>0.1</v>
      </c>
      <c r="S1132" s="4">
        <v>0.1</v>
      </c>
      <c r="T1132" s="178">
        <v>2015</v>
      </c>
      <c r="U1132" s="13" t="s">
        <v>264</v>
      </c>
      <c r="V1132" s="4" t="s">
        <v>47</v>
      </c>
      <c r="W1132" s="190"/>
      <c r="X1132" s="4">
        <f t="shared" si="25"/>
        <v>0</v>
      </c>
      <c r="Y1132" s="190"/>
      <c r="Z1132" s="4"/>
      <c r="AA1132" s="190"/>
      <c r="AB1132" s="190"/>
      <c r="AC1132" s="190"/>
      <c r="AD1132" s="190"/>
      <c r="AE1132" s="190"/>
      <c r="AF1132" s="190"/>
      <c r="AG1132" s="190"/>
      <c r="AH1132" s="190"/>
    </row>
    <row r="1133" spans="1:34" s="191" customFormat="1" ht="38.25" x14ac:dyDescent="0.2">
      <c r="A1133" s="4" t="s">
        <v>3389</v>
      </c>
      <c r="B1133" s="5" t="s">
        <v>3390</v>
      </c>
      <c r="C1133" s="246">
        <f>IF(LEN($D1133)=0,"",SUBTOTAL(3,$D$6:$D1133))</f>
        <v>1126</v>
      </c>
      <c r="D1133" s="174" t="s">
        <v>25</v>
      </c>
      <c r="E1133" s="176" t="s">
        <v>3391</v>
      </c>
      <c r="F1133" s="174" t="s">
        <v>127</v>
      </c>
      <c r="G1133" s="174" t="s">
        <v>139</v>
      </c>
      <c r="H1133" s="177" t="s">
        <v>682</v>
      </c>
      <c r="I1133" s="9">
        <v>0.18</v>
      </c>
      <c r="J1133" s="177">
        <v>166</v>
      </c>
      <c r="K1133" s="230">
        <v>2015</v>
      </c>
      <c r="L1133" s="12" t="s">
        <v>263</v>
      </c>
      <c r="M1133" s="12"/>
      <c r="N1133" s="12"/>
      <c r="O1133" s="12"/>
      <c r="P1133" s="12"/>
      <c r="Q1133" s="4"/>
      <c r="R1133" s="4">
        <v>0.18</v>
      </c>
      <c r="S1133" s="4">
        <v>0.18</v>
      </c>
      <c r="T1133" s="178">
        <v>2015</v>
      </c>
      <c r="U1133" s="13" t="s">
        <v>264</v>
      </c>
      <c r="V1133" s="4" t="s">
        <v>47</v>
      </c>
      <c r="W1133" s="190"/>
      <c r="X1133" s="4">
        <f t="shared" si="25"/>
        <v>0</v>
      </c>
      <c r="Y1133" s="190"/>
      <c r="Z1133" s="4"/>
      <c r="AA1133" s="190"/>
      <c r="AB1133" s="190"/>
      <c r="AC1133" s="190"/>
      <c r="AD1133" s="190"/>
      <c r="AE1133" s="190"/>
      <c r="AF1133" s="190"/>
      <c r="AG1133" s="190"/>
      <c r="AH1133" s="190"/>
    </row>
    <row r="1134" spans="1:34" s="191" customFormat="1" ht="38.25" x14ac:dyDescent="0.2">
      <c r="A1134" s="4" t="s">
        <v>3392</v>
      </c>
      <c r="B1134" s="5" t="s">
        <v>3393</v>
      </c>
      <c r="C1134" s="246">
        <f>IF(LEN($D1134)=0,"",SUBTOTAL(3,$D$6:$D1134))</f>
        <v>1127</v>
      </c>
      <c r="D1134" s="174" t="s">
        <v>25</v>
      </c>
      <c r="E1134" s="176" t="s">
        <v>3394</v>
      </c>
      <c r="F1134" s="174" t="s">
        <v>127</v>
      </c>
      <c r="G1134" s="174" t="s">
        <v>139</v>
      </c>
      <c r="H1134" s="177" t="s">
        <v>682</v>
      </c>
      <c r="I1134" s="9">
        <v>0.14000000000000001</v>
      </c>
      <c r="J1134" s="177">
        <v>166</v>
      </c>
      <c r="K1134" s="230">
        <v>2015</v>
      </c>
      <c r="L1134" s="12" t="s">
        <v>263</v>
      </c>
      <c r="M1134" s="12"/>
      <c r="N1134" s="12"/>
      <c r="O1134" s="12"/>
      <c r="P1134" s="12"/>
      <c r="Q1134" s="4"/>
      <c r="R1134" s="4">
        <v>0.14000000000000001</v>
      </c>
      <c r="S1134" s="4">
        <v>0.14000000000000001</v>
      </c>
      <c r="T1134" s="178">
        <v>2015</v>
      </c>
      <c r="U1134" s="13" t="s">
        <v>264</v>
      </c>
      <c r="V1134" s="4" t="s">
        <v>47</v>
      </c>
      <c r="W1134" s="190"/>
      <c r="X1134" s="4">
        <f t="shared" si="25"/>
        <v>0</v>
      </c>
      <c r="Y1134" s="190"/>
      <c r="Z1134" s="4"/>
      <c r="AA1134" s="190"/>
      <c r="AB1134" s="190"/>
      <c r="AC1134" s="190"/>
      <c r="AD1134" s="190"/>
      <c r="AE1134" s="190"/>
      <c r="AF1134" s="190"/>
      <c r="AG1134" s="190"/>
      <c r="AH1134" s="190"/>
    </row>
    <row r="1135" spans="1:34" s="191" customFormat="1" ht="38.25" x14ac:dyDescent="0.2">
      <c r="A1135" s="4" t="s">
        <v>3395</v>
      </c>
      <c r="B1135" s="5" t="s">
        <v>3396</v>
      </c>
      <c r="C1135" s="246">
        <f>IF(LEN($D1135)=0,"",SUBTOTAL(3,$D$6:$D1135))</f>
        <v>1128</v>
      </c>
      <c r="D1135" s="174" t="s">
        <v>25</v>
      </c>
      <c r="E1135" s="176" t="s">
        <v>3397</v>
      </c>
      <c r="F1135" s="174" t="s">
        <v>127</v>
      </c>
      <c r="G1135" s="174" t="s">
        <v>139</v>
      </c>
      <c r="H1135" s="177" t="s">
        <v>682</v>
      </c>
      <c r="I1135" s="9">
        <v>0.1</v>
      </c>
      <c r="J1135" s="177">
        <v>166</v>
      </c>
      <c r="K1135" s="230">
        <v>2015</v>
      </c>
      <c r="L1135" s="12" t="s">
        <v>263</v>
      </c>
      <c r="M1135" s="12"/>
      <c r="N1135" s="12"/>
      <c r="O1135" s="12"/>
      <c r="P1135" s="12"/>
      <c r="Q1135" s="4"/>
      <c r="R1135" s="4">
        <v>0.1</v>
      </c>
      <c r="S1135" s="4">
        <v>0.1</v>
      </c>
      <c r="T1135" s="178">
        <v>2015</v>
      </c>
      <c r="U1135" s="13" t="s">
        <v>264</v>
      </c>
      <c r="V1135" s="4" t="s">
        <v>47</v>
      </c>
      <c r="W1135" s="190"/>
      <c r="X1135" s="4">
        <f t="shared" si="25"/>
        <v>0</v>
      </c>
      <c r="Y1135" s="190"/>
      <c r="Z1135" s="4"/>
      <c r="AA1135" s="190"/>
      <c r="AB1135" s="190"/>
      <c r="AC1135" s="190"/>
      <c r="AD1135" s="190"/>
      <c r="AE1135" s="190"/>
      <c r="AF1135" s="190"/>
      <c r="AG1135" s="190"/>
      <c r="AH1135" s="190"/>
    </row>
    <row r="1136" spans="1:34" s="192" customFormat="1" ht="52.9" customHeight="1" x14ac:dyDescent="0.25">
      <c r="A1136" s="4" t="s">
        <v>3398</v>
      </c>
      <c r="B1136" s="5" t="s">
        <v>3399</v>
      </c>
      <c r="C1136" s="246">
        <f>IF(LEN($D1136)=0,"",SUBTOTAL(3,$D$6:$D1136))</f>
        <v>1129</v>
      </c>
      <c r="D1136" s="174" t="s">
        <v>25</v>
      </c>
      <c r="E1136" s="176" t="s">
        <v>3400</v>
      </c>
      <c r="F1136" s="174" t="s">
        <v>127</v>
      </c>
      <c r="G1136" s="174" t="s">
        <v>139</v>
      </c>
      <c r="H1136" s="177" t="s">
        <v>682</v>
      </c>
      <c r="I1136" s="9">
        <v>0.08</v>
      </c>
      <c r="J1136" s="177">
        <v>166</v>
      </c>
      <c r="K1136" s="230">
        <v>2015</v>
      </c>
      <c r="L1136" s="12" t="s">
        <v>263</v>
      </c>
      <c r="M1136" s="12"/>
      <c r="N1136" s="12"/>
      <c r="O1136" s="12"/>
      <c r="P1136" s="12"/>
      <c r="Q1136" s="4"/>
      <c r="R1136" s="4">
        <v>0.08</v>
      </c>
      <c r="S1136" s="4">
        <v>0.08</v>
      </c>
      <c r="T1136" s="178">
        <v>2015</v>
      </c>
      <c r="U1136" s="13" t="s">
        <v>264</v>
      </c>
      <c r="V1136" s="4" t="s">
        <v>47</v>
      </c>
      <c r="W1136" s="183"/>
      <c r="X1136" s="4">
        <f t="shared" si="25"/>
        <v>0</v>
      </c>
      <c r="Y1136" s="183"/>
      <c r="Z1136" s="4"/>
      <c r="AA1136" s="183"/>
      <c r="AB1136" s="183"/>
      <c r="AC1136" s="183"/>
      <c r="AD1136" s="183"/>
      <c r="AE1136" s="183"/>
      <c r="AF1136" s="183"/>
      <c r="AG1136" s="183"/>
      <c r="AH1136" s="183"/>
    </row>
    <row r="1137" spans="1:34" s="192" customFormat="1" ht="13.9" customHeight="1" x14ac:dyDescent="0.25">
      <c r="A1137" s="4" t="s">
        <v>3401</v>
      </c>
      <c r="B1137" s="5" t="s">
        <v>3402</v>
      </c>
      <c r="C1137" s="246">
        <f>IF(LEN($D1137)=0,"",SUBTOTAL(3,$D$6:$D1137))</f>
        <v>1130</v>
      </c>
      <c r="D1137" s="174" t="s">
        <v>25</v>
      </c>
      <c r="E1137" s="176" t="s">
        <v>3403</v>
      </c>
      <c r="F1137" s="174" t="s">
        <v>127</v>
      </c>
      <c r="G1137" s="174" t="s">
        <v>139</v>
      </c>
      <c r="H1137" s="177" t="s">
        <v>682</v>
      </c>
      <c r="I1137" s="9">
        <v>0.2</v>
      </c>
      <c r="J1137" s="177">
        <v>166</v>
      </c>
      <c r="K1137" s="230">
        <v>2015</v>
      </c>
      <c r="L1137" s="12" t="s">
        <v>263</v>
      </c>
      <c r="M1137" s="12"/>
      <c r="N1137" s="12"/>
      <c r="O1137" s="12"/>
      <c r="P1137" s="12"/>
      <c r="Q1137" s="4"/>
      <c r="R1137" s="4">
        <v>0.2</v>
      </c>
      <c r="S1137" s="4">
        <v>0.2</v>
      </c>
      <c r="T1137" s="178">
        <v>2015</v>
      </c>
      <c r="U1137" s="13" t="s">
        <v>264</v>
      </c>
      <c r="V1137" s="4" t="s">
        <v>47</v>
      </c>
      <c r="W1137" s="183"/>
      <c r="X1137" s="4">
        <f t="shared" si="25"/>
        <v>0</v>
      </c>
      <c r="Y1137" s="183"/>
      <c r="Z1137" s="4"/>
      <c r="AA1137" s="183"/>
      <c r="AB1137" s="183"/>
      <c r="AC1137" s="183"/>
      <c r="AD1137" s="183"/>
      <c r="AE1137" s="183"/>
      <c r="AF1137" s="183"/>
      <c r="AG1137" s="183"/>
      <c r="AH1137" s="183"/>
    </row>
    <row r="1138" spans="1:34" s="192" customFormat="1" ht="26.45" customHeight="1" x14ac:dyDescent="0.25">
      <c r="A1138" s="4" t="s">
        <v>3404</v>
      </c>
      <c r="B1138" s="5" t="s">
        <v>3405</v>
      </c>
      <c r="C1138" s="246">
        <f>IF(LEN($D1138)=0,"",SUBTOTAL(3,$D$6:$D1138))</f>
        <v>1131</v>
      </c>
      <c r="D1138" s="174" t="s">
        <v>25</v>
      </c>
      <c r="E1138" s="176" t="s">
        <v>3406</v>
      </c>
      <c r="F1138" s="174" t="s">
        <v>127</v>
      </c>
      <c r="G1138" s="174" t="s">
        <v>139</v>
      </c>
      <c r="H1138" s="177" t="s">
        <v>3407</v>
      </c>
      <c r="I1138" s="9">
        <v>0.05</v>
      </c>
      <c r="J1138" s="177">
        <v>166</v>
      </c>
      <c r="K1138" s="230">
        <v>2015</v>
      </c>
      <c r="L1138" s="12" t="s">
        <v>263</v>
      </c>
      <c r="M1138" s="12"/>
      <c r="N1138" s="12"/>
      <c r="O1138" s="12"/>
      <c r="P1138" s="12"/>
      <c r="Q1138" s="4"/>
      <c r="R1138" s="4">
        <v>0.05</v>
      </c>
      <c r="S1138" s="4">
        <v>0.05</v>
      </c>
      <c r="T1138" s="178">
        <v>2015</v>
      </c>
      <c r="U1138" s="13" t="s">
        <v>264</v>
      </c>
      <c r="V1138" s="4" t="s">
        <v>47</v>
      </c>
      <c r="W1138" s="183"/>
      <c r="X1138" s="4">
        <f t="shared" si="25"/>
        <v>0</v>
      </c>
      <c r="Y1138" s="183"/>
      <c r="Z1138" s="4"/>
      <c r="AA1138" s="183"/>
      <c r="AB1138" s="183"/>
      <c r="AC1138" s="183"/>
      <c r="AD1138" s="183"/>
      <c r="AE1138" s="183"/>
      <c r="AF1138" s="183"/>
      <c r="AG1138" s="183"/>
      <c r="AH1138" s="183"/>
    </row>
    <row r="1139" spans="1:34" s="217" customFormat="1" ht="26.45" customHeight="1" x14ac:dyDescent="0.25">
      <c r="A1139" s="4" t="s">
        <v>3408</v>
      </c>
      <c r="B1139" s="5" t="s">
        <v>3409</v>
      </c>
      <c r="C1139" s="246">
        <f>IF(LEN($D1139)=0,"",SUBTOTAL(3,$D$6:$D1139))</f>
        <v>1132</v>
      </c>
      <c r="D1139" s="174" t="s">
        <v>25</v>
      </c>
      <c r="E1139" s="176" t="s">
        <v>3410</v>
      </c>
      <c r="F1139" s="174" t="s">
        <v>27</v>
      </c>
      <c r="G1139" s="174" t="s">
        <v>89</v>
      </c>
      <c r="H1139" s="177" t="s">
        <v>704</v>
      </c>
      <c r="I1139" s="9">
        <v>1.3</v>
      </c>
      <c r="J1139" s="177">
        <v>166</v>
      </c>
      <c r="K1139" s="230">
        <v>2015</v>
      </c>
      <c r="L1139" s="12" t="s">
        <v>263</v>
      </c>
      <c r="M1139" s="12"/>
      <c r="N1139" s="12"/>
      <c r="O1139" s="12"/>
      <c r="P1139" s="12"/>
      <c r="Q1139" s="4"/>
      <c r="R1139" s="4">
        <v>1.3</v>
      </c>
      <c r="S1139" s="4">
        <v>1.3</v>
      </c>
      <c r="T1139" s="178">
        <v>2015</v>
      </c>
      <c r="U1139" s="13" t="s">
        <v>264</v>
      </c>
      <c r="V1139" s="4" t="s">
        <v>47</v>
      </c>
      <c r="W1139" s="216"/>
      <c r="X1139" s="4">
        <f t="shared" si="25"/>
        <v>0</v>
      </c>
      <c r="Y1139" s="216"/>
      <c r="Z1139" s="4"/>
      <c r="AA1139" s="216"/>
      <c r="AB1139" s="216"/>
      <c r="AC1139" s="216"/>
      <c r="AD1139" s="216"/>
      <c r="AE1139" s="216"/>
      <c r="AF1139" s="216"/>
      <c r="AG1139" s="216"/>
      <c r="AH1139" s="216"/>
    </row>
    <row r="1140" spans="1:34" s="217" customFormat="1" ht="39.6" customHeight="1" x14ac:dyDescent="0.25">
      <c r="A1140" s="4" t="s">
        <v>3411</v>
      </c>
      <c r="B1140" s="5" t="s">
        <v>3412</v>
      </c>
      <c r="C1140" s="246">
        <f>IF(LEN($D1140)=0,"",SUBTOTAL(3,$D$6:$D1140))</f>
        <v>1133</v>
      </c>
      <c r="D1140" s="174" t="s">
        <v>25</v>
      </c>
      <c r="E1140" s="176" t="s">
        <v>3413</v>
      </c>
      <c r="F1140" s="174" t="s">
        <v>127</v>
      </c>
      <c r="G1140" s="174" t="s">
        <v>89</v>
      </c>
      <c r="H1140" s="177" t="s">
        <v>871</v>
      </c>
      <c r="I1140" s="9">
        <v>0.43</v>
      </c>
      <c r="J1140" s="177">
        <v>166</v>
      </c>
      <c r="K1140" s="230">
        <v>2015</v>
      </c>
      <c r="L1140" s="12" t="s">
        <v>263</v>
      </c>
      <c r="M1140" s="12"/>
      <c r="N1140" s="12"/>
      <c r="O1140" s="12"/>
      <c r="P1140" s="12"/>
      <c r="Q1140" s="4"/>
      <c r="R1140" s="4">
        <v>0.43</v>
      </c>
      <c r="S1140" s="4">
        <v>0.43</v>
      </c>
      <c r="T1140" s="178">
        <v>2015</v>
      </c>
      <c r="U1140" s="13" t="s">
        <v>264</v>
      </c>
      <c r="V1140" s="4" t="s">
        <v>70</v>
      </c>
      <c r="W1140" s="216"/>
      <c r="X1140" s="4">
        <f t="shared" si="25"/>
        <v>0</v>
      </c>
      <c r="Y1140" s="216"/>
      <c r="Z1140" s="4"/>
      <c r="AA1140" s="216"/>
      <c r="AB1140" s="216"/>
      <c r="AC1140" s="216"/>
      <c r="AD1140" s="216"/>
      <c r="AE1140" s="216"/>
      <c r="AF1140" s="216"/>
      <c r="AG1140" s="216"/>
      <c r="AH1140" s="216"/>
    </row>
    <row r="1141" spans="1:34" s="217" customFormat="1" ht="52.9" customHeight="1" x14ac:dyDescent="0.25">
      <c r="A1141" s="4" t="s">
        <v>3414</v>
      </c>
      <c r="B1141" s="5" t="s">
        <v>3415</v>
      </c>
      <c r="C1141" s="246">
        <f>IF(LEN($D1141)=0,"",SUBTOTAL(3,$D$6:$D1141))</f>
        <v>1134</v>
      </c>
      <c r="D1141" s="174" t="s">
        <v>25</v>
      </c>
      <c r="E1141" s="176" t="s">
        <v>3416</v>
      </c>
      <c r="F1141" s="174" t="s">
        <v>27</v>
      </c>
      <c r="G1141" s="174" t="s">
        <v>28</v>
      </c>
      <c r="H1141" s="177" t="s">
        <v>503</v>
      </c>
      <c r="I1141" s="9">
        <v>9.3000000000000007</v>
      </c>
      <c r="J1141" s="177">
        <v>166</v>
      </c>
      <c r="K1141" s="230">
        <v>2015</v>
      </c>
      <c r="L1141" s="12" t="s">
        <v>263</v>
      </c>
      <c r="M1141" s="12"/>
      <c r="N1141" s="12"/>
      <c r="O1141" s="12"/>
      <c r="P1141" s="12"/>
      <c r="Q1141" s="4"/>
      <c r="R1141" s="4">
        <v>9.3000000000000007</v>
      </c>
      <c r="S1141" s="4">
        <v>9.3000000000000007</v>
      </c>
      <c r="T1141" s="178">
        <v>2015</v>
      </c>
      <c r="U1141" s="13" t="s">
        <v>264</v>
      </c>
      <c r="V1141" s="4" t="s">
        <v>47</v>
      </c>
      <c r="W1141" s="216"/>
      <c r="X1141" s="4">
        <f t="shared" si="25"/>
        <v>0</v>
      </c>
      <c r="Y1141" s="216"/>
      <c r="Z1141" s="4"/>
      <c r="AA1141" s="216"/>
      <c r="AB1141" s="216"/>
      <c r="AC1141" s="216"/>
      <c r="AD1141" s="216"/>
      <c r="AE1141" s="216"/>
      <c r="AF1141" s="216"/>
      <c r="AG1141" s="216"/>
      <c r="AH1141" s="216"/>
    </row>
    <row r="1142" spans="1:34" s="217" customFormat="1" ht="52.9" customHeight="1" x14ac:dyDescent="0.25">
      <c r="A1142" s="4" t="s">
        <v>3417</v>
      </c>
      <c r="B1142" s="5" t="s">
        <v>3418</v>
      </c>
      <c r="C1142" s="246">
        <f>IF(LEN($D1142)=0,"",SUBTOTAL(3,$D$6:$D1142))</f>
        <v>1135</v>
      </c>
      <c r="D1142" s="174" t="s">
        <v>25</v>
      </c>
      <c r="E1142" s="176" t="s">
        <v>3419</v>
      </c>
      <c r="F1142" s="174" t="s">
        <v>27</v>
      </c>
      <c r="G1142" s="174" t="s">
        <v>28</v>
      </c>
      <c r="H1142" s="177" t="s">
        <v>59</v>
      </c>
      <c r="I1142" s="9">
        <v>0.2</v>
      </c>
      <c r="J1142" s="177">
        <v>166</v>
      </c>
      <c r="K1142" s="230">
        <v>2015</v>
      </c>
      <c r="L1142" s="12" t="s">
        <v>263</v>
      </c>
      <c r="M1142" s="12"/>
      <c r="N1142" s="12"/>
      <c r="O1142" s="12"/>
      <c r="P1142" s="12"/>
      <c r="Q1142" s="4"/>
      <c r="R1142" s="4">
        <v>0.2</v>
      </c>
      <c r="S1142" s="4">
        <v>0.2</v>
      </c>
      <c r="T1142" s="178">
        <v>2015</v>
      </c>
      <c r="U1142" s="13" t="s">
        <v>264</v>
      </c>
      <c r="V1142" s="4" t="s">
        <v>47</v>
      </c>
      <c r="W1142" s="216"/>
      <c r="X1142" s="4">
        <f t="shared" si="25"/>
        <v>0</v>
      </c>
      <c r="Y1142" s="216"/>
      <c r="Z1142" s="4"/>
      <c r="AA1142" s="216"/>
      <c r="AB1142" s="216"/>
      <c r="AC1142" s="216"/>
      <c r="AD1142" s="216"/>
      <c r="AE1142" s="216"/>
      <c r="AF1142" s="216"/>
      <c r="AG1142" s="216"/>
      <c r="AH1142" s="216"/>
    </row>
    <row r="1143" spans="1:34" s="217" customFormat="1" ht="66" customHeight="1" x14ac:dyDescent="0.25">
      <c r="A1143" s="4" t="s">
        <v>3420</v>
      </c>
      <c r="B1143" s="5" t="s">
        <v>3421</v>
      </c>
      <c r="C1143" s="246">
        <f>IF(LEN($D1143)=0,"",SUBTOTAL(3,$D$6:$D1143))</f>
        <v>1136</v>
      </c>
      <c r="D1143" s="174" t="s">
        <v>25</v>
      </c>
      <c r="E1143" s="176" t="s">
        <v>3422</v>
      </c>
      <c r="F1143" s="174" t="s">
        <v>127</v>
      </c>
      <c r="G1143" s="174" t="s">
        <v>165</v>
      </c>
      <c r="H1143" s="177" t="s">
        <v>3423</v>
      </c>
      <c r="I1143" s="9">
        <v>2.82</v>
      </c>
      <c r="J1143" s="177">
        <v>166</v>
      </c>
      <c r="K1143" s="230">
        <v>2015</v>
      </c>
      <c r="L1143" s="12" t="s">
        <v>263</v>
      </c>
      <c r="M1143" s="12"/>
      <c r="N1143" s="12"/>
      <c r="O1143" s="12"/>
      <c r="P1143" s="12"/>
      <c r="Q1143" s="4"/>
      <c r="R1143" s="4">
        <v>75.03</v>
      </c>
      <c r="S1143" s="4">
        <v>2.82</v>
      </c>
      <c r="T1143" s="178">
        <v>2015</v>
      </c>
      <c r="U1143" s="13" t="s">
        <v>264</v>
      </c>
      <c r="V1143" s="4" t="s">
        <v>47</v>
      </c>
      <c r="W1143" s="216"/>
      <c r="X1143" s="4">
        <f t="shared" si="25"/>
        <v>0</v>
      </c>
      <c r="Y1143" s="216"/>
      <c r="Z1143" s="4"/>
      <c r="AA1143" s="216"/>
      <c r="AB1143" s="216"/>
      <c r="AC1143" s="216"/>
      <c r="AD1143" s="216"/>
      <c r="AE1143" s="216"/>
      <c r="AF1143" s="216"/>
      <c r="AG1143" s="216"/>
      <c r="AH1143" s="216"/>
    </row>
    <row r="1144" spans="1:34" s="217" customFormat="1" ht="66" customHeight="1" x14ac:dyDescent="0.25">
      <c r="A1144" s="4" t="s">
        <v>3424</v>
      </c>
      <c r="B1144" s="5" t="s">
        <v>3425</v>
      </c>
      <c r="C1144" s="246">
        <f>IF(LEN($D1144)=0,"",SUBTOTAL(3,$D$6:$D1144))</f>
        <v>1137</v>
      </c>
      <c r="D1144" s="174" t="s">
        <v>25</v>
      </c>
      <c r="E1144" s="176" t="s">
        <v>3426</v>
      </c>
      <c r="F1144" s="174" t="s">
        <v>27</v>
      </c>
      <c r="G1144" s="174" t="s">
        <v>51</v>
      </c>
      <c r="H1144" s="177" t="s">
        <v>525</v>
      </c>
      <c r="I1144" s="9">
        <v>0.02</v>
      </c>
      <c r="J1144" s="177">
        <v>166</v>
      </c>
      <c r="K1144" s="230">
        <v>2015</v>
      </c>
      <c r="L1144" s="12" t="s">
        <v>263</v>
      </c>
      <c r="M1144" s="12"/>
      <c r="N1144" s="12"/>
      <c r="O1144" s="12"/>
      <c r="P1144" s="12"/>
      <c r="Q1144" s="4"/>
      <c r="R1144" s="4">
        <v>0.02</v>
      </c>
      <c r="S1144" s="4">
        <v>0.02</v>
      </c>
      <c r="T1144" s="178">
        <v>2015</v>
      </c>
      <c r="U1144" s="13" t="s">
        <v>264</v>
      </c>
      <c r="V1144" s="4" t="s">
        <v>47</v>
      </c>
      <c r="W1144" s="216"/>
      <c r="X1144" s="4">
        <f t="shared" si="25"/>
        <v>0</v>
      </c>
      <c r="Y1144" s="216"/>
      <c r="Z1144" s="4"/>
      <c r="AA1144" s="216"/>
      <c r="AB1144" s="216"/>
      <c r="AC1144" s="216"/>
      <c r="AD1144" s="216"/>
      <c r="AE1144" s="216"/>
      <c r="AF1144" s="216"/>
      <c r="AG1144" s="216"/>
      <c r="AH1144" s="216"/>
    </row>
    <row r="1145" spans="1:34" s="192" customFormat="1" ht="26.45" customHeight="1" x14ac:dyDescent="0.25">
      <c r="A1145" s="4" t="s">
        <v>3427</v>
      </c>
      <c r="B1145" s="5" t="s">
        <v>3428</v>
      </c>
      <c r="C1145" s="246">
        <f>IF(LEN($D1145)=0,"",SUBTOTAL(3,$D$6:$D1145))</f>
        <v>1138</v>
      </c>
      <c r="D1145" s="174" t="s">
        <v>25</v>
      </c>
      <c r="E1145" s="176" t="s">
        <v>3429</v>
      </c>
      <c r="F1145" s="174" t="s">
        <v>495</v>
      </c>
      <c r="G1145" s="174" t="s">
        <v>51</v>
      </c>
      <c r="H1145" s="177" t="s">
        <v>533</v>
      </c>
      <c r="I1145" s="9">
        <v>20.170000000000002</v>
      </c>
      <c r="J1145" s="177">
        <v>166</v>
      </c>
      <c r="K1145" s="230">
        <v>2015</v>
      </c>
      <c r="L1145" s="12" t="s">
        <v>263</v>
      </c>
      <c r="M1145" s="12" t="s">
        <v>32</v>
      </c>
      <c r="N1145" s="12"/>
      <c r="O1145" s="12"/>
      <c r="P1145" s="12"/>
      <c r="Q1145" s="4"/>
      <c r="R1145" s="4">
        <v>20.170000000000002</v>
      </c>
      <c r="S1145" s="4">
        <v>20.170000000000002</v>
      </c>
      <c r="T1145" s="178">
        <v>2015</v>
      </c>
      <c r="U1145" s="13" t="s">
        <v>264</v>
      </c>
      <c r="V1145" s="4" t="s">
        <v>70</v>
      </c>
      <c r="W1145" s="183"/>
      <c r="X1145" s="4">
        <f t="shared" si="25"/>
        <v>0</v>
      </c>
      <c r="Y1145" s="183"/>
      <c r="Z1145" s="4"/>
      <c r="AA1145" s="183"/>
      <c r="AB1145" s="183"/>
      <c r="AC1145" s="183"/>
      <c r="AD1145" s="183"/>
      <c r="AE1145" s="183"/>
      <c r="AF1145" s="183"/>
      <c r="AG1145" s="183"/>
      <c r="AH1145" s="183"/>
    </row>
    <row r="1146" spans="1:34" s="217" customFormat="1" ht="26.45" customHeight="1" x14ac:dyDescent="0.25">
      <c r="A1146" s="4" t="s">
        <v>3430</v>
      </c>
      <c r="B1146" s="194" t="s">
        <v>3431</v>
      </c>
      <c r="C1146" s="246">
        <f>IF(LEN($D1146)=0,"",SUBTOTAL(3,$D$6:$D1146))</f>
        <v>1139</v>
      </c>
      <c r="D1146" s="174" t="s">
        <v>56</v>
      </c>
      <c r="E1146" s="176" t="s">
        <v>3432</v>
      </c>
      <c r="F1146" s="174" t="s">
        <v>100</v>
      </c>
      <c r="G1146" s="18" t="s">
        <v>65</v>
      </c>
      <c r="H1146" s="177" t="s">
        <v>289</v>
      </c>
      <c r="I1146" s="9">
        <v>4.8</v>
      </c>
      <c r="J1146" s="177">
        <v>166</v>
      </c>
      <c r="K1146" s="230">
        <v>2015</v>
      </c>
      <c r="L1146" s="12" t="s">
        <v>263</v>
      </c>
      <c r="M1146" s="12"/>
      <c r="N1146" s="12"/>
      <c r="O1146" s="12"/>
      <c r="P1146" s="12"/>
      <c r="Q1146" s="4"/>
      <c r="R1146" s="101">
        <v>4.8</v>
      </c>
      <c r="S1146" s="101">
        <v>4.8</v>
      </c>
      <c r="T1146" s="100">
        <v>2015</v>
      </c>
      <c r="U1146" s="175" t="s">
        <v>264</v>
      </c>
      <c r="V1146" s="100" t="s">
        <v>70</v>
      </c>
      <c r="W1146" s="216"/>
      <c r="X1146" s="4">
        <f t="shared" si="25"/>
        <v>0</v>
      </c>
      <c r="Y1146" s="216"/>
      <c r="Z1146" s="4"/>
      <c r="AA1146" s="216"/>
      <c r="AB1146" s="216"/>
      <c r="AC1146" s="216"/>
      <c r="AD1146" s="216"/>
      <c r="AE1146" s="216"/>
      <c r="AF1146" s="216"/>
      <c r="AG1146" s="216"/>
      <c r="AH1146" s="216"/>
    </row>
    <row r="1147" spans="1:34" s="191" customFormat="1" ht="38.25" x14ac:dyDescent="0.2">
      <c r="A1147" s="4" t="s">
        <v>3433</v>
      </c>
      <c r="B1147" s="5" t="s">
        <v>3434</v>
      </c>
      <c r="C1147" s="246">
        <f>IF(LEN($D1147)=0,"",SUBTOTAL(3,$D$6:$D1147))</f>
        <v>1140</v>
      </c>
      <c r="D1147" s="174" t="s">
        <v>56</v>
      </c>
      <c r="E1147" s="176" t="s">
        <v>2070</v>
      </c>
      <c r="F1147" s="174" t="s">
        <v>94</v>
      </c>
      <c r="G1147" s="174" t="s">
        <v>79</v>
      </c>
      <c r="H1147" s="177" t="s">
        <v>193</v>
      </c>
      <c r="I1147" s="9">
        <v>0.04</v>
      </c>
      <c r="J1147" s="177">
        <v>166</v>
      </c>
      <c r="K1147" s="230">
        <v>2015</v>
      </c>
      <c r="L1147" s="12" t="s">
        <v>263</v>
      </c>
      <c r="M1147" s="12"/>
      <c r="N1147" s="12"/>
      <c r="O1147" s="12"/>
      <c r="P1147" s="12"/>
      <c r="Q1147" s="4"/>
      <c r="R1147" s="101">
        <v>0.04</v>
      </c>
      <c r="S1147" s="101">
        <v>0.04</v>
      </c>
      <c r="T1147" s="100">
        <v>2015</v>
      </c>
      <c r="U1147" s="175" t="s">
        <v>264</v>
      </c>
      <c r="V1147" s="100" t="s">
        <v>47</v>
      </c>
      <c r="W1147" s="190"/>
      <c r="X1147" s="4">
        <f t="shared" si="25"/>
        <v>0</v>
      </c>
      <c r="Y1147" s="190"/>
      <c r="Z1147" s="4"/>
      <c r="AA1147" s="190"/>
      <c r="AB1147" s="190"/>
      <c r="AC1147" s="190"/>
      <c r="AD1147" s="190"/>
      <c r="AE1147" s="190"/>
      <c r="AF1147" s="190"/>
      <c r="AG1147" s="190"/>
      <c r="AH1147" s="190"/>
    </row>
    <row r="1148" spans="1:34" s="191" customFormat="1" ht="38.25" x14ac:dyDescent="0.2">
      <c r="A1148" s="4" t="s">
        <v>3435</v>
      </c>
      <c r="B1148" s="5" t="s">
        <v>3436</v>
      </c>
      <c r="C1148" s="246">
        <f>IF(LEN($D1148)=0,"",SUBTOTAL(3,$D$6:$D1148))</f>
        <v>1141</v>
      </c>
      <c r="D1148" s="174" t="s">
        <v>56</v>
      </c>
      <c r="E1148" s="176" t="s">
        <v>3437</v>
      </c>
      <c r="F1148" s="174" t="s">
        <v>94</v>
      </c>
      <c r="G1148" s="174" t="s">
        <v>181</v>
      </c>
      <c r="H1148" s="177" t="s">
        <v>604</v>
      </c>
      <c r="I1148" s="9">
        <v>0.03</v>
      </c>
      <c r="J1148" s="177">
        <v>166</v>
      </c>
      <c r="K1148" s="230">
        <v>2015</v>
      </c>
      <c r="L1148" s="12" t="s">
        <v>263</v>
      </c>
      <c r="M1148" s="12"/>
      <c r="N1148" s="12"/>
      <c r="O1148" s="12"/>
      <c r="P1148" s="12"/>
      <c r="Q1148" s="4"/>
      <c r="R1148" s="4">
        <v>0.03</v>
      </c>
      <c r="S1148" s="4">
        <v>0.03</v>
      </c>
      <c r="T1148" s="178">
        <v>2015</v>
      </c>
      <c r="U1148" s="13" t="s">
        <v>264</v>
      </c>
      <c r="V1148" s="4" t="s">
        <v>47</v>
      </c>
      <c r="W1148" s="190"/>
      <c r="X1148" s="4">
        <f t="shared" si="25"/>
        <v>0</v>
      </c>
      <c r="Y1148" s="190"/>
      <c r="Z1148" s="4"/>
      <c r="AA1148" s="190"/>
      <c r="AB1148" s="190"/>
      <c r="AC1148" s="190"/>
      <c r="AD1148" s="190"/>
      <c r="AE1148" s="190"/>
      <c r="AF1148" s="190"/>
      <c r="AG1148" s="190"/>
      <c r="AH1148" s="190"/>
    </row>
    <row r="1149" spans="1:34" s="191" customFormat="1" ht="38.25" x14ac:dyDescent="0.2">
      <c r="A1149" s="4" t="s">
        <v>3438</v>
      </c>
      <c r="B1149" s="5" t="s">
        <v>3439</v>
      </c>
      <c r="C1149" s="246">
        <f>IF(LEN($D1149)=0,"",SUBTOTAL(3,$D$6:$D1149))</f>
        <v>1142</v>
      </c>
      <c r="D1149" s="174" t="s">
        <v>56</v>
      </c>
      <c r="E1149" s="176" t="s">
        <v>1663</v>
      </c>
      <c r="F1149" s="174" t="s">
        <v>94</v>
      </c>
      <c r="G1149" s="174" t="s">
        <v>181</v>
      </c>
      <c r="H1149" s="177" t="s">
        <v>604</v>
      </c>
      <c r="I1149" s="9">
        <v>0.05</v>
      </c>
      <c r="J1149" s="177">
        <v>166</v>
      </c>
      <c r="K1149" s="230">
        <v>2015</v>
      </c>
      <c r="L1149" s="12" t="s">
        <v>263</v>
      </c>
      <c r="M1149" s="12"/>
      <c r="N1149" s="12"/>
      <c r="O1149" s="12"/>
      <c r="P1149" s="12"/>
      <c r="Q1149" s="4"/>
      <c r="R1149" s="4">
        <v>0.05</v>
      </c>
      <c r="S1149" s="4">
        <v>0.05</v>
      </c>
      <c r="T1149" s="178">
        <v>2015</v>
      </c>
      <c r="U1149" s="13" t="s">
        <v>264</v>
      </c>
      <c r="V1149" s="4" t="s">
        <v>47</v>
      </c>
      <c r="W1149" s="190"/>
      <c r="X1149" s="4">
        <f t="shared" si="25"/>
        <v>0</v>
      </c>
      <c r="Y1149" s="190"/>
      <c r="Z1149" s="4"/>
      <c r="AA1149" s="190"/>
      <c r="AB1149" s="190"/>
      <c r="AC1149" s="190"/>
      <c r="AD1149" s="190"/>
      <c r="AE1149" s="190"/>
      <c r="AF1149" s="190"/>
      <c r="AG1149" s="190"/>
      <c r="AH1149" s="190"/>
    </row>
    <row r="1150" spans="1:34" s="191" customFormat="1" ht="38.25" x14ac:dyDescent="0.2">
      <c r="A1150" s="4" t="s">
        <v>3440</v>
      </c>
      <c r="B1150" s="5" t="s">
        <v>3441</v>
      </c>
      <c r="C1150" s="246">
        <f>IF(LEN($D1150)=0,"",SUBTOTAL(3,$D$6:$D1150))</f>
        <v>1143</v>
      </c>
      <c r="D1150" s="174" t="s">
        <v>56</v>
      </c>
      <c r="E1150" s="176" t="s">
        <v>3442</v>
      </c>
      <c r="F1150" s="174" t="s">
        <v>94</v>
      </c>
      <c r="G1150" s="174" t="s">
        <v>181</v>
      </c>
      <c r="H1150" s="177" t="s">
        <v>604</v>
      </c>
      <c r="I1150" s="9">
        <v>0.04</v>
      </c>
      <c r="J1150" s="177">
        <v>166</v>
      </c>
      <c r="K1150" s="230">
        <v>2015</v>
      </c>
      <c r="L1150" s="12" t="s">
        <v>263</v>
      </c>
      <c r="M1150" s="12"/>
      <c r="N1150" s="12"/>
      <c r="O1150" s="12"/>
      <c r="P1150" s="12"/>
      <c r="Q1150" s="4"/>
      <c r="R1150" s="4">
        <v>0.04</v>
      </c>
      <c r="S1150" s="4">
        <v>0.04</v>
      </c>
      <c r="T1150" s="178">
        <v>2015</v>
      </c>
      <c r="U1150" s="13" t="s">
        <v>264</v>
      </c>
      <c r="V1150" s="4" t="s">
        <v>47</v>
      </c>
      <c r="W1150" s="190"/>
      <c r="X1150" s="4">
        <f t="shared" si="25"/>
        <v>0</v>
      </c>
      <c r="Y1150" s="190"/>
      <c r="Z1150" s="4"/>
      <c r="AA1150" s="190"/>
      <c r="AB1150" s="190"/>
      <c r="AC1150" s="190"/>
      <c r="AD1150" s="190"/>
      <c r="AE1150" s="190"/>
      <c r="AF1150" s="190"/>
      <c r="AG1150" s="190"/>
      <c r="AH1150" s="190"/>
    </row>
    <row r="1151" spans="1:34" s="191" customFormat="1" ht="38.25" x14ac:dyDescent="0.2">
      <c r="A1151" s="4" t="s">
        <v>3443</v>
      </c>
      <c r="B1151" s="5" t="s">
        <v>3444</v>
      </c>
      <c r="C1151" s="246">
        <f>IF(LEN($D1151)=0,"",SUBTOTAL(3,$D$6:$D1151))</f>
        <v>1144</v>
      </c>
      <c r="D1151" s="174" t="s">
        <v>56</v>
      </c>
      <c r="E1151" s="176" t="s">
        <v>3445</v>
      </c>
      <c r="F1151" s="174" t="s">
        <v>94</v>
      </c>
      <c r="G1151" s="174" t="s">
        <v>181</v>
      </c>
      <c r="H1151" s="177" t="s">
        <v>604</v>
      </c>
      <c r="I1151" s="9">
        <v>0.02</v>
      </c>
      <c r="J1151" s="177">
        <v>166</v>
      </c>
      <c r="K1151" s="230">
        <v>2015</v>
      </c>
      <c r="L1151" s="12" t="s">
        <v>263</v>
      </c>
      <c r="M1151" s="12"/>
      <c r="N1151" s="12"/>
      <c r="O1151" s="12"/>
      <c r="P1151" s="12"/>
      <c r="Q1151" s="4"/>
      <c r="R1151" s="4">
        <v>0.02</v>
      </c>
      <c r="S1151" s="4">
        <v>0.02</v>
      </c>
      <c r="T1151" s="178">
        <v>2015</v>
      </c>
      <c r="U1151" s="13" t="s">
        <v>264</v>
      </c>
      <c r="V1151" s="4" t="s">
        <v>47</v>
      </c>
      <c r="W1151" s="190"/>
      <c r="X1151" s="4">
        <f t="shared" si="25"/>
        <v>0</v>
      </c>
      <c r="Y1151" s="190"/>
      <c r="Z1151" s="4"/>
      <c r="AA1151" s="190"/>
      <c r="AB1151" s="190"/>
      <c r="AC1151" s="190"/>
      <c r="AD1151" s="190"/>
      <c r="AE1151" s="190"/>
      <c r="AF1151" s="190"/>
      <c r="AG1151" s="190"/>
      <c r="AH1151" s="190"/>
    </row>
    <row r="1152" spans="1:34" s="191" customFormat="1" ht="38.25" x14ac:dyDescent="0.2">
      <c r="A1152" s="4" t="s">
        <v>3446</v>
      </c>
      <c r="B1152" s="5" t="s">
        <v>3447</v>
      </c>
      <c r="C1152" s="246">
        <f>IF(LEN($D1152)=0,"",SUBTOTAL(3,$D$6:$D1152))</f>
        <v>1145</v>
      </c>
      <c r="D1152" s="174" t="s">
        <v>56</v>
      </c>
      <c r="E1152" s="176" t="s">
        <v>3448</v>
      </c>
      <c r="F1152" s="174" t="s">
        <v>1822</v>
      </c>
      <c r="G1152" s="174" t="s">
        <v>181</v>
      </c>
      <c r="H1152" s="177" t="s">
        <v>368</v>
      </c>
      <c r="I1152" s="9">
        <v>4.43</v>
      </c>
      <c r="J1152" s="177">
        <v>166</v>
      </c>
      <c r="K1152" s="230">
        <v>2015</v>
      </c>
      <c r="L1152" s="12" t="s">
        <v>263</v>
      </c>
      <c r="M1152" s="12" t="s">
        <v>32</v>
      </c>
      <c r="N1152" s="12"/>
      <c r="O1152" s="12"/>
      <c r="P1152" s="12"/>
      <c r="Q1152" s="4"/>
      <c r="R1152" s="4">
        <v>4.43</v>
      </c>
      <c r="S1152" s="4">
        <v>4.43</v>
      </c>
      <c r="T1152" s="178">
        <v>2015</v>
      </c>
      <c r="U1152" s="13" t="s">
        <v>264</v>
      </c>
      <c r="V1152" s="4" t="s">
        <v>47</v>
      </c>
      <c r="W1152" s="190"/>
      <c r="X1152" s="4">
        <f t="shared" si="25"/>
        <v>0</v>
      </c>
      <c r="Y1152" s="190"/>
      <c r="Z1152" s="4"/>
      <c r="AA1152" s="190"/>
      <c r="AB1152" s="190"/>
      <c r="AC1152" s="190"/>
      <c r="AD1152" s="190"/>
      <c r="AE1152" s="190"/>
      <c r="AF1152" s="190"/>
      <c r="AG1152" s="190"/>
      <c r="AH1152" s="190"/>
    </row>
    <row r="1153" spans="1:34" s="191" customFormat="1" ht="38.25" x14ac:dyDescent="0.2">
      <c r="A1153" s="4" t="s">
        <v>3449</v>
      </c>
      <c r="B1153" s="5" t="s">
        <v>3450</v>
      </c>
      <c r="C1153" s="246">
        <f>IF(LEN($D1153)=0,"",SUBTOTAL(3,$D$6:$D1153))</f>
        <v>1146</v>
      </c>
      <c r="D1153" s="174" t="s">
        <v>56</v>
      </c>
      <c r="E1153" s="176" t="s">
        <v>1179</v>
      </c>
      <c r="F1153" s="174" t="s">
        <v>100</v>
      </c>
      <c r="G1153" s="174" t="s">
        <v>89</v>
      </c>
      <c r="H1153" s="177" t="s">
        <v>704</v>
      </c>
      <c r="I1153" s="9">
        <v>8.3000000000000007</v>
      </c>
      <c r="J1153" s="177">
        <v>166</v>
      </c>
      <c r="K1153" s="230">
        <v>2015</v>
      </c>
      <c r="L1153" s="12" t="s">
        <v>263</v>
      </c>
      <c r="M1153" s="12"/>
      <c r="N1153" s="12"/>
      <c r="O1153" s="12"/>
      <c r="P1153" s="12"/>
      <c r="Q1153" s="4"/>
      <c r="R1153" s="4">
        <v>8.3000000000000007</v>
      </c>
      <c r="S1153" s="4">
        <v>8.3000000000000007</v>
      </c>
      <c r="T1153" s="178">
        <v>2015</v>
      </c>
      <c r="U1153" s="13" t="s">
        <v>264</v>
      </c>
      <c r="V1153" s="4" t="s">
        <v>111</v>
      </c>
      <c r="W1153" s="190"/>
      <c r="X1153" s="4">
        <f t="shared" si="25"/>
        <v>0</v>
      </c>
      <c r="Y1153" s="190"/>
      <c r="Z1153" s="4"/>
      <c r="AA1153" s="190"/>
      <c r="AB1153" s="190"/>
      <c r="AC1153" s="190"/>
      <c r="AD1153" s="190"/>
      <c r="AE1153" s="190"/>
      <c r="AF1153" s="190"/>
      <c r="AG1153" s="190"/>
      <c r="AH1153" s="190"/>
    </row>
    <row r="1154" spans="1:34" s="191" customFormat="1" ht="51" x14ac:dyDescent="0.2">
      <c r="A1154" s="4" t="s">
        <v>3451</v>
      </c>
      <c r="B1154" s="194" t="s">
        <v>3452</v>
      </c>
      <c r="C1154" s="246">
        <f>IF(LEN($D1154)=0,"",SUBTOTAL(3,$D$6:$D1154))</f>
        <v>1147</v>
      </c>
      <c r="D1154" s="174" t="s">
        <v>98</v>
      </c>
      <c r="E1154" s="176" t="s">
        <v>3453</v>
      </c>
      <c r="F1154" s="174" t="s">
        <v>100</v>
      </c>
      <c r="G1154" s="18" t="s">
        <v>65</v>
      </c>
      <c r="H1154" s="177" t="s">
        <v>74</v>
      </c>
      <c r="I1154" s="9">
        <v>48.9</v>
      </c>
      <c r="J1154" s="177">
        <v>166</v>
      </c>
      <c r="K1154" s="230">
        <v>2015</v>
      </c>
      <c r="L1154" s="12" t="s">
        <v>263</v>
      </c>
      <c r="M1154" s="12"/>
      <c r="N1154" s="12"/>
      <c r="O1154" s="12"/>
      <c r="P1154" s="12"/>
      <c r="Q1154" s="4"/>
      <c r="R1154" s="101">
        <v>48.9</v>
      </c>
      <c r="S1154" s="101">
        <v>48.9</v>
      </c>
      <c r="T1154" s="100">
        <v>2015</v>
      </c>
      <c r="U1154" s="175" t="s">
        <v>264</v>
      </c>
      <c r="V1154" s="100" t="s">
        <v>70</v>
      </c>
      <c r="W1154" s="190"/>
      <c r="X1154" s="4">
        <f t="shared" si="25"/>
        <v>0</v>
      </c>
      <c r="Y1154" s="190"/>
      <c r="Z1154" s="4"/>
      <c r="AA1154" s="190"/>
      <c r="AB1154" s="190"/>
      <c r="AC1154" s="190"/>
      <c r="AD1154" s="190"/>
      <c r="AE1154" s="190"/>
      <c r="AF1154" s="190"/>
      <c r="AG1154" s="190"/>
      <c r="AH1154" s="190"/>
    </row>
    <row r="1155" spans="1:34" s="191" customFormat="1" ht="38.25" x14ac:dyDescent="0.2">
      <c r="A1155" s="4" t="s">
        <v>3454</v>
      </c>
      <c r="B1155" s="180" t="s">
        <v>3455</v>
      </c>
      <c r="C1155" s="246">
        <f>IF(LEN($D1155)=0,"",SUBTOTAL(3,$D$6:$D1155))</f>
        <v>1148</v>
      </c>
      <c r="D1155" s="174" t="s">
        <v>98</v>
      </c>
      <c r="E1155" s="176" t="s">
        <v>3456</v>
      </c>
      <c r="F1155" s="174" t="s">
        <v>100</v>
      </c>
      <c r="G1155" s="18" t="s">
        <v>65</v>
      </c>
      <c r="H1155" s="177" t="s">
        <v>281</v>
      </c>
      <c r="I1155" s="9">
        <v>0.23</v>
      </c>
      <c r="J1155" s="177">
        <v>166</v>
      </c>
      <c r="K1155" s="230">
        <v>2015</v>
      </c>
      <c r="L1155" s="12" t="s">
        <v>263</v>
      </c>
      <c r="M1155" s="12"/>
      <c r="N1155" s="12"/>
      <c r="O1155" s="12"/>
      <c r="P1155" s="12"/>
      <c r="Q1155" s="4"/>
      <c r="R1155" s="101">
        <v>0.23</v>
      </c>
      <c r="S1155" s="101">
        <v>0.23</v>
      </c>
      <c r="T1155" s="100">
        <v>2015</v>
      </c>
      <c r="U1155" s="175" t="s">
        <v>264</v>
      </c>
      <c r="V1155" s="100" t="s">
        <v>70</v>
      </c>
      <c r="W1155" s="190"/>
      <c r="X1155" s="4">
        <f t="shared" si="25"/>
        <v>0</v>
      </c>
      <c r="Y1155" s="190"/>
      <c r="Z1155" s="4"/>
      <c r="AA1155" s="190"/>
      <c r="AB1155" s="190"/>
      <c r="AC1155" s="190"/>
      <c r="AD1155" s="190"/>
      <c r="AE1155" s="190"/>
      <c r="AF1155" s="190"/>
      <c r="AG1155" s="190"/>
      <c r="AH1155" s="190"/>
    </row>
    <row r="1156" spans="1:34" s="191" customFormat="1" ht="38.25" x14ac:dyDescent="0.2">
      <c r="A1156" s="4" t="s">
        <v>3457</v>
      </c>
      <c r="B1156" s="5" t="s">
        <v>3458</v>
      </c>
      <c r="C1156" s="246">
        <f>IF(LEN($D1156)=0,"",SUBTOTAL(3,$D$6:$D1156))</f>
        <v>1149</v>
      </c>
      <c r="D1156" s="174" t="s">
        <v>98</v>
      </c>
      <c r="E1156" s="176" t="s">
        <v>3459</v>
      </c>
      <c r="F1156" s="174" t="s">
        <v>3460</v>
      </c>
      <c r="G1156" s="174" t="s">
        <v>185</v>
      </c>
      <c r="H1156" s="177" t="s">
        <v>186</v>
      </c>
      <c r="I1156" s="9">
        <v>57.3</v>
      </c>
      <c r="J1156" s="177">
        <v>166</v>
      </c>
      <c r="K1156" s="230">
        <v>2015</v>
      </c>
      <c r="L1156" s="12" t="s">
        <v>263</v>
      </c>
      <c r="M1156" s="12"/>
      <c r="N1156" s="12"/>
      <c r="O1156" s="12"/>
      <c r="P1156" s="12"/>
      <c r="Q1156" s="4"/>
      <c r="R1156" s="101">
        <v>57.3</v>
      </c>
      <c r="S1156" s="101">
        <v>57.3</v>
      </c>
      <c r="T1156" s="100">
        <v>2015</v>
      </c>
      <c r="U1156" s="175" t="s">
        <v>264</v>
      </c>
      <c r="V1156" s="100" t="s">
        <v>47</v>
      </c>
      <c r="W1156" s="190"/>
      <c r="X1156" s="4">
        <f t="shared" si="25"/>
        <v>0</v>
      </c>
      <c r="Y1156" s="190"/>
      <c r="Z1156" s="4"/>
      <c r="AA1156" s="190"/>
      <c r="AB1156" s="190"/>
      <c r="AC1156" s="190"/>
      <c r="AD1156" s="190"/>
      <c r="AE1156" s="190"/>
      <c r="AF1156" s="190"/>
      <c r="AG1156" s="190"/>
      <c r="AH1156" s="190"/>
    </row>
    <row r="1157" spans="1:34" s="191" customFormat="1" ht="38.25" x14ac:dyDescent="0.2">
      <c r="A1157" s="4" t="s">
        <v>3461</v>
      </c>
      <c r="B1157" s="5" t="s">
        <v>2471</v>
      </c>
      <c r="C1157" s="246">
        <f>IF(LEN($D1157)=0,"",SUBTOTAL(3,$D$6:$D1157))</f>
        <v>1150</v>
      </c>
      <c r="D1157" s="174" t="s">
        <v>98</v>
      </c>
      <c r="E1157" s="176" t="s">
        <v>2472</v>
      </c>
      <c r="F1157" s="174" t="s">
        <v>164</v>
      </c>
      <c r="G1157" s="174" t="s">
        <v>256</v>
      </c>
      <c r="H1157" s="177" t="s">
        <v>590</v>
      </c>
      <c r="I1157" s="9">
        <v>3.6</v>
      </c>
      <c r="J1157" s="177">
        <v>166</v>
      </c>
      <c r="K1157" s="230">
        <v>2015</v>
      </c>
      <c r="L1157" s="12" t="s">
        <v>263</v>
      </c>
      <c r="M1157" s="12"/>
      <c r="N1157" s="12"/>
      <c r="O1157" s="12"/>
      <c r="P1157" s="12"/>
      <c r="Q1157" s="4"/>
      <c r="R1157" s="4">
        <v>3.6</v>
      </c>
      <c r="S1157" s="4">
        <v>3.6</v>
      </c>
      <c r="T1157" s="178">
        <v>2015</v>
      </c>
      <c r="U1157" s="13" t="s">
        <v>264</v>
      </c>
      <c r="V1157" s="4" t="s">
        <v>47</v>
      </c>
      <c r="W1157" s="190"/>
      <c r="X1157" s="4">
        <f t="shared" si="25"/>
        <v>0</v>
      </c>
      <c r="Y1157" s="190"/>
      <c r="Z1157" s="4"/>
      <c r="AA1157" s="190"/>
      <c r="AB1157" s="190"/>
      <c r="AC1157" s="190"/>
      <c r="AD1157" s="190"/>
      <c r="AE1157" s="190"/>
      <c r="AF1157" s="190"/>
      <c r="AG1157" s="190"/>
      <c r="AH1157" s="190"/>
    </row>
    <row r="1158" spans="1:34" s="191" customFormat="1" ht="38.25" x14ac:dyDescent="0.2">
      <c r="A1158" s="4" t="s">
        <v>3462</v>
      </c>
      <c r="B1158" s="5" t="s">
        <v>3463</v>
      </c>
      <c r="C1158" s="246">
        <f>IF(LEN($D1158)=0,"",SUBTOTAL(3,$D$6:$D1158))</f>
        <v>1151</v>
      </c>
      <c r="D1158" s="174" t="s">
        <v>98</v>
      </c>
      <c r="E1158" s="176" t="s">
        <v>3464</v>
      </c>
      <c r="F1158" s="174" t="s">
        <v>164</v>
      </c>
      <c r="G1158" s="174" t="s">
        <v>139</v>
      </c>
      <c r="H1158" s="177" t="s">
        <v>3465</v>
      </c>
      <c r="I1158" s="9">
        <v>9.6</v>
      </c>
      <c r="J1158" s="177">
        <v>166</v>
      </c>
      <c r="K1158" s="230">
        <v>2015</v>
      </c>
      <c r="L1158" s="12" t="s">
        <v>263</v>
      </c>
      <c r="M1158" s="12"/>
      <c r="N1158" s="12" t="s">
        <v>68</v>
      </c>
      <c r="O1158" s="12"/>
      <c r="P1158" s="12"/>
      <c r="Q1158" s="4" t="s">
        <v>68</v>
      </c>
      <c r="R1158" s="4">
        <v>9.6</v>
      </c>
      <c r="S1158" s="4">
        <v>9.6</v>
      </c>
      <c r="T1158" s="178">
        <v>2015</v>
      </c>
      <c r="U1158" s="13" t="s">
        <v>264</v>
      </c>
      <c r="V1158" s="4" t="s">
        <v>70</v>
      </c>
      <c r="W1158" s="190"/>
      <c r="X1158" s="4">
        <f t="shared" si="25"/>
        <v>0</v>
      </c>
      <c r="Y1158" s="190"/>
      <c r="Z1158" s="4"/>
      <c r="AA1158" s="190"/>
      <c r="AB1158" s="190"/>
      <c r="AC1158" s="190"/>
      <c r="AD1158" s="190"/>
      <c r="AE1158" s="190"/>
      <c r="AF1158" s="190"/>
      <c r="AG1158" s="190"/>
      <c r="AH1158" s="190"/>
    </row>
    <row r="1159" spans="1:34" s="191" customFormat="1" ht="38.25" x14ac:dyDescent="0.2">
      <c r="A1159" s="4" t="s">
        <v>3466</v>
      </c>
      <c r="B1159" s="5" t="s">
        <v>3467</v>
      </c>
      <c r="C1159" s="246">
        <f>IF(LEN($D1159)=0,"",SUBTOTAL(3,$D$6:$D1159))</f>
        <v>1152</v>
      </c>
      <c r="D1159" s="174" t="s">
        <v>98</v>
      </c>
      <c r="E1159" s="176" t="s">
        <v>3468</v>
      </c>
      <c r="F1159" s="174" t="s">
        <v>3460</v>
      </c>
      <c r="G1159" s="174" t="s">
        <v>165</v>
      </c>
      <c r="H1159" s="177" t="s">
        <v>3469</v>
      </c>
      <c r="I1159" s="9">
        <v>8.5399999999999991</v>
      </c>
      <c r="J1159" s="177">
        <v>166</v>
      </c>
      <c r="K1159" s="230">
        <v>2015</v>
      </c>
      <c r="L1159" s="12" t="s">
        <v>263</v>
      </c>
      <c r="M1159" s="12"/>
      <c r="N1159" s="12"/>
      <c r="O1159" s="12"/>
      <c r="P1159" s="12"/>
      <c r="Q1159" s="4"/>
      <c r="R1159" s="4">
        <v>8.5399999999999991</v>
      </c>
      <c r="S1159" s="4">
        <v>8.5399999999999991</v>
      </c>
      <c r="T1159" s="178">
        <v>2015</v>
      </c>
      <c r="U1159" s="13" t="s">
        <v>264</v>
      </c>
      <c r="V1159" s="4" t="s">
        <v>111</v>
      </c>
      <c r="W1159" s="190"/>
      <c r="X1159" s="4">
        <f t="shared" si="25"/>
        <v>0</v>
      </c>
      <c r="Y1159" s="190"/>
      <c r="Z1159" s="4"/>
      <c r="AA1159" s="190"/>
      <c r="AB1159" s="190"/>
      <c r="AC1159" s="190"/>
      <c r="AD1159" s="190"/>
      <c r="AE1159" s="190"/>
      <c r="AF1159" s="190"/>
      <c r="AG1159" s="190"/>
      <c r="AH1159" s="190"/>
    </row>
    <row r="1160" spans="1:34" ht="38.25" x14ac:dyDescent="0.25">
      <c r="A1160" s="4" t="s">
        <v>3470</v>
      </c>
      <c r="B1160" s="180" t="s">
        <v>3471</v>
      </c>
      <c r="C1160" s="246">
        <f>IF(LEN($D1160)=0,"",SUBTOTAL(3,$D$6:$D1160))</f>
        <v>1153</v>
      </c>
      <c r="D1160" s="174" t="s">
        <v>62</v>
      </c>
      <c r="E1160" s="176" t="s">
        <v>3472</v>
      </c>
      <c r="F1160" s="174" t="s">
        <v>310</v>
      </c>
      <c r="G1160" s="18" t="s">
        <v>65</v>
      </c>
      <c r="H1160" s="177" t="s">
        <v>281</v>
      </c>
      <c r="I1160" s="9">
        <v>0.1</v>
      </c>
      <c r="J1160" s="177">
        <v>113</v>
      </c>
      <c r="K1160" s="230">
        <v>2018</v>
      </c>
      <c r="L1160" s="12" t="s">
        <v>276</v>
      </c>
      <c r="M1160" s="12"/>
      <c r="N1160" s="12"/>
      <c r="O1160" s="12"/>
      <c r="P1160" s="12"/>
      <c r="Q1160" s="4"/>
      <c r="R1160" s="101">
        <v>0.1</v>
      </c>
      <c r="S1160" s="103">
        <v>0.1</v>
      </c>
      <c r="T1160" s="175">
        <v>2018</v>
      </c>
      <c r="U1160" s="175" t="s">
        <v>277</v>
      </c>
      <c r="V1160" s="100" t="s">
        <v>47</v>
      </c>
      <c r="W1160" s="180"/>
      <c r="X1160" s="4">
        <f t="shared" si="25"/>
        <v>0</v>
      </c>
      <c r="Y1160" s="180"/>
      <c r="Z1160" s="4"/>
      <c r="AA1160" s="180"/>
      <c r="AB1160" s="180"/>
      <c r="AC1160" s="180"/>
      <c r="AD1160" s="180"/>
      <c r="AE1160" s="180"/>
      <c r="AF1160" s="180"/>
      <c r="AG1160" s="180"/>
      <c r="AH1160" s="180"/>
    </row>
    <row r="1161" spans="1:34" ht="38.25" x14ac:dyDescent="0.25">
      <c r="A1161" s="4" t="s">
        <v>3473</v>
      </c>
      <c r="B1161" s="5" t="s">
        <v>2549</v>
      </c>
      <c r="C1161" s="246">
        <f>IF(LEN($D1161)=0,"",SUBTOTAL(3,$D$6:$D1161))</f>
        <v>1154</v>
      </c>
      <c r="D1161" s="174" t="s">
        <v>62</v>
      </c>
      <c r="E1161" s="176" t="s">
        <v>2550</v>
      </c>
      <c r="F1161" s="174" t="s">
        <v>64</v>
      </c>
      <c r="G1161" s="174" t="s">
        <v>28</v>
      </c>
      <c r="H1161" s="177" t="s">
        <v>503</v>
      </c>
      <c r="I1161" s="9">
        <v>0.2</v>
      </c>
      <c r="J1161" s="177">
        <v>113</v>
      </c>
      <c r="K1161" s="230">
        <v>2018</v>
      </c>
      <c r="L1161" s="12" t="s">
        <v>276</v>
      </c>
      <c r="M1161" s="12"/>
      <c r="N1161" s="12"/>
      <c r="O1161" s="12"/>
      <c r="P1161" s="12"/>
      <c r="Q1161" s="4"/>
      <c r="R1161" s="4">
        <v>0.2</v>
      </c>
      <c r="S1161" s="4">
        <v>0.2</v>
      </c>
      <c r="T1161" s="178">
        <v>2018</v>
      </c>
      <c r="U1161" s="13" t="s">
        <v>277</v>
      </c>
      <c r="V1161" s="4" t="s">
        <v>70</v>
      </c>
      <c r="W1161" s="180"/>
      <c r="X1161" s="4">
        <f t="shared" si="25"/>
        <v>0</v>
      </c>
      <c r="Y1161" s="180"/>
      <c r="Z1161" s="4"/>
      <c r="AA1161" s="180"/>
      <c r="AB1161" s="180"/>
      <c r="AC1161" s="180"/>
      <c r="AD1161" s="180"/>
      <c r="AE1161" s="180"/>
      <c r="AF1161" s="180"/>
      <c r="AG1161" s="180"/>
      <c r="AH1161" s="180"/>
    </row>
    <row r="1162" spans="1:34" ht="38.25" x14ac:dyDescent="0.25">
      <c r="A1162" s="4" t="s">
        <v>3474</v>
      </c>
      <c r="B1162" s="5" t="s">
        <v>3475</v>
      </c>
      <c r="C1162" s="246">
        <f>IF(LEN($D1162)=0,"",SUBTOTAL(3,$D$6:$D1162))</f>
        <v>1155</v>
      </c>
      <c r="D1162" s="174" t="s">
        <v>62</v>
      </c>
      <c r="E1162" s="176" t="s">
        <v>3476</v>
      </c>
      <c r="F1162" s="174" t="s">
        <v>64</v>
      </c>
      <c r="G1162" s="174" t="s">
        <v>181</v>
      </c>
      <c r="H1162" s="177" t="s">
        <v>1223</v>
      </c>
      <c r="I1162" s="9">
        <v>0.14000000000000001</v>
      </c>
      <c r="J1162" s="177">
        <v>113</v>
      </c>
      <c r="K1162" s="230">
        <v>2018</v>
      </c>
      <c r="L1162" s="12" t="s">
        <v>276</v>
      </c>
      <c r="M1162" s="12"/>
      <c r="N1162" s="12"/>
      <c r="O1162" s="12"/>
      <c r="P1162" s="12"/>
      <c r="Q1162" s="4"/>
      <c r="R1162" s="4">
        <v>0.14000000000000001</v>
      </c>
      <c r="S1162" s="4">
        <v>0.14000000000000001</v>
      </c>
      <c r="T1162" s="178">
        <v>2018</v>
      </c>
      <c r="U1162" s="13" t="s">
        <v>277</v>
      </c>
      <c r="V1162" s="4" t="s">
        <v>70</v>
      </c>
      <c r="W1162" s="180"/>
      <c r="X1162" s="4">
        <f t="shared" si="25"/>
        <v>0</v>
      </c>
      <c r="Y1162" s="180"/>
      <c r="Z1162" s="4"/>
      <c r="AA1162" s="180"/>
      <c r="AB1162" s="180"/>
      <c r="AC1162" s="180"/>
      <c r="AD1162" s="180"/>
      <c r="AE1162" s="180"/>
      <c r="AF1162" s="180"/>
      <c r="AG1162" s="180"/>
      <c r="AH1162" s="180"/>
    </row>
    <row r="1163" spans="1:34" ht="38.25" x14ac:dyDescent="0.25">
      <c r="A1163" s="4" t="s">
        <v>3477</v>
      </c>
      <c r="B1163" s="5" t="s">
        <v>3478</v>
      </c>
      <c r="C1163" s="246">
        <f>IF(LEN($D1163)=0,"",SUBTOTAL(3,$D$6:$D1163))</f>
        <v>1156</v>
      </c>
      <c r="D1163" s="174" t="s">
        <v>62</v>
      </c>
      <c r="E1163" s="176" t="s">
        <v>3479</v>
      </c>
      <c r="F1163" s="174" t="s">
        <v>64</v>
      </c>
      <c r="G1163" s="174" t="s">
        <v>89</v>
      </c>
      <c r="H1163" s="177" t="s">
        <v>871</v>
      </c>
      <c r="I1163" s="9">
        <v>0.3</v>
      </c>
      <c r="J1163" s="177">
        <v>113</v>
      </c>
      <c r="K1163" s="230">
        <v>2018</v>
      </c>
      <c r="L1163" s="12" t="s">
        <v>276</v>
      </c>
      <c r="M1163" s="12"/>
      <c r="N1163" s="12"/>
      <c r="O1163" s="12"/>
      <c r="P1163" s="12"/>
      <c r="Q1163" s="4"/>
      <c r="R1163" s="4">
        <v>0.3</v>
      </c>
      <c r="S1163" s="4">
        <v>0.3</v>
      </c>
      <c r="T1163" s="178">
        <v>2018</v>
      </c>
      <c r="U1163" s="13" t="s">
        <v>277</v>
      </c>
      <c r="V1163" s="4" t="s">
        <v>70</v>
      </c>
      <c r="W1163" s="180"/>
      <c r="X1163" s="4">
        <f t="shared" si="25"/>
        <v>0</v>
      </c>
      <c r="Y1163" s="180"/>
      <c r="Z1163" s="4"/>
      <c r="AA1163" s="180"/>
      <c r="AB1163" s="180"/>
      <c r="AC1163" s="180"/>
      <c r="AD1163" s="180"/>
      <c r="AE1163" s="180"/>
      <c r="AF1163" s="180"/>
      <c r="AG1163" s="180"/>
      <c r="AH1163" s="180"/>
    </row>
    <row r="1164" spans="1:34" ht="38.25" x14ac:dyDescent="0.25">
      <c r="A1164" s="4" t="s">
        <v>3480</v>
      </c>
      <c r="B1164" s="5" t="s">
        <v>3481</v>
      </c>
      <c r="C1164" s="246">
        <f>IF(LEN($D1164)=0,"",SUBTOTAL(3,$D$6:$D1164))</f>
        <v>1157</v>
      </c>
      <c r="D1164" s="174" t="s">
        <v>25</v>
      </c>
      <c r="E1164" s="176" t="s">
        <v>3482</v>
      </c>
      <c r="F1164" s="174" t="s">
        <v>27</v>
      </c>
      <c r="G1164" s="18" t="s">
        <v>65</v>
      </c>
      <c r="H1164" s="177" t="s">
        <v>541</v>
      </c>
      <c r="I1164" s="9">
        <v>5.5999999999999999E-3</v>
      </c>
      <c r="J1164" s="177">
        <v>113</v>
      </c>
      <c r="K1164" s="230">
        <v>2018</v>
      </c>
      <c r="L1164" s="12" t="s">
        <v>276</v>
      </c>
      <c r="M1164" s="12"/>
      <c r="N1164" s="12"/>
      <c r="O1164" s="12"/>
      <c r="P1164" s="12"/>
      <c r="Q1164" s="4"/>
      <c r="R1164" s="101">
        <v>0.01</v>
      </c>
      <c r="S1164" s="103">
        <v>0.01</v>
      </c>
      <c r="T1164" s="175">
        <v>2018</v>
      </c>
      <c r="U1164" s="175" t="s">
        <v>277</v>
      </c>
      <c r="V1164" s="100" t="s">
        <v>47</v>
      </c>
      <c r="W1164" s="180"/>
      <c r="X1164" s="4">
        <f t="shared" si="25"/>
        <v>4.4000000000000003E-3</v>
      </c>
      <c r="Y1164" s="180"/>
      <c r="Z1164" s="4"/>
      <c r="AA1164" s="180"/>
      <c r="AB1164" s="180"/>
      <c r="AC1164" s="180"/>
      <c r="AD1164" s="180"/>
      <c r="AE1164" s="180"/>
      <c r="AF1164" s="180"/>
      <c r="AG1164" s="180"/>
      <c r="AH1164" s="180"/>
    </row>
    <row r="1165" spans="1:34" ht="38.25" x14ac:dyDescent="0.25">
      <c r="A1165" s="4" t="s">
        <v>3483</v>
      </c>
      <c r="B1165" s="5" t="s">
        <v>3484</v>
      </c>
      <c r="C1165" s="246">
        <f>IF(LEN($D1165)=0,"",SUBTOTAL(3,$D$6:$D1165))</f>
        <v>1158</v>
      </c>
      <c r="D1165" s="174" t="s">
        <v>25</v>
      </c>
      <c r="E1165" s="176" t="s">
        <v>3485</v>
      </c>
      <c r="F1165" s="174" t="s">
        <v>27</v>
      </c>
      <c r="G1165" s="174" t="s">
        <v>185</v>
      </c>
      <c r="H1165" s="177" t="s">
        <v>1422</v>
      </c>
      <c r="I1165" s="9">
        <v>0.8</v>
      </c>
      <c r="J1165" s="177">
        <v>113</v>
      </c>
      <c r="K1165" s="230">
        <v>2018</v>
      </c>
      <c r="L1165" s="12" t="s">
        <v>276</v>
      </c>
      <c r="M1165" s="12"/>
      <c r="N1165" s="12"/>
      <c r="O1165" s="12"/>
      <c r="P1165" s="12"/>
      <c r="Q1165" s="4"/>
      <c r="R1165" s="101">
        <v>0.8</v>
      </c>
      <c r="S1165" s="103">
        <v>0.8</v>
      </c>
      <c r="T1165" s="175">
        <v>2018</v>
      </c>
      <c r="U1165" s="175" t="s">
        <v>277</v>
      </c>
      <c r="V1165" s="100" t="s">
        <v>70</v>
      </c>
      <c r="W1165" s="180"/>
      <c r="X1165" s="4">
        <f t="shared" si="25"/>
        <v>0</v>
      </c>
      <c r="Y1165" s="180"/>
      <c r="Z1165" s="4"/>
      <c r="AA1165" s="180"/>
      <c r="AB1165" s="180"/>
      <c r="AC1165" s="180"/>
      <c r="AD1165" s="180"/>
      <c r="AE1165" s="180"/>
      <c r="AF1165" s="180"/>
      <c r="AG1165" s="180"/>
      <c r="AH1165" s="180"/>
    </row>
    <row r="1166" spans="1:34" ht="38.25" x14ac:dyDescent="0.25">
      <c r="A1166" s="4" t="s">
        <v>3486</v>
      </c>
      <c r="B1166" s="5" t="s">
        <v>3487</v>
      </c>
      <c r="C1166" s="246">
        <f>IF(LEN($D1166)=0,"",SUBTOTAL(3,$D$6:$D1166))</f>
        <v>1159</v>
      </c>
      <c r="D1166" s="174" t="s">
        <v>25</v>
      </c>
      <c r="E1166" s="176" t="s">
        <v>3488</v>
      </c>
      <c r="F1166" s="174" t="s">
        <v>790</v>
      </c>
      <c r="G1166" s="174" t="s">
        <v>185</v>
      </c>
      <c r="H1166" s="177" t="s">
        <v>1443</v>
      </c>
      <c r="I1166" s="9">
        <v>0.01</v>
      </c>
      <c r="J1166" s="177">
        <v>113</v>
      </c>
      <c r="K1166" s="230">
        <v>2018</v>
      </c>
      <c r="L1166" s="12" t="s">
        <v>276</v>
      </c>
      <c r="M1166" s="12"/>
      <c r="N1166" s="12"/>
      <c r="O1166" s="12"/>
      <c r="P1166" s="12"/>
      <c r="Q1166" s="4"/>
      <c r="R1166" s="101">
        <v>0.01</v>
      </c>
      <c r="S1166" s="103">
        <v>0.01</v>
      </c>
      <c r="T1166" s="175">
        <v>2018</v>
      </c>
      <c r="U1166" s="175" t="s">
        <v>277</v>
      </c>
      <c r="V1166" s="100" t="s">
        <v>70</v>
      </c>
      <c r="W1166" s="180"/>
      <c r="X1166" s="4">
        <f t="shared" si="25"/>
        <v>0</v>
      </c>
      <c r="Y1166" s="180"/>
      <c r="Z1166" s="4"/>
      <c r="AA1166" s="180"/>
      <c r="AB1166" s="180"/>
      <c r="AC1166" s="180"/>
      <c r="AD1166" s="180"/>
      <c r="AE1166" s="180"/>
      <c r="AF1166" s="180"/>
      <c r="AG1166" s="180"/>
      <c r="AH1166" s="180"/>
    </row>
    <row r="1167" spans="1:34" ht="38.25" x14ac:dyDescent="0.25">
      <c r="A1167" s="4" t="s">
        <v>3489</v>
      </c>
      <c r="B1167" s="5" t="s">
        <v>3490</v>
      </c>
      <c r="C1167" s="246">
        <f>IF(LEN($D1167)=0,"",SUBTOTAL(3,$D$6:$D1167))</f>
        <v>1160</v>
      </c>
      <c r="D1167" s="174" t="s">
        <v>25</v>
      </c>
      <c r="E1167" s="176" t="s">
        <v>3491</v>
      </c>
      <c r="F1167" s="174" t="s">
        <v>127</v>
      </c>
      <c r="G1167" s="174" t="s">
        <v>28</v>
      </c>
      <c r="H1167" s="177" t="s">
        <v>3492</v>
      </c>
      <c r="I1167" s="9">
        <v>0.83</v>
      </c>
      <c r="J1167" s="177">
        <v>113</v>
      </c>
      <c r="K1167" s="230">
        <v>2018</v>
      </c>
      <c r="L1167" s="12" t="s">
        <v>276</v>
      </c>
      <c r="M1167" s="12"/>
      <c r="N1167" s="12"/>
      <c r="O1167" s="12"/>
      <c r="P1167" s="12"/>
      <c r="Q1167" s="4"/>
      <c r="R1167" s="4">
        <v>0.83</v>
      </c>
      <c r="S1167" s="4">
        <v>0.83</v>
      </c>
      <c r="T1167" s="178">
        <v>2018</v>
      </c>
      <c r="U1167" s="13" t="s">
        <v>277</v>
      </c>
      <c r="V1167" s="4" t="s">
        <v>47</v>
      </c>
      <c r="W1167" s="180"/>
      <c r="X1167" s="4">
        <f t="shared" si="25"/>
        <v>0</v>
      </c>
      <c r="Y1167" s="180"/>
      <c r="Z1167" s="4"/>
      <c r="AA1167" s="180"/>
      <c r="AB1167" s="180"/>
      <c r="AC1167" s="180"/>
      <c r="AD1167" s="180"/>
      <c r="AE1167" s="180"/>
      <c r="AF1167" s="180"/>
      <c r="AG1167" s="180"/>
      <c r="AH1167" s="180"/>
    </row>
    <row r="1168" spans="1:34" ht="38.25" x14ac:dyDescent="0.25">
      <c r="A1168" s="4" t="s">
        <v>3493</v>
      </c>
      <c r="B1168" s="5" t="s">
        <v>3494</v>
      </c>
      <c r="C1168" s="246">
        <f>IF(LEN($D1168)=0,"",SUBTOTAL(3,$D$6:$D1168))</f>
        <v>1161</v>
      </c>
      <c r="D1168" s="174" t="s">
        <v>25</v>
      </c>
      <c r="E1168" s="176" t="s">
        <v>3495</v>
      </c>
      <c r="F1168" s="174" t="s">
        <v>27</v>
      </c>
      <c r="G1168" s="174" t="s">
        <v>28</v>
      </c>
      <c r="H1168" s="177" t="s">
        <v>387</v>
      </c>
      <c r="I1168" s="9">
        <v>1.8</v>
      </c>
      <c r="J1168" s="177">
        <v>113</v>
      </c>
      <c r="K1168" s="230">
        <v>2018</v>
      </c>
      <c r="L1168" s="12" t="s">
        <v>276</v>
      </c>
      <c r="M1168" s="12"/>
      <c r="N1168" s="12"/>
      <c r="O1168" s="12"/>
      <c r="P1168" s="12"/>
      <c r="Q1168" s="4"/>
      <c r="R1168" s="4">
        <v>1.8</v>
      </c>
      <c r="S1168" s="4">
        <v>1.8</v>
      </c>
      <c r="T1168" s="178">
        <v>2018</v>
      </c>
      <c r="U1168" s="13" t="s">
        <v>277</v>
      </c>
      <c r="V1168" s="4" t="s">
        <v>47</v>
      </c>
      <c r="W1168" s="180"/>
      <c r="X1168" s="4">
        <f t="shared" si="25"/>
        <v>0</v>
      </c>
      <c r="Y1168" s="180"/>
      <c r="Z1168" s="4"/>
      <c r="AA1168" s="180"/>
      <c r="AB1168" s="180"/>
      <c r="AC1168" s="180"/>
      <c r="AD1168" s="180"/>
      <c r="AE1168" s="180"/>
      <c r="AF1168" s="180"/>
      <c r="AG1168" s="180"/>
      <c r="AH1168" s="180"/>
    </row>
    <row r="1169" spans="1:34" ht="38.25" x14ac:dyDescent="0.25">
      <c r="A1169" s="4" t="s">
        <v>3496</v>
      </c>
      <c r="B1169" s="5" t="s">
        <v>3497</v>
      </c>
      <c r="C1169" s="246">
        <f>IF(LEN($D1169)=0,"",SUBTOTAL(3,$D$6:$D1169))</f>
        <v>1162</v>
      </c>
      <c r="D1169" s="174" t="s">
        <v>25</v>
      </c>
      <c r="E1169" s="176" t="s">
        <v>3498</v>
      </c>
      <c r="F1169" s="174" t="s">
        <v>127</v>
      </c>
      <c r="G1169" s="174" t="s">
        <v>28</v>
      </c>
      <c r="H1169" s="177" t="s">
        <v>2067</v>
      </c>
      <c r="I1169" s="9">
        <v>1.4</v>
      </c>
      <c r="J1169" s="177">
        <v>113</v>
      </c>
      <c r="K1169" s="230">
        <v>2018</v>
      </c>
      <c r="L1169" s="12" t="s">
        <v>276</v>
      </c>
      <c r="M1169" s="12"/>
      <c r="N1169" s="12"/>
      <c r="O1169" s="12"/>
      <c r="P1169" s="12"/>
      <c r="Q1169" s="4"/>
      <c r="R1169" s="4">
        <v>1.4</v>
      </c>
      <c r="S1169" s="4">
        <v>1.4</v>
      </c>
      <c r="T1169" s="178">
        <v>2018</v>
      </c>
      <c r="U1169" s="13" t="s">
        <v>277</v>
      </c>
      <c r="V1169" s="4" t="s">
        <v>47</v>
      </c>
      <c r="W1169" s="180"/>
      <c r="X1169" s="4">
        <f t="shared" si="25"/>
        <v>0</v>
      </c>
      <c r="Y1169" s="180"/>
      <c r="Z1169" s="4"/>
      <c r="AA1169" s="180"/>
      <c r="AB1169" s="180"/>
      <c r="AC1169" s="180"/>
      <c r="AD1169" s="180"/>
      <c r="AE1169" s="180"/>
      <c r="AF1169" s="180"/>
      <c r="AG1169" s="180"/>
      <c r="AH1169" s="180"/>
    </row>
    <row r="1170" spans="1:34" ht="38.25" x14ac:dyDescent="0.25">
      <c r="A1170" s="4" t="s">
        <v>3499</v>
      </c>
      <c r="B1170" s="5" t="s">
        <v>3500</v>
      </c>
      <c r="C1170" s="246">
        <f>IF(LEN($D1170)=0,"",SUBTOTAL(3,$D$6:$D1170))</f>
        <v>1163</v>
      </c>
      <c r="D1170" s="174" t="s">
        <v>25</v>
      </c>
      <c r="E1170" s="176" t="s">
        <v>3501</v>
      </c>
      <c r="F1170" s="174" t="s">
        <v>45</v>
      </c>
      <c r="G1170" s="174" t="s">
        <v>256</v>
      </c>
      <c r="H1170" s="177" t="s">
        <v>660</v>
      </c>
      <c r="I1170" s="9">
        <v>2.64</v>
      </c>
      <c r="J1170" s="177">
        <v>113</v>
      </c>
      <c r="K1170" s="230">
        <v>2018</v>
      </c>
      <c r="L1170" s="12" t="s">
        <v>276</v>
      </c>
      <c r="M1170" s="12"/>
      <c r="N1170" s="12"/>
      <c r="O1170" s="12"/>
      <c r="P1170" s="12"/>
      <c r="Q1170" s="4"/>
      <c r="R1170" s="4">
        <v>2.64</v>
      </c>
      <c r="S1170" s="4">
        <v>2.64</v>
      </c>
      <c r="T1170" s="178">
        <v>2018</v>
      </c>
      <c r="U1170" s="13" t="s">
        <v>277</v>
      </c>
      <c r="V1170" s="4" t="s">
        <v>70</v>
      </c>
      <c r="W1170" s="180"/>
      <c r="X1170" s="4">
        <f t="shared" si="25"/>
        <v>0</v>
      </c>
      <c r="Y1170" s="180"/>
      <c r="Z1170" s="4"/>
      <c r="AA1170" s="180"/>
      <c r="AB1170" s="180"/>
      <c r="AC1170" s="180"/>
      <c r="AD1170" s="180"/>
      <c r="AE1170" s="180"/>
      <c r="AF1170" s="180"/>
      <c r="AG1170" s="180"/>
      <c r="AH1170" s="180"/>
    </row>
    <row r="1171" spans="1:34" ht="38.25" x14ac:dyDescent="0.25">
      <c r="A1171" s="4" t="s">
        <v>3502</v>
      </c>
      <c r="B1171" s="5" t="s">
        <v>3503</v>
      </c>
      <c r="C1171" s="246">
        <f>IF(LEN($D1171)=0,"",SUBTOTAL(3,$D$6:$D1171))</f>
        <v>1164</v>
      </c>
      <c r="D1171" s="174" t="s">
        <v>25</v>
      </c>
      <c r="E1171" s="176" t="s">
        <v>3504</v>
      </c>
      <c r="F1171" s="174" t="s">
        <v>27</v>
      </c>
      <c r="G1171" s="174" t="s">
        <v>51</v>
      </c>
      <c r="H1171" s="177" t="s">
        <v>3505</v>
      </c>
      <c r="I1171" s="9">
        <v>2.7</v>
      </c>
      <c r="J1171" s="177">
        <v>113</v>
      </c>
      <c r="K1171" s="230">
        <v>2018</v>
      </c>
      <c r="L1171" s="12" t="s">
        <v>276</v>
      </c>
      <c r="M1171" s="12"/>
      <c r="N1171" s="12"/>
      <c r="O1171" s="12"/>
      <c r="P1171" s="12"/>
      <c r="Q1171" s="4"/>
      <c r="R1171" s="4">
        <v>4.5</v>
      </c>
      <c r="S1171" s="4">
        <v>2.7</v>
      </c>
      <c r="T1171" s="178">
        <v>2018</v>
      </c>
      <c r="U1171" s="13" t="s">
        <v>277</v>
      </c>
      <c r="V1171" s="4" t="s">
        <v>70</v>
      </c>
      <c r="W1171" s="180"/>
      <c r="X1171" s="4">
        <f t="shared" si="25"/>
        <v>0</v>
      </c>
      <c r="Y1171" s="180"/>
      <c r="Z1171" s="4"/>
      <c r="AA1171" s="180"/>
      <c r="AB1171" s="180"/>
      <c r="AC1171" s="180"/>
      <c r="AD1171" s="180"/>
      <c r="AE1171" s="180"/>
      <c r="AF1171" s="180"/>
      <c r="AG1171" s="180"/>
      <c r="AH1171" s="180"/>
    </row>
    <row r="1172" spans="1:34" ht="38.25" x14ac:dyDescent="0.25">
      <c r="A1172" s="4" t="s">
        <v>3506</v>
      </c>
      <c r="B1172" s="5" t="s">
        <v>3507</v>
      </c>
      <c r="C1172" s="246">
        <f>IF(LEN($D1172)=0,"",SUBTOTAL(3,$D$6:$D1172))</f>
        <v>1165</v>
      </c>
      <c r="D1172" s="174" t="s">
        <v>56</v>
      </c>
      <c r="E1172" s="176" t="s">
        <v>3508</v>
      </c>
      <c r="F1172" s="174" t="s">
        <v>58</v>
      </c>
      <c r="G1172" s="174" t="s">
        <v>256</v>
      </c>
      <c r="H1172" s="177" t="s">
        <v>1549</v>
      </c>
      <c r="I1172" s="9">
        <v>50</v>
      </c>
      <c r="J1172" s="177">
        <v>113</v>
      </c>
      <c r="K1172" s="230">
        <v>2018</v>
      </c>
      <c r="L1172" s="12" t="s">
        <v>276</v>
      </c>
      <c r="M1172" s="12"/>
      <c r="N1172" s="12"/>
      <c r="O1172" s="12"/>
      <c r="P1172" s="12"/>
      <c r="Q1172" s="4"/>
      <c r="R1172" s="4">
        <v>50</v>
      </c>
      <c r="S1172" s="4">
        <v>50</v>
      </c>
      <c r="T1172" s="178">
        <v>2018</v>
      </c>
      <c r="U1172" s="13" t="s">
        <v>277</v>
      </c>
      <c r="V1172" s="4" t="s">
        <v>70</v>
      </c>
      <c r="W1172" s="180"/>
      <c r="X1172" s="4">
        <f t="shared" si="25"/>
        <v>0</v>
      </c>
      <c r="Y1172" s="180"/>
      <c r="Z1172" s="4"/>
      <c r="AA1172" s="180"/>
      <c r="AB1172" s="180"/>
      <c r="AC1172" s="180"/>
      <c r="AD1172" s="180"/>
      <c r="AE1172" s="180"/>
      <c r="AF1172" s="180"/>
      <c r="AG1172" s="180"/>
      <c r="AH1172" s="180"/>
    </row>
    <row r="1173" spans="1:34" ht="38.25" x14ac:dyDescent="0.25">
      <c r="A1173" s="4" t="s">
        <v>3509</v>
      </c>
      <c r="B1173" s="5" t="s">
        <v>3510</v>
      </c>
      <c r="C1173" s="246">
        <f>IF(LEN($D1173)=0,"",SUBTOTAL(3,$D$6:$D1173))</f>
        <v>1166</v>
      </c>
      <c r="D1173" s="174" t="s">
        <v>98</v>
      </c>
      <c r="E1173" s="176" t="s">
        <v>3511</v>
      </c>
      <c r="F1173" s="174" t="s">
        <v>100</v>
      </c>
      <c r="G1173" s="174" t="s">
        <v>28</v>
      </c>
      <c r="H1173" s="177" t="s">
        <v>1740</v>
      </c>
      <c r="I1173" s="9">
        <v>0.5</v>
      </c>
      <c r="J1173" s="177">
        <v>113</v>
      </c>
      <c r="K1173" s="230">
        <v>2018</v>
      </c>
      <c r="L1173" s="12" t="s">
        <v>276</v>
      </c>
      <c r="M1173" s="12"/>
      <c r="N1173" s="12"/>
      <c r="O1173" s="12"/>
      <c r="P1173" s="12"/>
      <c r="Q1173" s="4"/>
      <c r="R1173" s="4">
        <v>2.2599999999999998</v>
      </c>
      <c r="S1173" s="4">
        <v>0.5</v>
      </c>
      <c r="T1173" s="178">
        <v>2018</v>
      </c>
      <c r="U1173" s="13" t="s">
        <v>277</v>
      </c>
      <c r="V1173" s="4" t="s">
        <v>47</v>
      </c>
      <c r="W1173" s="180"/>
      <c r="X1173" s="4">
        <f t="shared" si="25"/>
        <v>0</v>
      </c>
      <c r="Y1173" s="180"/>
      <c r="Z1173" s="4"/>
      <c r="AA1173" s="180"/>
      <c r="AB1173" s="180"/>
      <c r="AC1173" s="180"/>
      <c r="AD1173" s="180"/>
      <c r="AE1173" s="180"/>
      <c r="AF1173" s="180"/>
      <c r="AG1173" s="180"/>
      <c r="AH1173" s="180"/>
    </row>
    <row r="1174" spans="1:34" ht="38.25" x14ac:dyDescent="0.25">
      <c r="A1174" s="4" t="s">
        <v>3512</v>
      </c>
      <c r="B1174" s="5" t="s">
        <v>3513</v>
      </c>
      <c r="C1174" s="246">
        <f>IF(LEN($D1174)=0,"",SUBTOTAL(3,$D$6:$D1174))</f>
        <v>1167</v>
      </c>
      <c r="D1174" s="174" t="s">
        <v>98</v>
      </c>
      <c r="E1174" s="176" t="s">
        <v>3514</v>
      </c>
      <c r="F1174" s="174" t="s">
        <v>164</v>
      </c>
      <c r="G1174" s="174" t="s">
        <v>256</v>
      </c>
      <c r="H1174" s="177" t="s">
        <v>356</v>
      </c>
      <c r="I1174" s="9">
        <v>9</v>
      </c>
      <c r="J1174" s="177">
        <v>113</v>
      </c>
      <c r="K1174" s="230">
        <v>2018</v>
      </c>
      <c r="L1174" s="12" t="s">
        <v>276</v>
      </c>
      <c r="M1174" s="12"/>
      <c r="N1174" s="12"/>
      <c r="O1174" s="12"/>
      <c r="P1174" s="12"/>
      <c r="Q1174" s="4"/>
      <c r="R1174" s="4">
        <v>9</v>
      </c>
      <c r="S1174" s="4">
        <v>9</v>
      </c>
      <c r="T1174" s="178">
        <v>2018</v>
      </c>
      <c r="U1174" s="13" t="s">
        <v>277</v>
      </c>
      <c r="V1174" s="4" t="s">
        <v>47</v>
      </c>
      <c r="W1174" s="180"/>
      <c r="X1174" s="4">
        <f t="shared" si="25"/>
        <v>0</v>
      </c>
      <c r="Y1174" s="180"/>
      <c r="Z1174" s="4"/>
      <c r="AA1174" s="180"/>
      <c r="AB1174" s="180"/>
      <c r="AC1174" s="180"/>
      <c r="AD1174" s="180"/>
      <c r="AE1174" s="180"/>
      <c r="AF1174" s="180"/>
      <c r="AG1174" s="180"/>
      <c r="AH1174" s="180"/>
    </row>
    <row r="1175" spans="1:34" ht="38.25" x14ac:dyDescent="0.25">
      <c r="A1175" s="4" t="s">
        <v>3515</v>
      </c>
      <c r="B1175" s="5" t="s">
        <v>3516</v>
      </c>
      <c r="C1175" s="246">
        <f>IF(LEN($D1175)=0,"",SUBTOTAL(3,$D$6:$D1175))</f>
        <v>1168</v>
      </c>
      <c r="D1175" s="174" t="s">
        <v>98</v>
      </c>
      <c r="E1175" s="176" t="s">
        <v>3517</v>
      </c>
      <c r="F1175" s="174" t="s">
        <v>164</v>
      </c>
      <c r="G1175" s="174" t="s">
        <v>256</v>
      </c>
      <c r="H1175" s="177" t="s">
        <v>664</v>
      </c>
      <c r="I1175" s="9">
        <v>3.69</v>
      </c>
      <c r="J1175" s="177">
        <v>113</v>
      </c>
      <c r="K1175" s="230">
        <v>2018</v>
      </c>
      <c r="L1175" s="12" t="s">
        <v>276</v>
      </c>
      <c r="M1175" s="12"/>
      <c r="N1175" s="12"/>
      <c r="O1175" s="12"/>
      <c r="P1175" s="12"/>
      <c r="Q1175" s="4"/>
      <c r="R1175" s="4">
        <v>3.69</v>
      </c>
      <c r="S1175" s="4">
        <v>3.69</v>
      </c>
      <c r="T1175" s="178">
        <v>2018</v>
      </c>
      <c r="U1175" s="13" t="s">
        <v>277</v>
      </c>
      <c r="V1175" s="4" t="s">
        <v>47</v>
      </c>
      <c r="W1175" s="180"/>
      <c r="X1175" s="4">
        <f t="shared" si="25"/>
        <v>0</v>
      </c>
      <c r="Y1175" s="180"/>
      <c r="Z1175" s="4"/>
      <c r="AA1175" s="180"/>
      <c r="AB1175" s="180"/>
      <c r="AC1175" s="180"/>
      <c r="AD1175" s="180"/>
      <c r="AE1175" s="180"/>
      <c r="AF1175" s="180"/>
      <c r="AG1175" s="180"/>
      <c r="AH1175" s="180"/>
    </row>
    <row r="1176" spans="1:34" ht="38.25" x14ac:dyDescent="0.25">
      <c r="A1176" s="4" t="s">
        <v>3518</v>
      </c>
      <c r="B1176" s="5" t="s">
        <v>3519</v>
      </c>
      <c r="C1176" s="246">
        <f>IF(LEN($D1176)=0,"",SUBTOTAL(3,$D$6:$D1176))</f>
        <v>1169</v>
      </c>
      <c r="D1176" s="174" t="s">
        <v>98</v>
      </c>
      <c r="E1176" s="176" t="s">
        <v>3520</v>
      </c>
      <c r="F1176" s="174" t="s">
        <v>164</v>
      </c>
      <c r="G1176" s="174" t="s">
        <v>256</v>
      </c>
      <c r="H1176" s="177" t="s">
        <v>905</v>
      </c>
      <c r="I1176" s="9">
        <v>3.8</v>
      </c>
      <c r="J1176" s="177">
        <v>113</v>
      </c>
      <c r="K1176" s="230">
        <v>2018</v>
      </c>
      <c r="L1176" s="12" t="s">
        <v>276</v>
      </c>
      <c r="M1176" s="12"/>
      <c r="N1176" s="12"/>
      <c r="O1176" s="12"/>
      <c r="P1176" s="12"/>
      <c r="Q1176" s="4"/>
      <c r="R1176" s="4">
        <v>3.8</v>
      </c>
      <c r="S1176" s="4">
        <v>3.8</v>
      </c>
      <c r="T1176" s="178">
        <v>2018</v>
      </c>
      <c r="U1176" s="13" t="s">
        <v>277</v>
      </c>
      <c r="V1176" s="4" t="s">
        <v>47</v>
      </c>
      <c r="W1176" s="180"/>
      <c r="X1176" s="4">
        <f t="shared" si="25"/>
        <v>0</v>
      </c>
      <c r="Y1176" s="180"/>
      <c r="Z1176" s="4"/>
      <c r="AA1176" s="180"/>
      <c r="AB1176" s="180"/>
      <c r="AC1176" s="180"/>
      <c r="AD1176" s="180"/>
      <c r="AE1176" s="180"/>
      <c r="AF1176" s="180"/>
      <c r="AG1176" s="180"/>
      <c r="AH1176" s="180"/>
    </row>
    <row r="1177" spans="1:34" ht="38.25" x14ac:dyDescent="0.25">
      <c r="A1177" s="4" t="s">
        <v>3521</v>
      </c>
      <c r="B1177" s="5" t="s">
        <v>3522</v>
      </c>
      <c r="C1177" s="246">
        <f>IF(LEN($D1177)=0,"",SUBTOTAL(3,$D$6:$D1177))</f>
        <v>1170</v>
      </c>
      <c r="D1177" s="174" t="s">
        <v>98</v>
      </c>
      <c r="E1177" s="176" t="s">
        <v>3523</v>
      </c>
      <c r="F1177" s="174" t="s">
        <v>164</v>
      </c>
      <c r="G1177" s="174" t="s">
        <v>256</v>
      </c>
      <c r="H1177" s="177" t="s">
        <v>257</v>
      </c>
      <c r="I1177" s="9">
        <v>2.78</v>
      </c>
      <c r="J1177" s="177">
        <v>113</v>
      </c>
      <c r="K1177" s="230">
        <v>2018</v>
      </c>
      <c r="L1177" s="12" t="s">
        <v>276</v>
      </c>
      <c r="M1177" s="12"/>
      <c r="N1177" s="12"/>
      <c r="O1177" s="12"/>
      <c r="P1177" s="12"/>
      <c r="Q1177" s="4"/>
      <c r="R1177" s="4">
        <v>2.78</v>
      </c>
      <c r="S1177" s="4">
        <v>2.78</v>
      </c>
      <c r="T1177" s="178">
        <v>2018</v>
      </c>
      <c r="U1177" s="13" t="s">
        <v>277</v>
      </c>
      <c r="V1177" s="4" t="s">
        <v>47</v>
      </c>
      <c r="W1177" s="180"/>
      <c r="X1177" s="4">
        <f t="shared" si="25"/>
        <v>0</v>
      </c>
      <c r="Y1177" s="180"/>
      <c r="Z1177" s="4"/>
      <c r="AA1177" s="180"/>
      <c r="AB1177" s="180"/>
      <c r="AC1177" s="180"/>
      <c r="AD1177" s="180"/>
      <c r="AE1177" s="180"/>
      <c r="AF1177" s="180"/>
      <c r="AG1177" s="180"/>
      <c r="AH1177" s="180"/>
    </row>
    <row r="1178" spans="1:34" ht="38.25" x14ac:dyDescent="0.25">
      <c r="A1178" s="4" t="s">
        <v>3524</v>
      </c>
      <c r="B1178" s="5" t="s">
        <v>3525</v>
      </c>
      <c r="C1178" s="246">
        <f>IF(LEN($D1178)=0,"",SUBTOTAL(3,$D$6:$D1178))</f>
        <v>1171</v>
      </c>
      <c r="D1178" s="174" t="s">
        <v>62</v>
      </c>
      <c r="E1178" s="176" t="s">
        <v>3526</v>
      </c>
      <c r="F1178" s="174" t="s">
        <v>310</v>
      </c>
      <c r="G1178" s="18" t="s">
        <v>65</v>
      </c>
      <c r="H1178" s="177" t="s">
        <v>1644</v>
      </c>
      <c r="I1178" s="9">
        <v>0.63</v>
      </c>
      <c r="J1178" s="177">
        <v>91</v>
      </c>
      <c r="K1178" s="230">
        <v>2018</v>
      </c>
      <c r="L1178" s="12" t="s">
        <v>290</v>
      </c>
      <c r="M1178" s="12"/>
      <c r="N1178" s="12"/>
      <c r="O1178" s="12"/>
      <c r="P1178" s="12"/>
      <c r="Q1178" s="4"/>
      <c r="R1178" s="101">
        <v>0.63</v>
      </c>
      <c r="S1178" s="103">
        <v>0.63</v>
      </c>
      <c r="T1178" s="175">
        <v>2018</v>
      </c>
      <c r="U1178" s="175" t="s">
        <v>291</v>
      </c>
      <c r="V1178" s="100" t="s">
        <v>47</v>
      </c>
      <c r="W1178" s="180"/>
      <c r="X1178" s="4">
        <f t="shared" si="25"/>
        <v>0</v>
      </c>
      <c r="Y1178" s="180"/>
      <c r="Z1178" s="4"/>
      <c r="AA1178" s="180"/>
      <c r="AB1178" s="180"/>
      <c r="AC1178" s="180"/>
      <c r="AD1178" s="180"/>
      <c r="AE1178" s="180"/>
      <c r="AF1178" s="180"/>
      <c r="AG1178" s="180"/>
      <c r="AH1178" s="180"/>
    </row>
    <row r="1179" spans="1:34" ht="38.25" x14ac:dyDescent="0.25">
      <c r="A1179" s="4" t="s">
        <v>3527</v>
      </c>
      <c r="B1179" s="180" t="s">
        <v>3528</v>
      </c>
      <c r="C1179" s="246">
        <f>IF(LEN($D1179)=0,"",SUBTOTAL(3,$D$6:$D1179))</f>
        <v>1172</v>
      </c>
      <c r="D1179" s="174" t="s">
        <v>62</v>
      </c>
      <c r="E1179" s="176" t="s">
        <v>3529</v>
      </c>
      <c r="F1179" s="174" t="s">
        <v>310</v>
      </c>
      <c r="G1179" s="18" t="s">
        <v>65</v>
      </c>
      <c r="H1179" s="177" t="s">
        <v>74</v>
      </c>
      <c r="I1179" s="9">
        <v>0.4</v>
      </c>
      <c r="J1179" s="177">
        <v>91</v>
      </c>
      <c r="K1179" s="230">
        <v>2018</v>
      </c>
      <c r="L1179" s="12" t="s">
        <v>290</v>
      </c>
      <c r="M1179" s="12"/>
      <c r="N1179" s="12"/>
      <c r="O1179" s="12"/>
      <c r="P1179" s="12"/>
      <c r="Q1179" s="4"/>
      <c r="R1179" s="101">
        <v>0.4</v>
      </c>
      <c r="S1179" s="103">
        <v>0.4</v>
      </c>
      <c r="T1179" s="175">
        <v>2018</v>
      </c>
      <c r="U1179" s="175" t="s">
        <v>291</v>
      </c>
      <c r="V1179" s="100" t="s">
        <v>47</v>
      </c>
      <c r="W1179" s="180"/>
      <c r="X1179" s="4">
        <f t="shared" si="25"/>
        <v>0</v>
      </c>
      <c r="Y1179" s="180"/>
      <c r="Z1179" s="4"/>
      <c r="AA1179" s="180"/>
      <c r="AB1179" s="180"/>
      <c r="AC1179" s="180"/>
      <c r="AD1179" s="180"/>
      <c r="AE1179" s="180"/>
      <c r="AF1179" s="180"/>
      <c r="AG1179" s="180"/>
      <c r="AH1179" s="180"/>
    </row>
    <row r="1180" spans="1:34" ht="38.25" x14ac:dyDescent="0.25">
      <c r="A1180" s="4" t="s">
        <v>3530</v>
      </c>
      <c r="B1180" s="5" t="s">
        <v>3531</v>
      </c>
      <c r="C1180" s="246">
        <f>IF(LEN($D1180)=0,"",SUBTOTAL(3,$D$6:$D1180))</f>
        <v>1173</v>
      </c>
      <c r="D1180" s="174" t="s">
        <v>62</v>
      </c>
      <c r="E1180" s="176" t="s">
        <v>3532</v>
      </c>
      <c r="F1180" s="174" t="s">
        <v>310</v>
      </c>
      <c r="G1180" s="18" t="s">
        <v>65</v>
      </c>
      <c r="H1180" s="177" t="s">
        <v>66</v>
      </c>
      <c r="I1180" s="9">
        <v>0.06</v>
      </c>
      <c r="J1180" s="177">
        <v>91</v>
      </c>
      <c r="K1180" s="230">
        <v>2018</v>
      </c>
      <c r="L1180" s="12" t="s">
        <v>290</v>
      </c>
      <c r="M1180" s="12"/>
      <c r="N1180" s="12"/>
      <c r="O1180" s="12"/>
      <c r="P1180" s="12"/>
      <c r="Q1180" s="4"/>
      <c r="R1180" s="101">
        <v>0.06</v>
      </c>
      <c r="S1180" s="103">
        <v>0.06</v>
      </c>
      <c r="T1180" s="175">
        <v>2018</v>
      </c>
      <c r="U1180" s="175" t="s">
        <v>291</v>
      </c>
      <c r="V1180" s="100" t="s">
        <v>47</v>
      </c>
      <c r="W1180" s="180"/>
      <c r="X1180" s="4">
        <f t="shared" si="25"/>
        <v>0</v>
      </c>
      <c r="Y1180" s="180"/>
      <c r="Z1180" s="4"/>
      <c r="AA1180" s="180"/>
      <c r="AB1180" s="180"/>
      <c r="AC1180" s="180"/>
      <c r="AD1180" s="180"/>
      <c r="AE1180" s="180"/>
      <c r="AF1180" s="180"/>
      <c r="AG1180" s="180"/>
      <c r="AH1180" s="180"/>
    </row>
    <row r="1181" spans="1:34" ht="38.25" x14ac:dyDescent="0.25">
      <c r="A1181" s="4" t="s">
        <v>3533</v>
      </c>
      <c r="B1181" s="180" t="s">
        <v>3534</v>
      </c>
      <c r="C1181" s="246">
        <f>IF(LEN($D1181)=0,"",SUBTOTAL(3,$D$6:$D1181))</f>
        <v>1174</v>
      </c>
      <c r="D1181" s="174" t="s">
        <v>62</v>
      </c>
      <c r="E1181" s="176" t="s">
        <v>3535</v>
      </c>
      <c r="F1181" s="174" t="s">
        <v>310</v>
      </c>
      <c r="G1181" s="18" t="s">
        <v>65</v>
      </c>
      <c r="H1181" s="177" t="s">
        <v>177</v>
      </c>
      <c r="I1181" s="9">
        <v>0.39</v>
      </c>
      <c r="J1181" s="177">
        <v>91</v>
      </c>
      <c r="K1181" s="230">
        <v>2018</v>
      </c>
      <c r="L1181" s="12" t="s">
        <v>290</v>
      </c>
      <c r="M1181" s="12"/>
      <c r="N1181" s="12"/>
      <c r="O1181" s="12"/>
      <c r="P1181" s="12"/>
      <c r="Q1181" s="4"/>
      <c r="R1181" s="101">
        <v>0.39</v>
      </c>
      <c r="S1181" s="103">
        <v>0.39</v>
      </c>
      <c r="T1181" s="175">
        <v>2018</v>
      </c>
      <c r="U1181" s="175" t="s">
        <v>291</v>
      </c>
      <c r="V1181" s="100" t="s">
        <v>47</v>
      </c>
      <c r="W1181" s="180"/>
      <c r="X1181" s="4">
        <f t="shared" si="25"/>
        <v>0</v>
      </c>
      <c r="Y1181" s="180"/>
      <c r="Z1181" s="4"/>
      <c r="AA1181" s="180"/>
      <c r="AB1181" s="180"/>
      <c r="AC1181" s="180"/>
      <c r="AD1181" s="180"/>
      <c r="AE1181" s="180"/>
      <c r="AF1181" s="180"/>
      <c r="AG1181" s="180"/>
      <c r="AH1181" s="180"/>
    </row>
    <row r="1182" spans="1:34" ht="51" x14ac:dyDescent="0.25">
      <c r="A1182" s="4" t="s">
        <v>3536</v>
      </c>
      <c r="B1182" s="5" t="s">
        <v>3537</v>
      </c>
      <c r="C1182" s="246">
        <f>IF(LEN($D1182)=0,"",SUBTOTAL(3,$D$6:$D1182))</f>
        <v>1175</v>
      </c>
      <c r="D1182" s="174" t="s">
        <v>62</v>
      </c>
      <c r="E1182" s="176" t="s">
        <v>3538</v>
      </c>
      <c r="F1182" s="174" t="s">
        <v>317</v>
      </c>
      <c r="G1182" s="18" t="s">
        <v>65</v>
      </c>
      <c r="H1182" s="177" t="s">
        <v>281</v>
      </c>
      <c r="I1182" s="9">
        <v>0.38</v>
      </c>
      <c r="J1182" s="177">
        <v>91</v>
      </c>
      <c r="K1182" s="230">
        <v>2018</v>
      </c>
      <c r="L1182" s="12" t="s">
        <v>290</v>
      </c>
      <c r="M1182" s="12"/>
      <c r="N1182" s="12"/>
      <c r="O1182" s="12"/>
      <c r="P1182" s="12"/>
      <c r="Q1182" s="4"/>
      <c r="R1182" s="101">
        <v>0.38</v>
      </c>
      <c r="S1182" s="103">
        <v>0.38</v>
      </c>
      <c r="T1182" s="175">
        <v>2018</v>
      </c>
      <c r="U1182" s="175" t="s">
        <v>291</v>
      </c>
      <c r="V1182" s="100" t="s">
        <v>47</v>
      </c>
      <c r="W1182" s="180"/>
      <c r="X1182" s="4">
        <f t="shared" si="25"/>
        <v>0</v>
      </c>
      <c r="Y1182" s="180"/>
      <c r="Z1182" s="4"/>
      <c r="AA1182" s="180"/>
      <c r="AB1182" s="180"/>
      <c r="AC1182" s="180"/>
      <c r="AD1182" s="180"/>
      <c r="AE1182" s="180"/>
      <c r="AF1182" s="180"/>
      <c r="AG1182" s="180"/>
      <c r="AH1182" s="180"/>
    </row>
    <row r="1183" spans="1:34" ht="25.5" customHeight="1" x14ac:dyDescent="0.25">
      <c r="A1183" s="4" t="s">
        <v>3539</v>
      </c>
      <c r="B1183" s="180" t="s">
        <v>3540</v>
      </c>
      <c r="C1183" s="246">
        <f>IF(LEN($D1183)=0,"",SUBTOTAL(3,$D$6:$D1183))</f>
        <v>1176</v>
      </c>
      <c r="D1183" s="174" t="s">
        <v>62</v>
      </c>
      <c r="E1183" s="176" t="s">
        <v>3541</v>
      </c>
      <c r="F1183" s="174" t="s">
        <v>64</v>
      </c>
      <c r="G1183" s="18" t="s">
        <v>65</v>
      </c>
      <c r="H1183" s="177" t="s">
        <v>285</v>
      </c>
      <c r="I1183" s="9">
        <v>0.82</v>
      </c>
      <c r="J1183" s="177">
        <v>91</v>
      </c>
      <c r="K1183" s="230">
        <v>2018</v>
      </c>
      <c r="L1183" s="12" t="s">
        <v>290</v>
      </c>
      <c r="M1183" s="12"/>
      <c r="N1183" s="12"/>
      <c r="O1183" s="12"/>
      <c r="P1183" s="12"/>
      <c r="Q1183" s="4"/>
      <c r="R1183" s="101">
        <v>0.82</v>
      </c>
      <c r="S1183" s="103">
        <v>0.82</v>
      </c>
      <c r="T1183" s="175">
        <v>2018</v>
      </c>
      <c r="U1183" s="175" t="s">
        <v>291</v>
      </c>
      <c r="V1183" s="100" t="s">
        <v>70</v>
      </c>
      <c r="W1183" s="180"/>
      <c r="X1183" s="4">
        <f t="shared" si="25"/>
        <v>0</v>
      </c>
      <c r="Y1183" s="180"/>
      <c r="Z1183" s="4"/>
      <c r="AA1183" s="180"/>
      <c r="AB1183" s="180"/>
      <c r="AC1183" s="180"/>
      <c r="AD1183" s="180"/>
      <c r="AE1183" s="180"/>
      <c r="AF1183" s="180"/>
      <c r="AG1183" s="180"/>
      <c r="AH1183" s="180"/>
    </row>
    <row r="1184" spans="1:34" ht="38.25" x14ac:dyDescent="0.25">
      <c r="A1184" s="4" t="s">
        <v>3542</v>
      </c>
      <c r="B1184" s="180" t="s">
        <v>3543</v>
      </c>
      <c r="C1184" s="246">
        <f>IF(LEN($D1184)=0,"",SUBTOTAL(3,$D$6:$D1184))</f>
        <v>1177</v>
      </c>
      <c r="D1184" s="174" t="s">
        <v>62</v>
      </c>
      <c r="E1184" s="176" t="s">
        <v>3544</v>
      </c>
      <c r="F1184" s="174" t="s">
        <v>310</v>
      </c>
      <c r="G1184" s="18" t="s">
        <v>65</v>
      </c>
      <c r="H1184" s="177" t="s">
        <v>181</v>
      </c>
      <c r="I1184" s="9">
        <v>0.9</v>
      </c>
      <c r="J1184" s="177">
        <v>91</v>
      </c>
      <c r="K1184" s="230">
        <v>2018</v>
      </c>
      <c r="L1184" s="12" t="s">
        <v>290</v>
      </c>
      <c r="M1184" s="12"/>
      <c r="N1184" s="12"/>
      <c r="O1184" s="12"/>
      <c r="P1184" s="12"/>
      <c r="Q1184" s="4"/>
      <c r="R1184" s="101">
        <v>0.9</v>
      </c>
      <c r="S1184" s="103">
        <v>0.9</v>
      </c>
      <c r="T1184" s="175">
        <v>2018</v>
      </c>
      <c r="U1184" s="175" t="s">
        <v>291</v>
      </c>
      <c r="V1184" s="100" t="s">
        <v>47</v>
      </c>
      <c r="W1184" s="180"/>
      <c r="X1184" s="4">
        <f t="shared" si="25"/>
        <v>0</v>
      </c>
      <c r="Y1184" s="180"/>
      <c r="Z1184" s="4"/>
      <c r="AA1184" s="180"/>
      <c r="AB1184" s="180"/>
      <c r="AC1184" s="180"/>
      <c r="AD1184" s="180"/>
      <c r="AE1184" s="180"/>
      <c r="AF1184" s="180"/>
      <c r="AG1184" s="180"/>
      <c r="AH1184" s="180"/>
    </row>
    <row r="1185" spans="1:34" ht="38.25" x14ac:dyDescent="0.25">
      <c r="A1185" s="4" t="s">
        <v>3545</v>
      </c>
      <c r="B1185" s="5" t="s">
        <v>3546</v>
      </c>
      <c r="C1185" s="246">
        <f>IF(LEN($D1185)=0,"",SUBTOTAL(3,$D$6:$D1185))</f>
        <v>1178</v>
      </c>
      <c r="D1185" s="174" t="s">
        <v>62</v>
      </c>
      <c r="E1185" s="176" t="s">
        <v>3547</v>
      </c>
      <c r="F1185" s="174" t="s">
        <v>64</v>
      </c>
      <c r="G1185" s="18" t="s">
        <v>65</v>
      </c>
      <c r="H1185" s="177" t="s">
        <v>181</v>
      </c>
      <c r="I1185" s="9">
        <v>0.55000000000000004</v>
      </c>
      <c r="J1185" s="177">
        <v>91</v>
      </c>
      <c r="K1185" s="230">
        <v>2018</v>
      </c>
      <c r="L1185" s="12" t="s">
        <v>290</v>
      </c>
      <c r="M1185" s="12"/>
      <c r="N1185" s="12"/>
      <c r="O1185" s="12"/>
      <c r="P1185" s="12"/>
      <c r="Q1185" s="4"/>
      <c r="R1185" s="101">
        <v>0.55000000000000004</v>
      </c>
      <c r="S1185" s="103">
        <v>0.55000000000000004</v>
      </c>
      <c r="T1185" s="175">
        <v>2018</v>
      </c>
      <c r="U1185" s="175" t="s">
        <v>291</v>
      </c>
      <c r="V1185" s="100" t="s">
        <v>47</v>
      </c>
      <c r="W1185" s="180"/>
      <c r="X1185" s="4">
        <f t="shared" si="25"/>
        <v>0</v>
      </c>
      <c r="Y1185" s="180"/>
      <c r="Z1185" s="4"/>
      <c r="AA1185" s="180"/>
      <c r="AB1185" s="180"/>
      <c r="AC1185" s="180"/>
      <c r="AD1185" s="180"/>
      <c r="AE1185" s="180"/>
      <c r="AF1185" s="180"/>
      <c r="AG1185" s="180"/>
      <c r="AH1185" s="180"/>
    </row>
    <row r="1186" spans="1:34" ht="38.25" x14ac:dyDescent="0.25">
      <c r="A1186" s="4" t="s">
        <v>3548</v>
      </c>
      <c r="B1186" s="5" t="s">
        <v>3549</v>
      </c>
      <c r="C1186" s="246">
        <f>IF(LEN($D1186)=0,"",SUBTOTAL(3,$D$6:$D1186))</f>
        <v>1179</v>
      </c>
      <c r="D1186" s="174" t="s">
        <v>62</v>
      </c>
      <c r="E1186" s="176" t="s">
        <v>3550</v>
      </c>
      <c r="F1186" s="174" t="s">
        <v>331</v>
      </c>
      <c r="G1186" s="18" t="s">
        <v>65</v>
      </c>
      <c r="H1186" s="177" t="s">
        <v>306</v>
      </c>
      <c r="I1186" s="9">
        <v>0.71</v>
      </c>
      <c r="J1186" s="177">
        <v>91</v>
      </c>
      <c r="K1186" s="230">
        <v>2018</v>
      </c>
      <c r="L1186" s="12" t="s">
        <v>290</v>
      </c>
      <c r="M1186" s="12"/>
      <c r="N1186" s="12"/>
      <c r="O1186" s="12"/>
      <c r="P1186" s="12"/>
      <c r="Q1186" s="4"/>
      <c r="R1186" s="101">
        <v>0.71</v>
      </c>
      <c r="S1186" s="103">
        <v>0.71</v>
      </c>
      <c r="T1186" s="175">
        <v>2018</v>
      </c>
      <c r="U1186" s="175" t="s">
        <v>291</v>
      </c>
      <c r="V1186" s="100" t="s">
        <v>47</v>
      </c>
      <c r="W1186" s="180"/>
      <c r="X1186" s="4">
        <f t="shared" si="25"/>
        <v>0</v>
      </c>
      <c r="Y1186" s="180"/>
      <c r="Z1186" s="4"/>
      <c r="AA1186" s="180"/>
      <c r="AB1186" s="180"/>
      <c r="AC1186" s="180"/>
      <c r="AD1186" s="180"/>
      <c r="AE1186" s="180"/>
      <c r="AF1186" s="180"/>
      <c r="AG1186" s="180"/>
      <c r="AH1186" s="180"/>
    </row>
    <row r="1187" spans="1:34" ht="38.25" x14ac:dyDescent="0.25">
      <c r="A1187" s="4" t="s">
        <v>3551</v>
      </c>
      <c r="B1187" s="180" t="s">
        <v>3552</v>
      </c>
      <c r="C1187" s="246">
        <f>IF(LEN($D1187)=0,"",SUBTOTAL(3,$D$6:$D1187))</f>
        <v>1180</v>
      </c>
      <c r="D1187" s="174" t="s">
        <v>62</v>
      </c>
      <c r="E1187" s="176" t="s">
        <v>3553</v>
      </c>
      <c r="F1187" s="174" t="s">
        <v>64</v>
      </c>
      <c r="G1187" s="18" t="s">
        <v>65</v>
      </c>
      <c r="H1187" s="177" t="s">
        <v>306</v>
      </c>
      <c r="I1187" s="9">
        <v>1.8</v>
      </c>
      <c r="J1187" s="177">
        <v>91</v>
      </c>
      <c r="K1187" s="230">
        <v>2018</v>
      </c>
      <c r="L1187" s="12" t="s">
        <v>290</v>
      </c>
      <c r="M1187" s="12"/>
      <c r="N1187" s="12"/>
      <c r="O1187" s="12"/>
      <c r="P1187" s="12"/>
      <c r="Q1187" s="4"/>
      <c r="R1187" s="101">
        <v>1.8</v>
      </c>
      <c r="S1187" s="103">
        <v>1.8</v>
      </c>
      <c r="T1187" s="175">
        <v>2018</v>
      </c>
      <c r="U1187" s="175" t="s">
        <v>291</v>
      </c>
      <c r="V1187" s="100" t="s">
        <v>47</v>
      </c>
      <c r="W1187" s="180"/>
      <c r="X1187" s="4">
        <f t="shared" si="25"/>
        <v>0</v>
      </c>
      <c r="Y1187" s="180"/>
      <c r="Z1187" s="4"/>
      <c r="AA1187" s="180"/>
      <c r="AB1187" s="180"/>
      <c r="AC1187" s="180"/>
      <c r="AD1187" s="180"/>
      <c r="AE1187" s="180"/>
      <c r="AF1187" s="180"/>
      <c r="AG1187" s="180"/>
      <c r="AH1187" s="180"/>
    </row>
    <row r="1188" spans="1:34" ht="38.25" x14ac:dyDescent="0.25">
      <c r="A1188" s="4" t="s">
        <v>3554</v>
      </c>
      <c r="B1188" s="180" t="s">
        <v>3555</v>
      </c>
      <c r="C1188" s="246">
        <f>IF(LEN($D1188)=0,"",SUBTOTAL(3,$D$6:$D1188))</f>
        <v>1181</v>
      </c>
      <c r="D1188" s="174" t="s">
        <v>62</v>
      </c>
      <c r="E1188" s="176" t="s">
        <v>3556</v>
      </c>
      <c r="F1188" s="174" t="s">
        <v>310</v>
      </c>
      <c r="G1188" s="18" t="s">
        <v>65</v>
      </c>
      <c r="H1188" s="177" t="s">
        <v>262</v>
      </c>
      <c r="I1188" s="9">
        <v>0.01</v>
      </c>
      <c r="J1188" s="177">
        <v>91</v>
      </c>
      <c r="K1188" s="230">
        <v>2018</v>
      </c>
      <c r="L1188" s="12" t="s">
        <v>290</v>
      </c>
      <c r="M1188" s="12"/>
      <c r="N1188" s="12"/>
      <c r="O1188" s="12"/>
      <c r="P1188" s="12"/>
      <c r="Q1188" s="4"/>
      <c r="R1188" s="101">
        <v>5.0000000000000001E-3</v>
      </c>
      <c r="S1188" s="103">
        <v>0.01</v>
      </c>
      <c r="T1188" s="175">
        <v>2018</v>
      </c>
      <c r="U1188" s="175" t="s">
        <v>291</v>
      </c>
      <c r="V1188" s="100" t="s">
        <v>47</v>
      </c>
      <c r="W1188" s="180"/>
      <c r="X1188" s="4">
        <f t="shared" si="25"/>
        <v>0</v>
      </c>
      <c r="Y1188" s="180"/>
      <c r="Z1188" s="4"/>
      <c r="AA1188" s="180"/>
      <c r="AB1188" s="180"/>
      <c r="AC1188" s="180"/>
      <c r="AD1188" s="180"/>
      <c r="AE1188" s="180"/>
      <c r="AF1188" s="180"/>
      <c r="AG1188" s="180"/>
      <c r="AH1188" s="180"/>
    </row>
    <row r="1189" spans="1:34" ht="38.25" x14ac:dyDescent="0.25">
      <c r="A1189" s="4" t="s">
        <v>3557</v>
      </c>
      <c r="B1189" s="5" t="s">
        <v>2529</v>
      </c>
      <c r="C1189" s="246">
        <f>IF(LEN($D1189)=0,"",SUBTOTAL(3,$D$6:$D1189))</f>
        <v>1182</v>
      </c>
      <c r="D1189" s="174" t="s">
        <v>62</v>
      </c>
      <c r="E1189" s="176" t="s">
        <v>3558</v>
      </c>
      <c r="F1189" s="174" t="s">
        <v>64</v>
      </c>
      <c r="G1189" s="174" t="s">
        <v>79</v>
      </c>
      <c r="H1189" s="177" t="s">
        <v>193</v>
      </c>
      <c r="I1189" s="9">
        <v>0.33999999999999997</v>
      </c>
      <c r="J1189" s="177">
        <v>91</v>
      </c>
      <c r="K1189" s="230">
        <v>2018</v>
      </c>
      <c r="L1189" s="12" t="s">
        <v>290</v>
      </c>
      <c r="M1189" s="12"/>
      <c r="N1189" s="12"/>
      <c r="O1189" s="12"/>
      <c r="P1189" s="12"/>
      <c r="Q1189" s="4"/>
      <c r="R1189" s="101">
        <v>0.73</v>
      </c>
      <c r="S1189" s="103">
        <v>0.33999999999999997</v>
      </c>
      <c r="T1189" s="175">
        <v>2018</v>
      </c>
      <c r="U1189" s="175" t="s">
        <v>291</v>
      </c>
      <c r="V1189" s="100" t="s">
        <v>47</v>
      </c>
      <c r="W1189" s="180"/>
      <c r="X1189" s="4">
        <f t="shared" si="25"/>
        <v>0</v>
      </c>
      <c r="Y1189" s="180"/>
      <c r="Z1189" s="4"/>
      <c r="AA1189" s="180"/>
      <c r="AB1189" s="180"/>
      <c r="AC1189" s="180"/>
      <c r="AD1189" s="180"/>
      <c r="AE1189" s="180"/>
      <c r="AF1189" s="180"/>
      <c r="AG1189" s="180"/>
      <c r="AH1189" s="180"/>
    </row>
    <row r="1190" spans="1:34" ht="38.25" x14ac:dyDescent="0.25">
      <c r="A1190" s="4" t="s">
        <v>3559</v>
      </c>
      <c r="B1190" s="5" t="s">
        <v>3560</v>
      </c>
      <c r="C1190" s="246">
        <f>IF(LEN($D1190)=0,"",SUBTOTAL(3,$D$6:$D1190))</f>
        <v>1183</v>
      </c>
      <c r="D1190" s="174" t="s">
        <v>62</v>
      </c>
      <c r="E1190" s="176" t="s">
        <v>3561</v>
      </c>
      <c r="F1190" s="174" t="s">
        <v>64</v>
      </c>
      <c r="G1190" s="174" t="s">
        <v>79</v>
      </c>
      <c r="H1190" s="177" t="s">
        <v>245</v>
      </c>
      <c r="I1190" s="9">
        <v>0.33</v>
      </c>
      <c r="J1190" s="177">
        <v>91</v>
      </c>
      <c r="K1190" s="230">
        <v>2018</v>
      </c>
      <c r="L1190" s="12" t="s">
        <v>290</v>
      </c>
      <c r="M1190" s="12"/>
      <c r="N1190" s="12"/>
      <c r="O1190" s="12"/>
      <c r="P1190" s="12"/>
      <c r="Q1190" s="4"/>
      <c r="R1190" s="101">
        <v>0.33</v>
      </c>
      <c r="S1190" s="103">
        <v>0.33</v>
      </c>
      <c r="T1190" s="175">
        <v>2018</v>
      </c>
      <c r="U1190" s="175" t="s">
        <v>291</v>
      </c>
      <c r="V1190" s="100" t="s">
        <v>70</v>
      </c>
      <c r="W1190" s="180"/>
      <c r="X1190" s="4">
        <f t="shared" si="25"/>
        <v>0</v>
      </c>
      <c r="Y1190" s="180"/>
      <c r="Z1190" s="4"/>
      <c r="AA1190" s="180"/>
      <c r="AB1190" s="180"/>
      <c r="AC1190" s="180"/>
      <c r="AD1190" s="180"/>
      <c r="AE1190" s="180"/>
      <c r="AF1190" s="180"/>
      <c r="AG1190" s="180"/>
      <c r="AH1190" s="180"/>
    </row>
    <row r="1191" spans="1:34" ht="38.25" x14ac:dyDescent="0.25">
      <c r="A1191" s="4" t="s">
        <v>3562</v>
      </c>
      <c r="B1191" s="5" t="s">
        <v>3563</v>
      </c>
      <c r="C1191" s="246">
        <f>IF(LEN($D1191)=0,"",SUBTOTAL(3,$D$6:$D1191))</f>
        <v>1184</v>
      </c>
      <c r="D1191" s="174" t="s">
        <v>62</v>
      </c>
      <c r="E1191" s="176" t="s">
        <v>3564</v>
      </c>
      <c r="F1191" s="174" t="s">
        <v>64</v>
      </c>
      <c r="G1191" s="174" t="s">
        <v>79</v>
      </c>
      <c r="H1191" s="177" t="s">
        <v>245</v>
      </c>
      <c r="I1191" s="9">
        <v>0.15</v>
      </c>
      <c r="J1191" s="177">
        <v>91</v>
      </c>
      <c r="K1191" s="230">
        <v>2018</v>
      </c>
      <c r="L1191" s="12" t="s">
        <v>290</v>
      </c>
      <c r="M1191" s="12"/>
      <c r="N1191" s="12"/>
      <c r="O1191" s="12"/>
      <c r="P1191" s="12"/>
      <c r="Q1191" s="4"/>
      <c r="R1191" s="101">
        <v>0.15</v>
      </c>
      <c r="S1191" s="103">
        <v>0.15</v>
      </c>
      <c r="T1191" s="175">
        <v>2018</v>
      </c>
      <c r="U1191" s="175" t="s">
        <v>291</v>
      </c>
      <c r="V1191" s="100" t="s">
        <v>70</v>
      </c>
      <c r="W1191" s="180"/>
      <c r="X1191" s="4">
        <f t="shared" si="25"/>
        <v>0</v>
      </c>
      <c r="Y1191" s="180"/>
      <c r="Z1191" s="4"/>
      <c r="AA1191" s="180"/>
      <c r="AB1191" s="180"/>
      <c r="AC1191" s="180"/>
      <c r="AD1191" s="180"/>
      <c r="AE1191" s="180"/>
      <c r="AF1191" s="180"/>
      <c r="AG1191" s="180"/>
      <c r="AH1191" s="180"/>
    </row>
    <row r="1192" spans="1:34" ht="38.25" x14ac:dyDescent="0.25">
      <c r="A1192" s="4" t="s">
        <v>3565</v>
      </c>
      <c r="B1192" s="5" t="s">
        <v>3566</v>
      </c>
      <c r="C1192" s="246">
        <f>IF(LEN($D1192)=0,"",SUBTOTAL(3,$D$6:$D1192))</f>
        <v>1185</v>
      </c>
      <c r="D1192" s="174" t="s">
        <v>62</v>
      </c>
      <c r="E1192" s="176" t="s">
        <v>3567</v>
      </c>
      <c r="F1192" s="174" t="s">
        <v>64</v>
      </c>
      <c r="G1192" s="174" t="s">
        <v>79</v>
      </c>
      <c r="H1192" s="177" t="s">
        <v>245</v>
      </c>
      <c r="I1192" s="9">
        <v>0.30000000000000004</v>
      </c>
      <c r="J1192" s="177">
        <v>91</v>
      </c>
      <c r="K1192" s="230">
        <v>2018</v>
      </c>
      <c r="L1192" s="12" t="s">
        <v>290</v>
      </c>
      <c r="M1192" s="12"/>
      <c r="N1192" s="12"/>
      <c r="O1192" s="12"/>
      <c r="P1192" s="12"/>
      <c r="Q1192" s="4"/>
      <c r="R1192" s="101">
        <v>1.01</v>
      </c>
      <c r="S1192" s="103">
        <v>0.30000000000000004</v>
      </c>
      <c r="T1192" s="175">
        <v>2018</v>
      </c>
      <c r="U1192" s="175" t="s">
        <v>291</v>
      </c>
      <c r="V1192" s="100" t="s">
        <v>47</v>
      </c>
      <c r="W1192" s="180"/>
      <c r="X1192" s="4">
        <f t="shared" si="25"/>
        <v>0</v>
      </c>
      <c r="Y1192" s="180"/>
      <c r="Z1192" s="4"/>
      <c r="AA1192" s="180"/>
      <c r="AB1192" s="180"/>
      <c r="AC1192" s="180"/>
      <c r="AD1192" s="180"/>
      <c r="AE1192" s="180"/>
      <c r="AF1192" s="180"/>
      <c r="AG1192" s="180"/>
      <c r="AH1192" s="180"/>
    </row>
    <row r="1193" spans="1:34" ht="38.25" x14ac:dyDescent="0.25">
      <c r="A1193" s="4" t="s">
        <v>3568</v>
      </c>
      <c r="B1193" s="5" t="s">
        <v>3569</v>
      </c>
      <c r="C1193" s="246">
        <f>IF(LEN($D1193)=0,"",SUBTOTAL(3,$D$6:$D1193))</f>
        <v>1186</v>
      </c>
      <c r="D1193" s="174" t="s">
        <v>62</v>
      </c>
      <c r="E1193" s="176" t="s">
        <v>3570</v>
      </c>
      <c r="F1193" s="174" t="s">
        <v>64</v>
      </c>
      <c r="G1193" s="174" t="s">
        <v>79</v>
      </c>
      <c r="H1193" s="177" t="s">
        <v>123</v>
      </c>
      <c r="I1193" s="9">
        <v>0.5</v>
      </c>
      <c r="J1193" s="177">
        <v>91</v>
      </c>
      <c r="K1193" s="230">
        <v>2018</v>
      </c>
      <c r="L1193" s="12" t="s">
        <v>290</v>
      </c>
      <c r="M1193" s="12"/>
      <c r="N1193" s="12"/>
      <c r="O1193" s="12"/>
      <c r="P1193" s="12"/>
      <c r="Q1193" s="4"/>
      <c r="R1193" s="101">
        <v>0.5</v>
      </c>
      <c r="S1193" s="103">
        <v>0.5</v>
      </c>
      <c r="T1193" s="175">
        <v>2018</v>
      </c>
      <c r="U1193" s="175" t="s">
        <v>291</v>
      </c>
      <c r="V1193" s="100" t="s">
        <v>70</v>
      </c>
      <c r="W1193" s="180"/>
      <c r="X1193" s="4">
        <f t="shared" ref="X1193:X1256" si="26">S1193-I1193</f>
        <v>0</v>
      </c>
      <c r="Y1193" s="180"/>
      <c r="Z1193" s="4"/>
      <c r="AA1193" s="180"/>
      <c r="AB1193" s="180"/>
      <c r="AC1193" s="180"/>
      <c r="AD1193" s="180"/>
      <c r="AE1193" s="180"/>
      <c r="AF1193" s="180"/>
      <c r="AG1193" s="180"/>
      <c r="AH1193" s="180"/>
    </row>
    <row r="1194" spans="1:34" ht="38.25" x14ac:dyDescent="0.25">
      <c r="A1194" s="4" t="s">
        <v>3571</v>
      </c>
      <c r="B1194" s="5" t="s">
        <v>3572</v>
      </c>
      <c r="C1194" s="246">
        <f>IF(LEN($D1194)=0,"",SUBTOTAL(3,$D$6:$D1194))</f>
        <v>1187</v>
      </c>
      <c r="D1194" s="174" t="s">
        <v>62</v>
      </c>
      <c r="E1194" s="176" t="s">
        <v>1458</v>
      </c>
      <c r="F1194" s="174" t="s">
        <v>64</v>
      </c>
      <c r="G1194" s="174" t="s">
        <v>79</v>
      </c>
      <c r="H1194" s="177" t="s">
        <v>80</v>
      </c>
      <c r="I1194" s="9">
        <v>1.1000000000000001</v>
      </c>
      <c r="J1194" s="177">
        <v>91</v>
      </c>
      <c r="K1194" s="230">
        <v>2018</v>
      </c>
      <c r="L1194" s="12" t="s">
        <v>290</v>
      </c>
      <c r="M1194" s="12"/>
      <c r="N1194" s="12"/>
      <c r="O1194" s="12"/>
      <c r="P1194" s="12"/>
      <c r="Q1194" s="4"/>
      <c r="R1194" s="101">
        <v>1.1000000000000001</v>
      </c>
      <c r="S1194" s="103">
        <v>1.1000000000000001</v>
      </c>
      <c r="T1194" s="175">
        <v>2018</v>
      </c>
      <c r="U1194" s="175" t="s">
        <v>291</v>
      </c>
      <c r="V1194" s="100" t="s">
        <v>70</v>
      </c>
      <c r="W1194" s="180"/>
      <c r="X1194" s="4">
        <f t="shared" si="26"/>
        <v>0</v>
      </c>
      <c r="Y1194" s="180"/>
      <c r="Z1194" s="4"/>
      <c r="AA1194" s="180"/>
      <c r="AB1194" s="180"/>
      <c r="AC1194" s="180"/>
      <c r="AD1194" s="180"/>
      <c r="AE1194" s="180"/>
      <c r="AF1194" s="180"/>
      <c r="AG1194" s="180"/>
      <c r="AH1194" s="180"/>
    </row>
    <row r="1195" spans="1:34" ht="38.25" x14ac:dyDescent="0.25">
      <c r="A1195" s="4" t="s">
        <v>3573</v>
      </c>
      <c r="B1195" s="5" t="s">
        <v>3574</v>
      </c>
      <c r="C1195" s="246">
        <f>IF(LEN($D1195)=0,"",SUBTOTAL(3,$D$6:$D1195))</f>
        <v>1188</v>
      </c>
      <c r="D1195" s="174" t="s">
        <v>62</v>
      </c>
      <c r="E1195" s="176" t="s">
        <v>3575</v>
      </c>
      <c r="F1195" s="174" t="s">
        <v>310</v>
      </c>
      <c r="G1195" s="174" t="s">
        <v>256</v>
      </c>
      <c r="H1195" s="177" t="s">
        <v>1549</v>
      </c>
      <c r="I1195" s="9">
        <v>0.2</v>
      </c>
      <c r="J1195" s="177">
        <v>91</v>
      </c>
      <c r="K1195" s="230">
        <v>2018</v>
      </c>
      <c r="L1195" s="12" t="s">
        <v>290</v>
      </c>
      <c r="M1195" s="12"/>
      <c r="N1195" s="12"/>
      <c r="O1195" s="12"/>
      <c r="P1195" s="12"/>
      <c r="Q1195" s="4"/>
      <c r="R1195" s="4">
        <v>0.2</v>
      </c>
      <c r="S1195" s="4">
        <v>0.2</v>
      </c>
      <c r="T1195" s="178">
        <v>2018</v>
      </c>
      <c r="U1195" s="13" t="s">
        <v>291</v>
      </c>
      <c r="V1195" s="4" t="s">
        <v>47</v>
      </c>
      <c r="W1195" s="180"/>
      <c r="X1195" s="4">
        <f t="shared" si="26"/>
        <v>0</v>
      </c>
      <c r="Y1195" s="180"/>
      <c r="Z1195" s="4"/>
      <c r="AA1195" s="180"/>
      <c r="AB1195" s="180"/>
      <c r="AC1195" s="180"/>
      <c r="AD1195" s="180"/>
      <c r="AE1195" s="180"/>
      <c r="AF1195" s="180"/>
      <c r="AG1195" s="180"/>
      <c r="AH1195" s="180"/>
    </row>
    <row r="1196" spans="1:34" ht="38.25" x14ac:dyDescent="0.25">
      <c r="A1196" s="4" t="s">
        <v>3576</v>
      </c>
      <c r="B1196" s="5" t="s">
        <v>3577</v>
      </c>
      <c r="C1196" s="246">
        <f>IF(LEN($D1196)=0,"",SUBTOTAL(3,$D$6:$D1196))</f>
        <v>1189</v>
      </c>
      <c r="D1196" s="174" t="s">
        <v>62</v>
      </c>
      <c r="E1196" s="176" t="s">
        <v>3578</v>
      </c>
      <c r="F1196" s="174" t="s">
        <v>331</v>
      </c>
      <c r="G1196" s="174" t="s">
        <v>256</v>
      </c>
      <c r="H1196" s="177" t="s">
        <v>360</v>
      </c>
      <c r="I1196" s="9">
        <v>0.1</v>
      </c>
      <c r="J1196" s="177">
        <v>91</v>
      </c>
      <c r="K1196" s="230">
        <v>2018</v>
      </c>
      <c r="L1196" s="12" t="s">
        <v>290</v>
      </c>
      <c r="M1196" s="12"/>
      <c r="N1196" s="12"/>
      <c r="O1196" s="12"/>
      <c r="P1196" s="12"/>
      <c r="Q1196" s="4"/>
      <c r="R1196" s="4">
        <v>0.1</v>
      </c>
      <c r="S1196" s="4">
        <v>0.1</v>
      </c>
      <c r="T1196" s="178">
        <v>2018</v>
      </c>
      <c r="U1196" s="13" t="s">
        <v>291</v>
      </c>
      <c r="V1196" s="4" t="s">
        <v>70</v>
      </c>
      <c r="W1196" s="180"/>
      <c r="X1196" s="4">
        <f t="shared" si="26"/>
        <v>0</v>
      </c>
      <c r="Y1196" s="180"/>
      <c r="Z1196" s="4"/>
      <c r="AA1196" s="180"/>
      <c r="AB1196" s="180"/>
      <c r="AC1196" s="180"/>
      <c r="AD1196" s="180"/>
      <c r="AE1196" s="180"/>
      <c r="AF1196" s="180"/>
      <c r="AG1196" s="180"/>
      <c r="AH1196" s="180"/>
    </row>
    <row r="1197" spans="1:34" ht="38.25" x14ac:dyDescent="0.25">
      <c r="A1197" s="4" t="s">
        <v>3579</v>
      </c>
      <c r="B1197" s="5" t="s">
        <v>3580</v>
      </c>
      <c r="C1197" s="246">
        <f>IF(LEN($D1197)=0,"",SUBTOTAL(3,$D$6:$D1197))</f>
        <v>1190</v>
      </c>
      <c r="D1197" s="174" t="s">
        <v>62</v>
      </c>
      <c r="E1197" s="176" t="s">
        <v>3581</v>
      </c>
      <c r="F1197" s="174" t="s">
        <v>64</v>
      </c>
      <c r="G1197" s="174" t="s">
        <v>84</v>
      </c>
      <c r="H1197" s="177" t="s">
        <v>2426</v>
      </c>
      <c r="I1197" s="9">
        <v>0.65</v>
      </c>
      <c r="J1197" s="177">
        <v>91</v>
      </c>
      <c r="K1197" s="230">
        <v>2018</v>
      </c>
      <c r="L1197" s="12" t="s">
        <v>290</v>
      </c>
      <c r="M1197" s="12"/>
      <c r="N1197" s="12"/>
      <c r="O1197" s="12"/>
      <c r="P1197" s="12"/>
      <c r="Q1197" s="4"/>
      <c r="R1197" s="4">
        <v>0.85000000000000009</v>
      </c>
      <c r="S1197" s="4">
        <v>0.65</v>
      </c>
      <c r="T1197" s="178">
        <v>2018</v>
      </c>
      <c r="U1197" s="13" t="s">
        <v>291</v>
      </c>
      <c r="V1197" s="4" t="s">
        <v>70</v>
      </c>
      <c r="W1197" s="180"/>
      <c r="X1197" s="4">
        <f t="shared" si="26"/>
        <v>0</v>
      </c>
      <c r="Y1197" s="180"/>
      <c r="Z1197" s="4"/>
      <c r="AA1197" s="180"/>
      <c r="AB1197" s="180"/>
      <c r="AC1197" s="180"/>
      <c r="AD1197" s="180"/>
      <c r="AE1197" s="180"/>
      <c r="AF1197" s="180"/>
      <c r="AG1197" s="180"/>
      <c r="AH1197" s="180"/>
    </row>
    <row r="1198" spans="1:34" ht="38.25" x14ac:dyDescent="0.25">
      <c r="A1198" s="4" t="s">
        <v>3582</v>
      </c>
      <c r="B1198" s="5" t="s">
        <v>3583</v>
      </c>
      <c r="C1198" s="246">
        <f>IF(LEN($D1198)=0,"",SUBTOTAL(3,$D$6:$D1198))</f>
        <v>1191</v>
      </c>
      <c r="D1198" s="174" t="s">
        <v>62</v>
      </c>
      <c r="E1198" s="176" t="s">
        <v>3584</v>
      </c>
      <c r="F1198" s="174" t="s">
        <v>64</v>
      </c>
      <c r="G1198" s="174" t="s">
        <v>84</v>
      </c>
      <c r="H1198" s="177" t="s">
        <v>1410</v>
      </c>
      <c r="I1198" s="9">
        <v>1.1100000000000001</v>
      </c>
      <c r="J1198" s="177">
        <v>91</v>
      </c>
      <c r="K1198" s="230">
        <v>2018</v>
      </c>
      <c r="L1198" s="12" t="s">
        <v>290</v>
      </c>
      <c r="M1198" s="12"/>
      <c r="N1198" s="12"/>
      <c r="O1198" s="12"/>
      <c r="P1198" s="12"/>
      <c r="Q1198" s="4"/>
      <c r="R1198" s="4">
        <v>1.1100000000000001</v>
      </c>
      <c r="S1198" s="4">
        <v>1.1100000000000001</v>
      </c>
      <c r="T1198" s="178">
        <v>2018</v>
      </c>
      <c r="U1198" s="13" t="s">
        <v>291</v>
      </c>
      <c r="V1198" s="4" t="s">
        <v>47</v>
      </c>
      <c r="W1198" s="180"/>
      <c r="X1198" s="4">
        <f t="shared" si="26"/>
        <v>0</v>
      </c>
      <c r="Y1198" s="180"/>
      <c r="Z1198" s="4"/>
      <c r="AA1198" s="180"/>
      <c r="AB1198" s="180"/>
      <c r="AC1198" s="180"/>
      <c r="AD1198" s="180"/>
      <c r="AE1198" s="180"/>
      <c r="AF1198" s="180"/>
      <c r="AG1198" s="180"/>
      <c r="AH1198" s="180"/>
    </row>
    <row r="1199" spans="1:34" ht="38.25" x14ac:dyDescent="0.25">
      <c r="A1199" s="4" t="s">
        <v>3585</v>
      </c>
      <c r="B1199" s="5" t="s">
        <v>3586</v>
      </c>
      <c r="C1199" s="246">
        <f>IF(LEN($D1199)=0,"",SUBTOTAL(3,$D$6:$D1199))</f>
        <v>1192</v>
      </c>
      <c r="D1199" s="174" t="s">
        <v>62</v>
      </c>
      <c r="E1199" s="176" t="s">
        <v>3587</v>
      </c>
      <c r="F1199" s="174" t="s">
        <v>64</v>
      </c>
      <c r="G1199" s="174" t="s">
        <v>84</v>
      </c>
      <c r="H1199" s="177" t="s">
        <v>2115</v>
      </c>
      <c r="I1199" s="9">
        <v>0.88</v>
      </c>
      <c r="J1199" s="177">
        <v>91</v>
      </c>
      <c r="K1199" s="230">
        <v>2018</v>
      </c>
      <c r="L1199" s="12" t="s">
        <v>290</v>
      </c>
      <c r="M1199" s="12"/>
      <c r="N1199" s="12"/>
      <c r="O1199" s="12"/>
      <c r="P1199" s="12"/>
      <c r="Q1199" s="4"/>
      <c r="R1199" s="4">
        <v>0.88</v>
      </c>
      <c r="S1199" s="4">
        <v>0.88</v>
      </c>
      <c r="T1199" s="178">
        <v>2018</v>
      </c>
      <c r="U1199" s="13" t="s">
        <v>291</v>
      </c>
      <c r="V1199" s="4" t="s">
        <v>47</v>
      </c>
      <c r="W1199" s="180"/>
      <c r="X1199" s="4">
        <f t="shared" si="26"/>
        <v>0</v>
      </c>
      <c r="Y1199" s="180"/>
      <c r="Z1199" s="4"/>
      <c r="AA1199" s="180"/>
      <c r="AB1199" s="180"/>
      <c r="AC1199" s="180"/>
      <c r="AD1199" s="180"/>
      <c r="AE1199" s="180"/>
      <c r="AF1199" s="180"/>
      <c r="AG1199" s="180"/>
      <c r="AH1199" s="180"/>
    </row>
    <row r="1200" spans="1:34" ht="38.25" x14ac:dyDescent="0.25">
      <c r="A1200" s="4" t="s">
        <v>3588</v>
      </c>
      <c r="B1200" s="5" t="s">
        <v>3589</v>
      </c>
      <c r="C1200" s="246">
        <f>IF(LEN($D1200)=0,"",SUBTOTAL(3,$D$6:$D1200))</f>
        <v>1193</v>
      </c>
      <c r="D1200" s="174" t="s">
        <v>62</v>
      </c>
      <c r="E1200" s="176" t="s">
        <v>3590</v>
      </c>
      <c r="F1200" s="174" t="s">
        <v>310</v>
      </c>
      <c r="G1200" s="174" t="s">
        <v>84</v>
      </c>
      <c r="H1200" s="177" t="s">
        <v>1999</v>
      </c>
      <c r="I1200" s="9">
        <v>0.55000000000000004</v>
      </c>
      <c r="J1200" s="177">
        <v>91</v>
      </c>
      <c r="K1200" s="230">
        <v>2018</v>
      </c>
      <c r="L1200" s="12" t="s">
        <v>290</v>
      </c>
      <c r="M1200" s="12"/>
      <c r="N1200" s="12"/>
      <c r="O1200" s="12"/>
      <c r="P1200" s="12"/>
      <c r="Q1200" s="4"/>
      <c r="R1200" s="4">
        <v>0.55000000000000004</v>
      </c>
      <c r="S1200" s="4">
        <v>0.55000000000000004</v>
      </c>
      <c r="T1200" s="178">
        <v>2018</v>
      </c>
      <c r="U1200" s="13" t="s">
        <v>291</v>
      </c>
      <c r="V1200" s="4" t="s">
        <v>47</v>
      </c>
      <c r="W1200" s="180"/>
      <c r="X1200" s="4">
        <f t="shared" si="26"/>
        <v>0</v>
      </c>
      <c r="Y1200" s="180"/>
      <c r="Z1200" s="4"/>
      <c r="AA1200" s="180"/>
      <c r="AB1200" s="180"/>
      <c r="AC1200" s="180"/>
      <c r="AD1200" s="180"/>
      <c r="AE1200" s="180"/>
      <c r="AF1200" s="180"/>
      <c r="AG1200" s="180"/>
      <c r="AH1200" s="180"/>
    </row>
    <row r="1201" spans="1:34" ht="38.25" x14ac:dyDescent="0.25">
      <c r="A1201" s="4" t="s">
        <v>3591</v>
      </c>
      <c r="B1201" s="5" t="s">
        <v>3592</v>
      </c>
      <c r="C1201" s="246">
        <f>IF(LEN($D1201)=0,"",SUBTOTAL(3,$D$6:$D1201))</f>
        <v>1194</v>
      </c>
      <c r="D1201" s="174" t="s">
        <v>62</v>
      </c>
      <c r="E1201" s="176" t="s">
        <v>3593</v>
      </c>
      <c r="F1201" s="174" t="s">
        <v>310</v>
      </c>
      <c r="G1201" s="174" t="s">
        <v>84</v>
      </c>
      <c r="H1201" s="177" t="s">
        <v>1999</v>
      </c>
      <c r="I1201" s="9">
        <v>0.2</v>
      </c>
      <c r="J1201" s="177">
        <v>91</v>
      </c>
      <c r="K1201" s="230">
        <v>2018</v>
      </c>
      <c r="L1201" s="12" t="s">
        <v>290</v>
      </c>
      <c r="M1201" s="12"/>
      <c r="N1201" s="12"/>
      <c r="O1201" s="12"/>
      <c r="P1201" s="12"/>
      <c r="Q1201" s="4"/>
      <c r="R1201" s="4">
        <v>0.2</v>
      </c>
      <c r="S1201" s="4">
        <v>0.2</v>
      </c>
      <c r="T1201" s="178">
        <v>2018</v>
      </c>
      <c r="U1201" s="13" t="s">
        <v>291</v>
      </c>
      <c r="V1201" s="4" t="s">
        <v>47</v>
      </c>
      <c r="W1201" s="180"/>
      <c r="X1201" s="4">
        <f t="shared" si="26"/>
        <v>0</v>
      </c>
      <c r="Y1201" s="180"/>
      <c r="Z1201" s="4"/>
      <c r="AA1201" s="180"/>
      <c r="AB1201" s="180"/>
      <c r="AC1201" s="180"/>
      <c r="AD1201" s="180"/>
      <c r="AE1201" s="180"/>
      <c r="AF1201" s="180"/>
      <c r="AG1201" s="180"/>
      <c r="AH1201" s="180"/>
    </row>
    <row r="1202" spans="1:34" ht="38.25" x14ac:dyDescent="0.25">
      <c r="A1202" s="4" t="s">
        <v>3594</v>
      </c>
      <c r="B1202" s="5" t="s">
        <v>3595</v>
      </c>
      <c r="C1202" s="246">
        <f>IF(LEN($D1202)=0,"",SUBTOTAL(3,$D$6:$D1202))</f>
        <v>1195</v>
      </c>
      <c r="D1202" s="174" t="s">
        <v>62</v>
      </c>
      <c r="E1202" s="176" t="s">
        <v>3596</v>
      </c>
      <c r="F1202" s="174" t="s">
        <v>64</v>
      </c>
      <c r="G1202" s="174" t="s">
        <v>181</v>
      </c>
      <c r="H1202" s="177" t="s">
        <v>980</v>
      </c>
      <c r="I1202" s="9">
        <v>0.64</v>
      </c>
      <c r="J1202" s="177">
        <v>91</v>
      </c>
      <c r="K1202" s="230">
        <v>2018</v>
      </c>
      <c r="L1202" s="12" t="s">
        <v>290</v>
      </c>
      <c r="M1202" s="12"/>
      <c r="N1202" s="12"/>
      <c r="O1202" s="12"/>
      <c r="P1202" s="12"/>
      <c r="Q1202" s="4"/>
      <c r="R1202" s="4">
        <v>0.64</v>
      </c>
      <c r="S1202" s="4">
        <v>0.64</v>
      </c>
      <c r="T1202" s="178">
        <v>2018</v>
      </c>
      <c r="U1202" s="13" t="s">
        <v>291</v>
      </c>
      <c r="V1202" s="4" t="s">
        <v>70</v>
      </c>
      <c r="W1202" s="180"/>
      <c r="X1202" s="4">
        <f t="shared" si="26"/>
        <v>0</v>
      </c>
      <c r="Y1202" s="180"/>
      <c r="Z1202" s="4"/>
      <c r="AA1202" s="180"/>
      <c r="AB1202" s="180"/>
      <c r="AC1202" s="180"/>
      <c r="AD1202" s="180"/>
      <c r="AE1202" s="180"/>
      <c r="AF1202" s="180"/>
      <c r="AG1202" s="180"/>
      <c r="AH1202" s="180"/>
    </row>
    <row r="1203" spans="1:34" ht="38.25" x14ac:dyDescent="0.25">
      <c r="A1203" s="4" t="s">
        <v>3597</v>
      </c>
      <c r="B1203" s="5" t="s">
        <v>3598</v>
      </c>
      <c r="C1203" s="246">
        <f>IF(LEN($D1203)=0,"",SUBTOTAL(3,$D$6:$D1203))</f>
        <v>1196</v>
      </c>
      <c r="D1203" s="174" t="s">
        <v>62</v>
      </c>
      <c r="E1203" s="176" t="s">
        <v>3338</v>
      </c>
      <c r="F1203" s="174" t="s">
        <v>64</v>
      </c>
      <c r="G1203" s="174" t="s">
        <v>181</v>
      </c>
      <c r="H1203" s="177" t="s">
        <v>368</v>
      </c>
      <c r="I1203" s="9">
        <v>1.3</v>
      </c>
      <c r="J1203" s="177">
        <v>91</v>
      </c>
      <c r="K1203" s="230">
        <v>2018</v>
      </c>
      <c r="L1203" s="12" t="s">
        <v>290</v>
      </c>
      <c r="M1203" s="12"/>
      <c r="N1203" s="12"/>
      <c r="O1203" s="12"/>
      <c r="P1203" s="12"/>
      <c r="Q1203" s="4"/>
      <c r="R1203" s="4">
        <v>1.3</v>
      </c>
      <c r="S1203" s="4">
        <v>1.3</v>
      </c>
      <c r="T1203" s="178">
        <v>2018</v>
      </c>
      <c r="U1203" s="13" t="s">
        <v>291</v>
      </c>
      <c r="V1203" s="4" t="s">
        <v>47</v>
      </c>
      <c r="W1203" s="180"/>
      <c r="X1203" s="4">
        <f t="shared" si="26"/>
        <v>0</v>
      </c>
      <c r="Y1203" s="180"/>
      <c r="Z1203" s="4"/>
      <c r="AA1203" s="180"/>
      <c r="AB1203" s="180"/>
      <c r="AC1203" s="180"/>
      <c r="AD1203" s="180"/>
      <c r="AE1203" s="180"/>
      <c r="AF1203" s="180"/>
      <c r="AG1203" s="180"/>
      <c r="AH1203" s="180"/>
    </row>
    <row r="1204" spans="1:34" ht="38.25" x14ac:dyDescent="0.25">
      <c r="A1204" s="4" t="s">
        <v>3599</v>
      </c>
      <c r="B1204" s="5" t="s">
        <v>3600</v>
      </c>
      <c r="C1204" s="246">
        <f>IF(LEN($D1204)=0,"",SUBTOTAL(3,$D$6:$D1204))</f>
        <v>1197</v>
      </c>
      <c r="D1204" s="174" t="s">
        <v>62</v>
      </c>
      <c r="E1204" s="176" t="s">
        <v>3332</v>
      </c>
      <c r="F1204" s="174" t="s">
        <v>64</v>
      </c>
      <c r="G1204" s="174" t="s">
        <v>181</v>
      </c>
      <c r="H1204" s="177" t="s">
        <v>368</v>
      </c>
      <c r="I1204" s="9">
        <v>1.3</v>
      </c>
      <c r="J1204" s="177">
        <v>91</v>
      </c>
      <c r="K1204" s="230">
        <v>2018</v>
      </c>
      <c r="L1204" s="12" t="s">
        <v>290</v>
      </c>
      <c r="M1204" s="12"/>
      <c r="N1204" s="12"/>
      <c r="O1204" s="12"/>
      <c r="P1204" s="12"/>
      <c r="Q1204" s="4"/>
      <c r="R1204" s="4">
        <v>1.3</v>
      </c>
      <c r="S1204" s="4">
        <v>1.3</v>
      </c>
      <c r="T1204" s="178">
        <v>2018</v>
      </c>
      <c r="U1204" s="13" t="s">
        <v>291</v>
      </c>
      <c r="V1204" s="4" t="s">
        <v>47</v>
      </c>
      <c r="W1204" s="180"/>
      <c r="X1204" s="4">
        <f t="shared" si="26"/>
        <v>0</v>
      </c>
      <c r="Y1204" s="180"/>
      <c r="Z1204" s="4"/>
      <c r="AA1204" s="180"/>
      <c r="AB1204" s="180"/>
      <c r="AC1204" s="180"/>
      <c r="AD1204" s="180"/>
      <c r="AE1204" s="180"/>
      <c r="AF1204" s="180"/>
      <c r="AG1204" s="180"/>
      <c r="AH1204" s="180"/>
    </row>
    <row r="1205" spans="1:34" ht="38.25" x14ac:dyDescent="0.25">
      <c r="A1205" s="4" t="s">
        <v>3601</v>
      </c>
      <c r="B1205" s="5" t="s">
        <v>3602</v>
      </c>
      <c r="C1205" s="246">
        <f>IF(LEN($D1205)=0,"",SUBTOTAL(3,$D$6:$D1205))</f>
        <v>1198</v>
      </c>
      <c r="D1205" s="174" t="s">
        <v>62</v>
      </c>
      <c r="E1205" s="176" t="s">
        <v>3335</v>
      </c>
      <c r="F1205" s="174" t="s">
        <v>64</v>
      </c>
      <c r="G1205" s="174" t="s">
        <v>181</v>
      </c>
      <c r="H1205" s="177" t="s">
        <v>368</v>
      </c>
      <c r="I1205" s="9">
        <v>1.3</v>
      </c>
      <c r="J1205" s="177">
        <v>91</v>
      </c>
      <c r="K1205" s="230">
        <v>2018</v>
      </c>
      <c r="L1205" s="12" t="s">
        <v>290</v>
      </c>
      <c r="M1205" s="12"/>
      <c r="N1205" s="12"/>
      <c r="O1205" s="12"/>
      <c r="P1205" s="12"/>
      <c r="Q1205" s="4"/>
      <c r="R1205" s="4">
        <v>1.3</v>
      </c>
      <c r="S1205" s="4">
        <v>1.3</v>
      </c>
      <c r="T1205" s="178">
        <v>2018</v>
      </c>
      <c r="U1205" s="13" t="s">
        <v>291</v>
      </c>
      <c r="V1205" s="4" t="s">
        <v>47</v>
      </c>
      <c r="W1205" s="180"/>
      <c r="X1205" s="4">
        <f t="shared" si="26"/>
        <v>0</v>
      </c>
      <c r="Y1205" s="180"/>
      <c r="Z1205" s="4"/>
      <c r="AA1205" s="180"/>
      <c r="AB1205" s="180"/>
      <c r="AC1205" s="180"/>
      <c r="AD1205" s="180"/>
      <c r="AE1205" s="180"/>
      <c r="AF1205" s="180"/>
      <c r="AG1205" s="180"/>
      <c r="AH1205" s="180"/>
    </row>
    <row r="1206" spans="1:34" ht="38.25" x14ac:dyDescent="0.25">
      <c r="A1206" s="4" t="s">
        <v>3603</v>
      </c>
      <c r="B1206" s="5" t="s">
        <v>3604</v>
      </c>
      <c r="C1206" s="246">
        <f>IF(LEN($D1206)=0,"",SUBTOTAL(3,$D$6:$D1206))</f>
        <v>1199</v>
      </c>
      <c r="D1206" s="174" t="s">
        <v>62</v>
      </c>
      <c r="E1206" s="176" t="s">
        <v>3605</v>
      </c>
      <c r="F1206" s="174" t="s">
        <v>64</v>
      </c>
      <c r="G1206" s="174" t="s">
        <v>181</v>
      </c>
      <c r="H1206" s="177" t="s">
        <v>773</v>
      </c>
      <c r="I1206" s="9">
        <v>1.5</v>
      </c>
      <c r="J1206" s="177">
        <v>91</v>
      </c>
      <c r="K1206" s="230">
        <v>2018</v>
      </c>
      <c r="L1206" s="12" t="s">
        <v>290</v>
      </c>
      <c r="M1206" s="12"/>
      <c r="N1206" s="12"/>
      <c r="O1206" s="12"/>
      <c r="P1206" s="12"/>
      <c r="Q1206" s="4"/>
      <c r="R1206" s="4">
        <v>1.5</v>
      </c>
      <c r="S1206" s="4">
        <v>1.5</v>
      </c>
      <c r="T1206" s="178">
        <v>2018</v>
      </c>
      <c r="U1206" s="13" t="s">
        <v>291</v>
      </c>
      <c r="V1206" s="4" t="s">
        <v>47</v>
      </c>
      <c r="W1206" s="180"/>
      <c r="X1206" s="4">
        <f t="shared" si="26"/>
        <v>0</v>
      </c>
      <c r="Y1206" s="180"/>
      <c r="Z1206" s="4"/>
      <c r="AA1206" s="180"/>
      <c r="AB1206" s="180"/>
      <c r="AC1206" s="180"/>
      <c r="AD1206" s="180"/>
      <c r="AE1206" s="180"/>
      <c r="AF1206" s="180"/>
      <c r="AG1206" s="180"/>
      <c r="AH1206" s="180"/>
    </row>
    <row r="1207" spans="1:34" ht="38.25" x14ac:dyDescent="0.25">
      <c r="A1207" s="4" t="s">
        <v>3606</v>
      </c>
      <c r="B1207" s="5" t="s">
        <v>3607</v>
      </c>
      <c r="C1207" s="246">
        <f>IF(LEN($D1207)=0,"",SUBTOTAL(3,$D$6:$D1207))</f>
        <v>1200</v>
      </c>
      <c r="D1207" s="174" t="s">
        <v>62</v>
      </c>
      <c r="E1207" s="176" t="s">
        <v>3608</v>
      </c>
      <c r="F1207" s="174" t="s">
        <v>64</v>
      </c>
      <c r="G1207" s="174" t="s">
        <v>89</v>
      </c>
      <c r="H1207" s="177" t="s">
        <v>1415</v>
      </c>
      <c r="I1207" s="9">
        <v>0.32</v>
      </c>
      <c r="J1207" s="177">
        <v>91</v>
      </c>
      <c r="K1207" s="230">
        <v>2018</v>
      </c>
      <c r="L1207" s="12" t="s">
        <v>290</v>
      </c>
      <c r="M1207" s="12"/>
      <c r="N1207" s="12"/>
      <c r="O1207" s="12"/>
      <c r="P1207" s="12"/>
      <c r="Q1207" s="4"/>
      <c r="R1207" s="4">
        <v>0.32</v>
      </c>
      <c r="S1207" s="4">
        <v>0.32</v>
      </c>
      <c r="T1207" s="178">
        <v>2018</v>
      </c>
      <c r="U1207" s="13" t="s">
        <v>291</v>
      </c>
      <c r="V1207" s="4" t="s">
        <v>47</v>
      </c>
      <c r="W1207" s="180"/>
      <c r="X1207" s="4">
        <f t="shared" si="26"/>
        <v>0</v>
      </c>
      <c r="Y1207" s="180"/>
      <c r="Z1207" s="4"/>
      <c r="AA1207" s="180"/>
      <c r="AB1207" s="180"/>
      <c r="AC1207" s="180"/>
      <c r="AD1207" s="180"/>
      <c r="AE1207" s="180"/>
      <c r="AF1207" s="180"/>
      <c r="AG1207" s="180"/>
      <c r="AH1207" s="180"/>
    </row>
    <row r="1208" spans="1:34" ht="38.25" x14ac:dyDescent="0.25">
      <c r="A1208" s="4" t="s">
        <v>3609</v>
      </c>
      <c r="B1208" s="5" t="s">
        <v>3610</v>
      </c>
      <c r="C1208" s="246">
        <f>IF(LEN($D1208)=0,"",SUBTOTAL(3,$D$6:$D1208))</f>
        <v>1201</v>
      </c>
      <c r="D1208" s="174" t="s">
        <v>62</v>
      </c>
      <c r="E1208" s="176" t="s">
        <v>3611</v>
      </c>
      <c r="F1208" s="174" t="s">
        <v>310</v>
      </c>
      <c r="G1208" s="174" t="s">
        <v>89</v>
      </c>
      <c r="H1208" s="177" t="s">
        <v>871</v>
      </c>
      <c r="I1208" s="9">
        <v>0.13500000000000001</v>
      </c>
      <c r="J1208" s="177">
        <v>91</v>
      </c>
      <c r="K1208" s="230">
        <v>2018</v>
      </c>
      <c r="L1208" s="12" t="s">
        <v>290</v>
      </c>
      <c r="M1208" s="12"/>
      <c r="N1208" s="12"/>
      <c r="O1208" s="12"/>
      <c r="P1208" s="12"/>
      <c r="Q1208" s="4"/>
      <c r="R1208" s="4">
        <v>0.13500000000000001</v>
      </c>
      <c r="S1208" s="4">
        <v>0.13500000000000001</v>
      </c>
      <c r="T1208" s="178">
        <v>2018</v>
      </c>
      <c r="U1208" s="13" t="s">
        <v>291</v>
      </c>
      <c r="V1208" s="4" t="s">
        <v>47</v>
      </c>
      <c r="W1208" s="180"/>
      <c r="X1208" s="4">
        <f t="shared" si="26"/>
        <v>0</v>
      </c>
      <c r="Y1208" s="180"/>
      <c r="Z1208" s="4"/>
      <c r="AA1208" s="180"/>
      <c r="AB1208" s="180"/>
      <c r="AC1208" s="180"/>
      <c r="AD1208" s="180"/>
      <c r="AE1208" s="180"/>
      <c r="AF1208" s="180"/>
      <c r="AG1208" s="180"/>
      <c r="AH1208" s="180"/>
    </row>
    <row r="1209" spans="1:34" ht="38.25" x14ac:dyDescent="0.25">
      <c r="A1209" s="4" t="s">
        <v>3612</v>
      </c>
      <c r="B1209" s="5" t="s">
        <v>3613</v>
      </c>
      <c r="C1209" s="246">
        <f>IF(LEN($D1209)=0,"",SUBTOTAL(3,$D$6:$D1209))</f>
        <v>1202</v>
      </c>
      <c r="D1209" s="174" t="s">
        <v>62</v>
      </c>
      <c r="E1209" s="176" t="s">
        <v>3614</v>
      </c>
      <c r="F1209" s="174" t="s">
        <v>64</v>
      </c>
      <c r="G1209" s="174" t="s">
        <v>89</v>
      </c>
      <c r="H1209" s="177" t="s">
        <v>2107</v>
      </c>
      <c r="I1209" s="9">
        <v>0.7</v>
      </c>
      <c r="J1209" s="177">
        <v>91</v>
      </c>
      <c r="K1209" s="230">
        <v>2018</v>
      </c>
      <c r="L1209" s="12" t="s">
        <v>290</v>
      </c>
      <c r="M1209" s="12"/>
      <c r="N1209" s="12"/>
      <c r="O1209" s="12"/>
      <c r="P1209" s="12"/>
      <c r="Q1209" s="4"/>
      <c r="R1209" s="4">
        <v>0.7</v>
      </c>
      <c r="S1209" s="4">
        <v>0.7</v>
      </c>
      <c r="T1209" s="178">
        <v>2018</v>
      </c>
      <c r="U1209" s="13" t="s">
        <v>291</v>
      </c>
      <c r="V1209" s="4" t="s">
        <v>70</v>
      </c>
      <c r="W1209" s="180"/>
      <c r="X1209" s="4">
        <f t="shared" si="26"/>
        <v>0</v>
      </c>
      <c r="Y1209" s="180"/>
      <c r="Z1209" s="4"/>
      <c r="AA1209" s="180"/>
      <c r="AB1209" s="180"/>
      <c r="AC1209" s="180"/>
      <c r="AD1209" s="180"/>
      <c r="AE1209" s="180"/>
      <c r="AF1209" s="180"/>
      <c r="AG1209" s="180"/>
      <c r="AH1209" s="180"/>
    </row>
    <row r="1210" spans="1:34" ht="38.25" x14ac:dyDescent="0.25">
      <c r="A1210" s="4" t="s">
        <v>3615</v>
      </c>
      <c r="B1210" s="5" t="s">
        <v>3616</v>
      </c>
      <c r="C1210" s="246">
        <f>IF(LEN($D1210)=0,"",SUBTOTAL(3,$D$6:$D1210))</f>
        <v>1203</v>
      </c>
      <c r="D1210" s="174" t="s">
        <v>62</v>
      </c>
      <c r="E1210" s="176" t="s">
        <v>3617</v>
      </c>
      <c r="F1210" s="174" t="s">
        <v>64</v>
      </c>
      <c r="G1210" s="174" t="s">
        <v>89</v>
      </c>
      <c r="H1210" s="177" t="s">
        <v>3234</v>
      </c>
      <c r="I1210" s="9">
        <v>0.12999999999999998</v>
      </c>
      <c r="J1210" s="177">
        <v>91</v>
      </c>
      <c r="K1210" s="230">
        <v>2018</v>
      </c>
      <c r="L1210" s="12" t="s">
        <v>290</v>
      </c>
      <c r="M1210" s="12"/>
      <c r="N1210" s="12"/>
      <c r="O1210" s="12"/>
      <c r="P1210" s="12"/>
      <c r="Q1210" s="4"/>
      <c r="R1210" s="4">
        <v>0.28999999999999998</v>
      </c>
      <c r="S1210" s="4">
        <v>0.12999999999999998</v>
      </c>
      <c r="T1210" s="178">
        <v>2018</v>
      </c>
      <c r="U1210" s="13" t="s">
        <v>291</v>
      </c>
      <c r="V1210" s="4" t="s">
        <v>47</v>
      </c>
      <c r="W1210" s="180"/>
      <c r="X1210" s="4">
        <f t="shared" si="26"/>
        <v>0</v>
      </c>
      <c r="Y1210" s="180"/>
      <c r="Z1210" s="4"/>
      <c r="AA1210" s="180"/>
      <c r="AB1210" s="180"/>
      <c r="AC1210" s="180"/>
      <c r="AD1210" s="180"/>
      <c r="AE1210" s="180"/>
      <c r="AF1210" s="180"/>
      <c r="AG1210" s="180"/>
      <c r="AH1210" s="180"/>
    </row>
    <row r="1211" spans="1:34" ht="38.25" x14ac:dyDescent="0.25">
      <c r="A1211" s="4" t="s">
        <v>3618</v>
      </c>
      <c r="B1211" s="5" t="s">
        <v>1742</v>
      </c>
      <c r="C1211" s="246">
        <f>IF(LEN($D1211)=0,"",SUBTOTAL(3,$D$6:$D1211))</f>
        <v>1204</v>
      </c>
      <c r="D1211" s="174" t="s">
        <v>62</v>
      </c>
      <c r="E1211" s="176" t="s">
        <v>3619</v>
      </c>
      <c r="F1211" s="174" t="s">
        <v>64</v>
      </c>
      <c r="G1211" s="174" t="s">
        <v>28</v>
      </c>
      <c r="H1211" s="177" t="s">
        <v>1328</v>
      </c>
      <c r="I1211" s="9">
        <v>0.45</v>
      </c>
      <c r="J1211" s="177">
        <v>91</v>
      </c>
      <c r="K1211" s="230">
        <v>2018</v>
      </c>
      <c r="L1211" s="12" t="s">
        <v>290</v>
      </c>
      <c r="M1211" s="12"/>
      <c r="N1211" s="12"/>
      <c r="O1211" s="12"/>
      <c r="P1211" s="12"/>
      <c r="Q1211" s="4"/>
      <c r="R1211" s="4">
        <v>0.45</v>
      </c>
      <c r="S1211" s="4">
        <v>0.45</v>
      </c>
      <c r="T1211" s="178">
        <v>2018</v>
      </c>
      <c r="U1211" s="13" t="s">
        <v>291</v>
      </c>
      <c r="V1211" s="4" t="s">
        <v>70</v>
      </c>
      <c r="W1211" s="180"/>
      <c r="X1211" s="4">
        <f t="shared" si="26"/>
        <v>0</v>
      </c>
      <c r="Y1211" s="180"/>
      <c r="Z1211" s="4"/>
      <c r="AA1211" s="180"/>
      <c r="AB1211" s="180"/>
      <c r="AC1211" s="180"/>
      <c r="AD1211" s="180"/>
      <c r="AE1211" s="180"/>
      <c r="AF1211" s="180"/>
      <c r="AG1211" s="180"/>
      <c r="AH1211" s="180"/>
    </row>
    <row r="1212" spans="1:34" ht="38.25" x14ac:dyDescent="0.25">
      <c r="A1212" s="4" t="s">
        <v>3620</v>
      </c>
      <c r="B1212" s="5" t="s">
        <v>3621</v>
      </c>
      <c r="C1212" s="246">
        <f>IF(LEN($D1212)=0,"",SUBTOTAL(3,$D$6:$D1212))</f>
        <v>1205</v>
      </c>
      <c r="D1212" s="174" t="s">
        <v>62</v>
      </c>
      <c r="E1212" s="176" t="s">
        <v>3622</v>
      </c>
      <c r="F1212" s="174" t="s">
        <v>64</v>
      </c>
      <c r="G1212" s="174" t="s">
        <v>28</v>
      </c>
      <c r="H1212" s="177" t="s">
        <v>383</v>
      </c>
      <c r="I1212" s="9">
        <v>0.12</v>
      </c>
      <c r="J1212" s="177">
        <v>91</v>
      </c>
      <c r="K1212" s="230">
        <v>2018</v>
      </c>
      <c r="L1212" s="12" t="s">
        <v>290</v>
      </c>
      <c r="M1212" s="12"/>
      <c r="N1212" s="12"/>
      <c r="O1212" s="12"/>
      <c r="P1212" s="12"/>
      <c r="Q1212" s="4"/>
      <c r="R1212" s="4">
        <v>0.12</v>
      </c>
      <c r="S1212" s="4">
        <v>0.12</v>
      </c>
      <c r="T1212" s="178">
        <v>2018</v>
      </c>
      <c r="U1212" s="13" t="s">
        <v>291</v>
      </c>
      <c r="V1212" s="4" t="s">
        <v>47</v>
      </c>
      <c r="W1212" s="180"/>
      <c r="X1212" s="4">
        <f t="shared" si="26"/>
        <v>0</v>
      </c>
      <c r="Y1212" s="180"/>
      <c r="Z1212" s="4"/>
      <c r="AA1212" s="180"/>
      <c r="AB1212" s="180"/>
      <c r="AC1212" s="180"/>
      <c r="AD1212" s="180"/>
      <c r="AE1212" s="180"/>
      <c r="AF1212" s="180"/>
      <c r="AG1212" s="180"/>
      <c r="AH1212" s="180"/>
    </row>
    <row r="1213" spans="1:34" ht="38.25" x14ac:dyDescent="0.25">
      <c r="A1213" s="4" t="s">
        <v>3623</v>
      </c>
      <c r="B1213" s="5" t="s">
        <v>3624</v>
      </c>
      <c r="C1213" s="246">
        <f>IF(LEN($D1213)=0,"",SUBTOTAL(3,$D$6:$D1213))</f>
        <v>1206</v>
      </c>
      <c r="D1213" s="174" t="s">
        <v>62</v>
      </c>
      <c r="E1213" s="176" t="s">
        <v>3625</v>
      </c>
      <c r="F1213" s="174" t="s">
        <v>310</v>
      </c>
      <c r="G1213" s="174" t="s">
        <v>28</v>
      </c>
      <c r="H1213" s="177" t="s">
        <v>59</v>
      </c>
      <c r="I1213" s="9">
        <v>0.2</v>
      </c>
      <c r="J1213" s="177">
        <v>91</v>
      </c>
      <c r="K1213" s="230">
        <v>2018</v>
      </c>
      <c r="L1213" s="12" t="s">
        <v>290</v>
      </c>
      <c r="M1213" s="12"/>
      <c r="N1213" s="12"/>
      <c r="O1213" s="12"/>
      <c r="P1213" s="12"/>
      <c r="Q1213" s="4"/>
      <c r="R1213" s="4">
        <v>0.2</v>
      </c>
      <c r="S1213" s="4">
        <v>0.2</v>
      </c>
      <c r="T1213" s="178">
        <v>2018</v>
      </c>
      <c r="U1213" s="13" t="s">
        <v>291</v>
      </c>
      <c r="V1213" s="4" t="s">
        <v>47</v>
      </c>
      <c r="W1213" s="180"/>
      <c r="X1213" s="4">
        <f t="shared" si="26"/>
        <v>0</v>
      </c>
      <c r="Y1213" s="180"/>
      <c r="Z1213" s="4"/>
      <c r="AA1213" s="180"/>
      <c r="AB1213" s="180"/>
      <c r="AC1213" s="180"/>
      <c r="AD1213" s="180"/>
      <c r="AE1213" s="180"/>
      <c r="AF1213" s="180"/>
      <c r="AG1213" s="180"/>
      <c r="AH1213" s="180"/>
    </row>
    <row r="1214" spans="1:34" ht="38.25" x14ac:dyDescent="0.25">
      <c r="A1214" s="4" t="s">
        <v>3626</v>
      </c>
      <c r="B1214" s="5" t="s">
        <v>3627</v>
      </c>
      <c r="C1214" s="246">
        <f>IF(LEN($D1214)=0,"",SUBTOTAL(3,$D$6:$D1214))</f>
        <v>1207</v>
      </c>
      <c r="D1214" s="174" t="s">
        <v>62</v>
      </c>
      <c r="E1214" s="176" t="s">
        <v>3628</v>
      </c>
      <c r="F1214" s="174" t="s">
        <v>64</v>
      </c>
      <c r="G1214" s="174" t="s">
        <v>28</v>
      </c>
      <c r="H1214" s="177" t="s">
        <v>59</v>
      </c>
      <c r="I1214" s="9">
        <v>0.88580000000000003</v>
      </c>
      <c r="J1214" s="177">
        <v>91</v>
      </c>
      <c r="K1214" s="230">
        <v>2018</v>
      </c>
      <c r="L1214" s="12" t="s">
        <v>290</v>
      </c>
      <c r="M1214" s="12"/>
      <c r="N1214" s="12"/>
      <c r="O1214" s="12"/>
      <c r="P1214" s="12"/>
      <c r="Q1214" s="4"/>
      <c r="R1214" s="4">
        <v>0.88580000000000003</v>
      </c>
      <c r="S1214" s="4">
        <v>0.88580000000000003</v>
      </c>
      <c r="T1214" s="178">
        <v>2018</v>
      </c>
      <c r="U1214" s="13" t="s">
        <v>291</v>
      </c>
      <c r="V1214" s="4" t="s">
        <v>70</v>
      </c>
      <c r="W1214" s="180"/>
      <c r="X1214" s="4">
        <f t="shared" si="26"/>
        <v>0</v>
      </c>
      <c r="Y1214" s="180"/>
      <c r="Z1214" s="4"/>
      <c r="AA1214" s="180"/>
      <c r="AB1214" s="180"/>
      <c r="AC1214" s="180"/>
      <c r="AD1214" s="180"/>
      <c r="AE1214" s="180"/>
      <c r="AF1214" s="180"/>
      <c r="AG1214" s="180"/>
      <c r="AH1214" s="180"/>
    </row>
    <row r="1215" spans="1:34" ht="38.25" x14ac:dyDescent="0.25">
      <c r="A1215" s="4" t="s">
        <v>3629</v>
      </c>
      <c r="B1215" s="5" t="s">
        <v>3630</v>
      </c>
      <c r="C1215" s="246">
        <f>IF(LEN($D1215)=0,"",SUBTOTAL(3,$D$6:$D1215))</f>
        <v>1208</v>
      </c>
      <c r="D1215" s="174" t="s">
        <v>62</v>
      </c>
      <c r="E1215" s="176" t="s">
        <v>3631</v>
      </c>
      <c r="F1215" s="174" t="s">
        <v>317</v>
      </c>
      <c r="G1215" s="174" t="s">
        <v>28</v>
      </c>
      <c r="H1215" s="177" t="s">
        <v>1905</v>
      </c>
      <c r="I1215" s="9">
        <v>0.2</v>
      </c>
      <c r="J1215" s="177">
        <v>91</v>
      </c>
      <c r="K1215" s="230">
        <v>2018</v>
      </c>
      <c r="L1215" s="12" t="s">
        <v>290</v>
      </c>
      <c r="M1215" s="12"/>
      <c r="N1215" s="12"/>
      <c r="O1215" s="12"/>
      <c r="P1215" s="12"/>
      <c r="Q1215" s="4"/>
      <c r="R1215" s="4">
        <v>0.2</v>
      </c>
      <c r="S1215" s="4">
        <v>0.2</v>
      </c>
      <c r="T1215" s="178">
        <v>2018</v>
      </c>
      <c r="U1215" s="13" t="s">
        <v>291</v>
      </c>
      <c r="V1215" s="4" t="s">
        <v>70</v>
      </c>
      <c r="W1215" s="180"/>
      <c r="X1215" s="4">
        <f t="shared" si="26"/>
        <v>0</v>
      </c>
      <c r="Y1215" s="180"/>
      <c r="Z1215" s="4"/>
      <c r="AA1215" s="180"/>
      <c r="AB1215" s="180"/>
      <c r="AC1215" s="180"/>
      <c r="AD1215" s="180"/>
      <c r="AE1215" s="180"/>
      <c r="AF1215" s="180"/>
      <c r="AG1215" s="180"/>
      <c r="AH1215" s="180"/>
    </row>
    <row r="1216" spans="1:34" ht="38.25" x14ac:dyDescent="0.25">
      <c r="A1216" s="4" t="s">
        <v>3632</v>
      </c>
      <c r="B1216" s="5" t="s">
        <v>3633</v>
      </c>
      <c r="C1216" s="246">
        <f>IF(LEN($D1216)=0,"",SUBTOTAL(3,$D$6:$D1216))</f>
        <v>1209</v>
      </c>
      <c r="D1216" s="174" t="s">
        <v>62</v>
      </c>
      <c r="E1216" s="176" t="s">
        <v>3634</v>
      </c>
      <c r="F1216" s="174" t="s">
        <v>317</v>
      </c>
      <c r="G1216" s="174" t="s">
        <v>28</v>
      </c>
      <c r="H1216" s="177" t="s">
        <v>3063</v>
      </c>
      <c r="I1216" s="9">
        <v>1.62</v>
      </c>
      <c r="J1216" s="177">
        <v>91</v>
      </c>
      <c r="K1216" s="230">
        <v>2018</v>
      </c>
      <c r="L1216" s="12" t="s">
        <v>290</v>
      </c>
      <c r="M1216" s="12"/>
      <c r="N1216" s="12"/>
      <c r="O1216" s="12"/>
      <c r="P1216" s="12"/>
      <c r="Q1216" s="4"/>
      <c r="R1216" s="4">
        <v>1.62</v>
      </c>
      <c r="S1216" s="4">
        <v>1.62</v>
      </c>
      <c r="T1216" s="178">
        <v>2018</v>
      </c>
      <c r="U1216" s="13" t="s">
        <v>291</v>
      </c>
      <c r="V1216" s="4" t="s">
        <v>36</v>
      </c>
      <c r="W1216" s="180"/>
      <c r="X1216" s="4">
        <f t="shared" si="26"/>
        <v>0</v>
      </c>
      <c r="Y1216" s="180"/>
      <c r="Z1216" s="4"/>
      <c r="AA1216" s="180"/>
      <c r="AB1216" s="180"/>
      <c r="AC1216" s="180"/>
      <c r="AD1216" s="180"/>
      <c r="AE1216" s="180"/>
      <c r="AF1216" s="180"/>
      <c r="AG1216" s="180"/>
      <c r="AH1216" s="180"/>
    </row>
    <row r="1217" spans="1:34" ht="38.25" x14ac:dyDescent="0.25">
      <c r="A1217" s="4" t="s">
        <v>3635</v>
      </c>
      <c r="B1217" s="5" t="s">
        <v>3636</v>
      </c>
      <c r="C1217" s="246">
        <f>IF(LEN($D1217)=0,"",SUBTOTAL(3,$D$6:$D1217))</f>
        <v>1210</v>
      </c>
      <c r="D1217" s="174" t="s">
        <v>62</v>
      </c>
      <c r="E1217" s="176" t="s">
        <v>3637</v>
      </c>
      <c r="F1217" s="174" t="s">
        <v>310</v>
      </c>
      <c r="G1217" s="174" t="s">
        <v>28</v>
      </c>
      <c r="H1217" s="177" t="s">
        <v>1740</v>
      </c>
      <c r="I1217" s="9">
        <v>0.01</v>
      </c>
      <c r="J1217" s="177">
        <v>91</v>
      </c>
      <c r="K1217" s="230">
        <v>2018</v>
      </c>
      <c r="L1217" s="12" t="s">
        <v>290</v>
      </c>
      <c r="M1217" s="12"/>
      <c r="N1217" s="12"/>
      <c r="O1217" s="12"/>
      <c r="P1217" s="12"/>
      <c r="Q1217" s="4"/>
      <c r="R1217" s="4">
        <v>0.01</v>
      </c>
      <c r="S1217" s="4">
        <v>0.01</v>
      </c>
      <c r="T1217" s="178">
        <v>2018</v>
      </c>
      <c r="U1217" s="13" t="s">
        <v>291</v>
      </c>
      <c r="V1217" s="4" t="s">
        <v>47</v>
      </c>
      <c r="W1217" s="180"/>
      <c r="X1217" s="4">
        <f t="shared" si="26"/>
        <v>0</v>
      </c>
      <c r="Y1217" s="180"/>
      <c r="Z1217" s="4"/>
      <c r="AA1217" s="180"/>
      <c r="AB1217" s="180"/>
      <c r="AC1217" s="180"/>
      <c r="AD1217" s="180"/>
      <c r="AE1217" s="180"/>
      <c r="AF1217" s="180"/>
      <c r="AG1217" s="180"/>
      <c r="AH1217" s="180"/>
    </row>
    <row r="1218" spans="1:34" ht="38.25" x14ac:dyDescent="0.25">
      <c r="A1218" s="4" t="s">
        <v>3638</v>
      </c>
      <c r="B1218" s="5" t="s">
        <v>3639</v>
      </c>
      <c r="C1218" s="246">
        <f>IF(LEN($D1218)=0,"",SUBTOTAL(3,$D$6:$D1218))</f>
        <v>1211</v>
      </c>
      <c r="D1218" s="174" t="s">
        <v>62</v>
      </c>
      <c r="E1218" s="176" t="s">
        <v>3640</v>
      </c>
      <c r="F1218" s="174" t="s">
        <v>64</v>
      </c>
      <c r="G1218" s="174" t="s">
        <v>28</v>
      </c>
      <c r="H1218" s="177" t="s">
        <v>2067</v>
      </c>
      <c r="I1218" s="9">
        <v>2.2000000000000002</v>
      </c>
      <c r="J1218" s="177">
        <v>91</v>
      </c>
      <c r="K1218" s="230">
        <v>2018</v>
      </c>
      <c r="L1218" s="12" t="s">
        <v>290</v>
      </c>
      <c r="M1218" s="12"/>
      <c r="N1218" s="12"/>
      <c r="O1218" s="12"/>
      <c r="P1218" s="12"/>
      <c r="Q1218" s="4"/>
      <c r="R1218" s="4">
        <v>2.2000000000000002</v>
      </c>
      <c r="S1218" s="4">
        <v>2.2000000000000002</v>
      </c>
      <c r="T1218" s="178">
        <v>2018</v>
      </c>
      <c r="U1218" s="13" t="s">
        <v>291</v>
      </c>
      <c r="V1218" s="4" t="s">
        <v>70</v>
      </c>
      <c r="W1218" s="180"/>
      <c r="X1218" s="4">
        <f t="shared" si="26"/>
        <v>0</v>
      </c>
      <c r="Y1218" s="180"/>
      <c r="Z1218" s="4"/>
      <c r="AA1218" s="180"/>
      <c r="AB1218" s="180"/>
      <c r="AC1218" s="180"/>
      <c r="AD1218" s="180"/>
      <c r="AE1218" s="180"/>
      <c r="AF1218" s="180"/>
      <c r="AG1218" s="180"/>
      <c r="AH1218" s="180"/>
    </row>
    <row r="1219" spans="1:34" ht="38.25" x14ac:dyDescent="0.25">
      <c r="A1219" s="4" t="s">
        <v>3641</v>
      </c>
      <c r="B1219" s="5" t="s">
        <v>3642</v>
      </c>
      <c r="C1219" s="246">
        <f>IF(LEN($D1219)=0,"",SUBTOTAL(3,$D$6:$D1219))</f>
        <v>1212</v>
      </c>
      <c r="D1219" s="174" t="s">
        <v>62</v>
      </c>
      <c r="E1219" s="176" t="s">
        <v>3643</v>
      </c>
      <c r="F1219" s="174" t="s">
        <v>64</v>
      </c>
      <c r="G1219" s="174" t="s">
        <v>28</v>
      </c>
      <c r="H1219" s="177" t="s">
        <v>1736</v>
      </c>
      <c r="I1219" s="9">
        <v>0.28999999999999998</v>
      </c>
      <c r="J1219" s="177">
        <v>91</v>
      </c>
      <c r="K1219" s="230">
        <v>2018</v>
      </c>
      <c r="L1219" s="12" t="s">
        <v>290</v>
      </c>
      <c r="M1219" s="12"/>
      <c r="N1219" s="12"/>
      <c r="O1219" s="12"/>
      <c r="P1219" s="12"/>
      <c r="Q1219" s="4"/>
      <c r="R1219" s="4">
        <v>0.28999999999999998</v>
      </c>
      <c r="S1219" s="4">
        <v>0.28999999999999998</v>
      </c>
      <c r="T1219" s="178">
        <v>2018</v>
      </c>
      <c r="U1219" s="13" t="s">
        <v>291</v>
      </c>
      <c r="V1219" s="4" t="s">
        <v>47</v>
      </c>
      <c r="W1219" s="180"/>
      <c r="X1219" s="4">
        <f t="shared" si="26"/>
        <v>0</v>
      </c>
      <c r="Y1219" s="180"/>
      <c r="Z1219" s="4"/>
      <c r="AA1219" s="180"/>
      <c r="AB1219" s="180"/>
      <c r="AC1219" s="180"/>
      <c r="AD1219" s="180"/>
      <c r="AE1219" s="180"/>
      <c r="AF1219" s="180"/>
      <c r="AG1219" s="180"/>
      <c r="AH1219" s="180"/>
    </row>
    <row r="1220" spans="1:34" ht="38.25" x14ac:dyDescent="0.25">
      <c r="A1220" s="4" t="s">
        <v>3644</v>
      </c>
      <c r="B1220" s="5" t="s">
        <v>3645</v>
      </c>
      <c r="C1220" s="246">
        <f>IF(LEN($D1220)=0,"",SUBTOTAL(3,$D$6:$D1220))</f>
        <v>1213</v>
      </c>
      <c r="D1220" s="174" t="s">
        <v>62</v>
      </c>
      <c r="E1220" s="176" t="s">
        <v>3646</v>
      </c>
      <c r="F1220" s="174" t="s">
        <v>310</v>
      </c>
      <c r="G1220" s="174" t="s">
        <v>165</v>
      </c>
      <c r="H1220" s="177" t="s">
        <v>1667</v>
      </c>
      <c r="I1220" s="9">
        <v>0.2</v>
      </c>
      <c r="J1220" s="177">
        <v>91</v>
      </c>
      <c r="K1220" s="230">
        <v>2018</v>
      </c>
      <c r="L1220" s="12" t="s">
        <v>290</v>
      </c>
      <c r="M1220" s="12"/>
      <c r="N1220" s="12"/>
      <c r="O1220" s="12"/>
      <c r="P1220" s="12"/>
      <c r="Q1220" s="4"/>
      <c r="R1220" s="4">
        <v>0.2</v>
      </c>
      <c r="S1220" s="4">
        <v>0.2</v>
      </c>
      <c r="T1220" s="178">
        <v>2018</v>
      </c>
      <c r="U1220" s="13" t="s">
        <v>291</v>
      </c>
      <c r="V1220" s="4" t="s">
        <v>111</v>
      </c>
      <c r="W1220" s="180"/>
      <c r="X1220" s="4">
        <f t="shared" si="26"/>
        <v>0</v>
      </c>
      <c r="Y1220" s="180"/>
      <c r="Z1220" s="4"/>
      <c r="AA1220" s="180"/>
      <c r="AB1220" s="180"/>
      <c r="AC1220" s="180"/>
      <c r="AD1220" s="180"/>
      <c r="AE1220" s="180"/>
      <c r="AF1220" s="180"/>
      <c r="AG1220" s="180"/>
      <c r="AH1220" s="180"/>
    </row>
    <row r="1221" spans="1:34" ht="38.25" x14ac:dyDescent="0.25">
      <c r="A1221" s="4" t="s">
        <v>3647</v>
      </c>
      <c r="B1221" s="5" t="s">
        <v>3648</v>
      </c>
      <c r="C1221" s="246">
        <f>IF(LEN($D1221)=0,"",SUBTOTAL(3,$D$6:$D1221))</f>
        <v>1214</v>
      </c>
      <c r="D1221" s="174" t="s">
        <v>62</v>
      </c>
      <c r="E1221" s="176" t="s">
        <v>3649</v>
      </c>
      <c r="F1221" s="174" t="s">
        <v>64</v>
      </c>
      <c r="G1221" s="174" t="s">
        <v>165</v>
      </c>
      <c r="H1221" s="177" t="s">
        <v>1708</v>
      </c>
      <c r="I1221" s="9">
        <v>1</v>
      </c>
      <c r="J1221" s="177">
        <v>91</v>
      </c>
      <c r="K1221" s="230">
        <v>2018</v>
      </c>
      <c r="L1221" s="12" t="s">
        <v>290</v>
      </c>
      <c r="M1221" s="12"/>
      <c r="N1221" s="12"/>
      <c r="O1221" s="12"/>
      <c r="P1221" s="12"/>
      <c r="Q1221" s="4"/>
      <c r="R1221" s="4">
        <v>1</v>
      </c>
      <c r="S1221" s="4">
        <v>1</v>
      </c>
      <c r="T1221" s="178">
        <v>2018</v>
      </c>
      <c r="U1221" s="13" t="s">
        <v>291</v>
      </c>
      <c r="V1221" s="4" t="s">
        <v>70</v>
      </c>
      <c r="W1221" s="180"/>
      <c r="X1221" s="4">
        <f t="shared" si="26"/>
        <v>0</v>
      </c>
      <c r="Y1221" s="180"/>
      <c r="Z1221" s="4"/>
      <c r="AA1221" s="180"/>
      <c r="AB1221" s="180"/>
      <c r="AC1221" s="180"/>
      <c r="AD1221" s="180"/>
      <c r="AE1221" s="180"/>
      <c r="AF1221" s="180"/>
      <c r="AG1221" s="180"/>
      <c r="AH1221" s="180"/>
    </row>
    <row r="1222" spans="1:34" ht="38.25" x14ac:dyDescent="0.25">
      <c r="A1222" s="4" t="s">
        <v>3650</v>
      </c>
      <c r="B1222" s="5" t="s">
        <v>3651</v>
      </c>
      <c r="C1222" s="246">
        <f>IF(LEN($D1222)=0,"",SUBTOTAL(3,$D$6:$D1222))</f>
        <v>1215</v>
      </c>
      <c r="D1222" s="174" t="s">
        <v>62</v>
      </c>
      <c r="E1222" s="176" t="s">
        <v>3652</v>
      </c>
      <c r="F1222" s="174" t="s">
        <v>310</v>
      </c>
      <c r="G1222" s="174" t="s">
        <v>165</v>
      </c>
      <c r="H1222" s="177" t="s">
        <v>609</v>
      </c>
      <c r="I1222" s="9">
        <v>0.2</v>
      </c>
      <c r="J1222" s="177">
        <v>91</v>
      </c>
      <c r="K1222" s="230">
        <v>2018</v>
      </c>
      <c r="L1222" s="12" t="s">
        <v>290</v>
      </c>
      <c r="M1222" s="12"/>
      <c r="N1222" s="12"/>
      <c r="O1222" s="12"/>
      <c r="P1222" s="12"/>
      <c r="Q1222" s="4"/>
      <c r="R1222" s="4">
        <v>0.2</v>
      </c>
      <c r="S1222" s="4">
        <v>0.2</v>
      </c>
      <c r="T1222" s="178">
        <v>2018</v>
      </c>
      <c r="U1222" s="13" t="s">
        <v>291</v>
      </c>
      <c r="V1222" s="4" t="s">
        <v>70</v>
      </c>
      <c r="W1222" s="180"/>
      <c r="X1222" s="4">
        <f t="shared" si="26"/>
        <v>0</v>
      </c>
      <c r="Y1222" s="180"/>
      <c r="Z1222" s="4"/>
      <c r="AA1222" s="180"/>
      <c r="AB1222" s="180"/>
      <c r="AC1222" s="180"/>
      <c r="AD1222" s="180"/>
      <c r="AE1222" s="180"/>
      <c r="AF1222" s="180"/>
      <c r="AG1222" s="180"/>
      <c r="AH1222" s="180"/>
    </row>
    <row r="1223" spans="1:34" ht="38.25" x14ac:dyDescent="0.25">
      <c r="A1223" s="4" t="s">
        <v>3653</v>
      </c>
      <c r="B1223" s="5" t="s">
        <v>3654</v>
      </c>
      <c r="C1223" s="246">
        <f>IF(LEN($D1223)=0,"",SUBTOTAL(3,$D$6:$D1223))</f>
        <v>1216</v>
      </c>
      <c r="D1223" s="174" t="s">
        <v>62</v>
      </c>
      <c r="E1223" s="176" t="s">
        <v>3655</v>
      </c>
      <c r="F1223" s="174" t="s">
        <v>310</v>
      </c>
      <c r="G1223" s="174" t="s">
        <v>165</v>
      </c>
      <c r="H1223" s="177" t="s">
        <v>722</v>
      </c>
      <c r="I1223" s="9">
        <v>0.3</v>
      </c>
      <c r="J1223" s="177">
        <v>91</v>
      </c>
      <c r="K1223" s="230">
        <v>2018</v>
      </c>
      <c r="L1223" s="12" t="s">
        <v>290</v>
      </c>
      <c r="M1223" s="12"/>
      <c r="N1223" s="12"/>
      <c r="O1223" s="12"/>
      <c r="P1223" s="12"/>
      <c r="Q1223" s="4"/>
      <c r="R1223" s="4">
        <v>0.3</v>
      </c>
      <c r="S1223" s="4">
        <v>0.3</v>
      </c>
      <c r="T1223" s="178">
        <v>2018</v>
      </c>
      <c r="U1223" s="13" t="s">
        <v>291</v>
      </c>
      <c r="V1223" s="4" t="s">
        <v>111</v>
      </c>
      <c r="W1223" s="180"/>
      <c r="X1223" s="4">
        <f t="shared" si="26"/>
        <v>0</v>
      </c>
      <c r="Y1223" s="180"/>
      <c r="Z1223" s="4"/>
      <c r="AA1223" s="180"/>
      <c r="AB1223" s="180"/>
      <c r="AC1223" s="180"/>
      <c r="AD1223" s="180"/>
      <c r="AE1223" s="180"/>
      <c r="AF1223" s="180"/>
      <c r="AG1223" s="180"/>
      <c r="AH1223" s="180"/>
    </row>
    <row r="1224" spans="1:34" ht="38.25" x14ac:dyDescent="0.25">
      <c r="A1224" s="4" t="s">
        <v>3656</v>
      </c>
      <c r="B1224" s="5" t="s">
        <v>3657</v>
      </c>
      <c r="C1224" s="246">
        <f>IF(LEN($D1224)=0,"",SUBTOTAL(3,$D$6:$D1224))</f>
        <v>1217</v>
      </c>
      <c r="D1224" s="174" t="s">
        <v>62</v>
      </c>
      <c r="E1224" s="176" t="s">
        <v>3658</v>
      </c>
      <c r="F1224" s="174" t="s">
        <v>310</v>
      </c>
      <c r="G1224" s="174" t="s">
        <v>165</v>
      </c>
      <c r="H1224" s="177" t="s">
        <v>1699</v>
      </c>
      <c r="I1224" s="9">
        <v>0.16</v>
      </c>
      <c r="J1224" s="177">
        <v>91</v>
      </c>
      <c r="K1224" s="230">
        <v>2018</v>
      </c>
      <c r="L1224" s="12" t="s">
        <v>290</v>
      </c>
      <c r="M1224" s="12"/>
      <c r="N1224" s="12"/>
      <c r="O1224" s="12"/>
      <c r="P1224" s="12"/>
      <c r="Q1224" s="4"/>
      <c r="R1224" s="4">
        <v>0.16</v>
      </c>
      <c r="S1224" s="4">
        <v>0.16</v>
      </c>
      <c r="T1224" s="178">
        <v>2018</v>
      </c>
      <c r="U1224" s="13" t="s">
        <v>291</v>
      </c>
      <c r="V1224" s="4" t="s">
        <v>111</v>
      </c>
      <c r="W1224" s="180"/>
      <c r="X1224" s="4">
        <f t="shared" si="26"/>
        <v>0</v>
      </c>
      <c r="Y1224" s="180"/>
      <c r="Z1224" s="4"/>
      <c r="AA1224" s="180"/>
      <c r="AB1224" s="180"/>
      <c r="AC1224" s="180"/>
      <c r="AD1224" s="180"/>
      <c r="AE1224" s="180"/>
      <c r="AF1224" s="180"/>
      <c r="AG1224" s="180"/>
      <c r="AH1224" s="180"/>
    </row>
    <row r="1225" spans="1:34" ht="38.25" x14ac:dyDescent="0.25">
      <c r="A1225" s="4" t="s">
        <v>3659</v>
      </c>
      <c r="B1225" s="5" t="s">
        <v>3660</v>
      </c>
      <c r="C1225" s="246">
        <f>IF(LEN($D1225)=0,"",SUBTOTAL(3,$D$6:$D1225))</f>
        <v>1218</v>
      </c>
      <c r="D1225" s="174" t="s">
        <v>62</v>
      </c>
      <c r="E1225" s="176" t="s">
        <v>3661</v>
      </c>
      <c r="F1225" s="174" t="s">
        <v>310</v>
      </c>
      <c r="G1225" s="174" t="s">
        <v>51</v>
      </c>
      <c r="H1225" s="177" t="s">
        <v>525</v>
      </c>
      <c r="I1225" s="9">
        <v>0.08</v>
      </c>
      <c r="J1225" s="177">
        <v>91</v>
      </c>
      <c r="K1225" s="230">
        <v>2018</v>
      </c>
      <c r="L1225" s="12" t="s">
        <v>290</v>
      </c>
      <c r="M1225" s="12"/>
      <c r="N1225" s="12"/>
      <c r="O1225" s="12"/>
      <c r="P1225" s="12"/>
      <c r="Q1225" s="4"/>
      <c r="R1225" s="4">
        <v>0.4</v>
      </c>
      <c r="S1225" s="4">
        <v>0.08</v>
      </c>
      <c r="T1225" s="178">
        <v>2018</v>
      </c>
      <c r="U1225" s="13" t="s">
        <v>291</v>
      </c>
      <c r="V1225" s="4" t="s">
        <v>70</v>
      </c>
      <c r="W1225" s="180"/>
      <c r="X1225" s="4">
        <f t="shared" si="26"/>
        <v>0</v>
      </c>
      <c r="Y1225" s="180"/>
      <c r="Z1225" s="4"/>
      <c r="AA1225" s="180"/>
      <c r="AB1225" s="180"/>
      <c r="AC1225" s="180"/>
      <c r="AD1225" s="180"/>
      <c r="AE1225" s="180"/>
      <c r="AF1225" s="180"/>
      <c r="AG1225" s="180"/>
      <c r="AH1225" s="180"/>
    </row>
    <row r="1226" spans="1:34" ht="38.25" x14ac:dyDescent="0.25">
      <c r="A1226" s="4" t="s">
        <v>3662</v>
      </c>
      <c r="B1226" s="5" t="s">
        <v>3663</v>
      </c>
      <c r="C1226" s="246">
        <f>IF(LEN($D1226)=0,"",SUBTOTAL(3,$D$6:$D1226))</f>
        <v>1219</v>
      </c>
      <c r="D1226" s="174" t="s">
        <v>62</v>
      </c>
      <c r="E1226" s="176" t="s">
        <v>3664</v>
      </c>
      <c r="F1226" s="174" t="s">
        <v>317</v>
      </c>
      <c r="G1226" s="174" t="s">
        <v>51</v>
      </c>
      <c r="H1226" s="177" t="s">
        <v>2047</v>
      </c>
      <c r="I1226" s="9">
        <v>2.13</v>
      </c>
      <c r="J1226" s="177">
        <v>91</v>
      </c>
      <c r="K1226" s="230">
        <v>2018</v>
      </c>
      <c r="L1226" s="12" t="s">
        <v>290</v>
      </c>
      <c r="M1226" s="12"/>
      <c r="N1226" s="12"/>
      <c r="O1226" s="12"/>
      <c r="P1226" s="12"/>
      <c r="Q1226" s="4"/>
      <c r="R1226" s="4">
        <v>2.13</v>
      </c>
      <c r="S1226" s="4">
        <v>2.13</v>
      </c>
      <c r="T1226" s="178">
        <v>2018</v>
      </c>
      <c r="U1226" s="13" t="s">
        <v>291</v>
      </c>
      <c r="V1226" s="4" t="s">
        <v>70</v>
      </c>
      <c r="W1226" s="180"/>
      <c r="X1226" s="4">
        <f t="shared" si="26"/>
        <v>0</v>
      </c>
      <c r="Y1226" s="180"/>
      <c r="Z1226" s="4"/>
      <c r="AA1226" s="180"/>
      <c r="AB1226" s="180"/>
      <c r="AC1226" s="180"/>
      <c r="AD1226" s="180"/>
      <c r="AE1226" s="180"/>
      <c r="AF1226" s="180"/>
      <c r="AG1226" s="180"/>
      <c r="AH1226" s="180"/>
    </row>
    <row r="1227" spans="1:34" ht="38.25" x14ac:dyDescent="0.25">
      <c r="A1227" s="4" t="s">
        <v>3665</v>
      </c>
      <c r="B1227" s="5" t="s">
        <v>3666</v>
      </c>
      <c r="C1227" s="246">
        <f>IF(LEN($D1227)=0,"",SUBTOTAL(3,$D$6:$D1227))</f>
        <v>1220</v>
      </c>
      <c r="D1227" s="174" t="s">
        <v>62</v>
      </c>
      <c r="E1227" s="176" t="s">
        <v>3667</v>
      </c>
      <c r="F1227" s="174" t="s">
        <v>64</v>
      </c>
      <c r="G1227" s="174" t="s">
        <v>51</v>
      </c>
      <c r="H1227" s="177" t="s">
        <v>110</v>
      </c>
      <c r="I1227" s="9">
        <v>0.2</v>
      </c>
      <c r="J1227" s="177">
        <v>91</v>
      </c>
      <c r="K1227" s="230">
        <v>2018</v>
      </c>
      <c r="L1227" s="12" t="s">
        <v>290</v>
      </c>
      <c r="M1227" s="12"/>
      <c r="N1227" s="12"/>
      <c r="O1227" s="12"/>
      <c r="P1227" s="12"/>
      <c r="Q1227" s="4"/>
      <c r="R1227" s="4">
        <v>0.46</v>
      </c>
      <c r="S1227" s="4">
        <v>0.2</v>
      </c>
      <c r="T1227" s="178">
        <v>2018</v>
      </c>
      <c r="U1227" s="13" t="s">
        <v>291</v>
      </c>
      <c r="V1227" s="4" t="s">
        <v>47</v>
      </c>
      <c r="W1227" s="180"/>
      <c r="X1227" s="4">
        <f t="shared" si="26"/>
        <v>0</v>
      </c>
      <c r="Y1227" s="180"/>
      <c r="Z1227" s="4"/>
      <c r="AA1227" s="180"/>
      <c r="AB1227" s="180"/>
      <c r="AC1227" s="180"/>
      <c r="AD1227" s="180"/>
      <c r="AE1227" s="180"/>
      <c r="AF1227" s="180"/>
      <c r="AG1227" s="180"/>
      <c r="AH1227" s="180"/>
    </row>
    <row r="1228" spans="1:34" ht="26.45" customHeight="1" x14ac:dyDescent="0.2">
      <c r="A1228" s="4" t="s">
        <v>3668</v>
      </c>
      <c r="B1228" s="190" t="s">
        <v>1723</v>
      </c>
      <c r="C1228" s="246">
        <f>IF(LEN($D1228)=0,"",SUBTOTAL(3,$D$6:$D1228))</f>
        <v>1221</v>
      </c>
      <c r="D1228" s="174" t="s">
        <v>25</v>
      </c>
      <c r="E1228" s="176" t="s">
        <v>3669</v>
      </c>
      <c r="F1228" s="174" t="s">
        <v>27</v>
      </c>
      <c r="G1228" s="18" t="s">
        <v>65</v>
      </c>
      <c r="H1228" s="177" t="s">
        <v>3670</v>
      </c>
      <c r="I1228" s="9">
        <v>0.28999999999999998</v>
      </c>
      <c r="J1228" s="177">
        <v>91</v>
      </c>
      <c r="K1228" s="230">
        <v>2018</v>
      </c>
      <c r="L1228" s="12" t="s">
        <v>290</v>
      </c>
      <c r="M1228" s="12"/>
      <c r="N1228" s="12"/>
      <c r="O1228" s="12"/>
      <c r="P1228" s="12"/>
      <c r="Q1228" s="4"/>
      <c r="R1228" s="101">
        <v>16.579999999999998</v>
      </c>
      <c r="S1228" s="103">
        <v>0.28999999999999998</v>
      </c>
      <c r="T1228" s="175">
        <v>2018</v>
      </c>
      <c r="U1228" s="175" t="s">
        <v>291</v>
      </c>
      <c r="V1228" s="100" t="s">
        <v>47</v>
      </c>
      <c r="W1228" s="180"/>
      <c r="X1228" s="4">
        <f t="shared" si="26"/>
        <v>0</v>
      </c>
      <c r="Y1228" s="180"/>
      <c r="Z1228" s="4"/>
      <c r="AA1228" s="180"/>
      <c r="AB1228" s="180"/>
      <c r="AC1228" s="180"/>
      <c r="AD1228" s="180"/>
      <c r="AE1228" s="180"/>
      <c r="AF1228" s="180"/>
      <c r="AG1228" s="180"/>
      <c r="AH1228" s="180"/>
    </row>
    <row r="1229" spans="1:34" ht="25.5" customHeight="1" x14ac:dyDescent="0.25">
      <c r="A1229" s="4" t="s">
        <v>3671</v>
      </c>
      <c r="B1229" s="180" t="s">
        <v>3672</v>
      </c>
      <c r="C1229" s="246">
        <f>IF(LEN($D1229)=0,"",SUBTOTAL(3,$D$6:$D1229))</f>
        <v>1222</v>
      </c>
      <c r="D1229" s="174" t="s">
        <v>25</v>
      </c>
      <c r="E1229" s="176" t="s">
        <v>3673</v>
      </c>
      <c r="F1229" s="174" t="s">
        <v>127</v>
      </c>
      <c r="G1229" s="18" t="s">
        <v>65</v>
      </c>
      <c r="H1229" s="177" t="s">
        <v>3674</v>
      </c>
      <c r="I1229" s="9">
        <v>1.6</v>
      </c>
      <c r="J1229" s="177">
        <v>91</v>
      </c>
      <c r="K1229" s="230">
        <v>2018</v>
      </c>
      <c r="L1229" s="12" t="s">
        <v>290</v>
      </c>
      <c r="M1229" s="12"/>
      <c r="N1229" s="12"/>
      <c r="O1229" s="12"/>
      <c r="P1229" s="12"/>
      <c r="Q1229" s="4"/>
      <c r="R1229" s="101">
        <v>1.6</v>
      </c>
      <c r="S1229" s="103">
        <v>1.6</v>
      </c>
      <c r="T1229" s="175">
        <v>2018</v>
      </c>
      <c r="U1229" s="175" t="s">
        <v>291</v>
      </c>
      <c r="V1229" s="100" t="s">
        <v>111</v>
      </c>
      <c r="W1229" s="180"/>
      <c r="X1229" s="4">
        <f t="shared" si="26"/>
        <v>0</v>
      </c>
      <c r="Y1229" s="180"/>
      <c r="Z1229" s="4"/>
      <c r="AA1229" s="180"/>
      <c r="AB1229" s="180"/>
      <c r="AC1229" s="180"/>
      <c r="AD1229" s="180"/>
      <c r="AE1229" s="180"/>
      <c r="AF1229" s="180"/>
      <c r="AG1229" s="180"/>
      <c r="AH1229" s="180"/>
    </row>
    <row r="1230" spans="1:34" ht="38.25" x14ac:dyDescent="0.25">
      <c r="A1230" s="4" t="s">
        <v>3675</v>
      </c>
      <c r="B1230" s="5" t="s">
        <v>1723</v>
      </c>
      <c r="C1230" s="246">
        <f>IF(LEN($D1230)=0,"",SUBTOTAL(3,$D$6:$D1230))</f>
        <v>1223</v>
      </c>
      <c r="D1230" s="174" t="s">
        <v>25</v>
      </c>
      <c r="E1230" s="176" t="s">
        <v>3676</v>
      </c>
      <c r="F1230" s="174" t="s">
        <v>27</v>
      </c>
      <c r="G1230" s="18" t="s">
        <v>65</v>
      </c>
      <c r="H1230" s="177" t="s">
        <v>992</v>
      </c>
      <c r="I1230" s="9">
        <v>0.03</v>
      </c>
      <c r="J1230" s="177">
        <v>91</v>
      </c>
      <c r="K1230" s="230">
        <v>2018</v>
      </c>
      <c r="L1230" s="12" t="s">
        <v>290</v>
      </c>
      <c r="M1230" s="12"/>
      <c r="N1230" s="12"/>
      <c r="O1230" s="12"/>
      <c r="P1230" s="12"/>
      <c r="Q1230" s="4"/>
      <c r="R1230" s="101">
        <v>1</v>
      </c>
      <c r="S1230" s="103">
        <v>0.03</v>
      </c>
      <c r="T1230" s="175">
        <v>2018</v>
      </c>
      <c r="U1230" s="175" t="s">
        <v>291</v>
      </c>
      <c r="V1230" s="100" t="s">
        <v>47</v>
      </c>
      <c r="W1230" s="180"/>
      <c r="X1230" s="4">
        <f t="shared" si="26"/>
        <v>0</v>
      </c>
      <c r="Y1230" s="180"/>
      <c r="Z1230" s="4"/>
      <c r="AA1230" s="180"/>
      <c r="AB1230" s="180"/>
      <c r="AC1230" s="180"/>
      <c r="AD1230" s="180"/>
      <c r="AE1230" s="180"/>
      <c r="AF1230" s="180"/>
      <c r="AG1230" s="180"/>
      <c r="AH1230" s="180"/>
    </row>
    <row r="1231" spans="1:34" ht="38.25" x14ac:dyDescent="0.25">
      <c r="A1231" s="4" t="s">
        <v>3677</v>
      </c>
      <c r="B1231" s="5" t="s">
        <v>3678</v>
      </c>
      <c r="C1231" s="246">
        <f>IF(LEN($D1231)=0,"",SUBTOTAL(3,$D$6:$D1231))</f>
        <v>1224</v>
      </c>
      <c r="D1231" s="174" t="s">
        <v>25</v>
      </c>
      <c r="E1231" s="176" t="s">
        <v>3679</v>
      </c>
      <c r="F1231" s="174" t="s">
        <v>790</v>
      </c>
      <c r="G1231" s="18" t="s">
        <v>65</v>
      </c>
      <c r="H1231" s="177" t="s">
        <v>339</v>
      </c>
      <c r="I1231" s="9">
        <v>0.01</v>
      </c>
      <c r="J1231" s="177">
        <v>91</v>
      </c>
      <c r="K1231" s="230">
        <v>2018</v>
      </c>
      <c r="L1231" s="12" t="s">
        <v>290</v>
      </c>
      <c r="M1231" s="12"/>
      <c r="N1231" s="12"/>
      <c r="O1231" s="12"/>
      <c r="P1231" s="12"/>
      <c r="Q1231" s="4"/>
      <c r="R1231" s="101">
        <v>0.01</v>
      </c>
      <c r="S1231" s="103">
        <v>0.01</v>
      </c>
      <c r="T1231" s="175">
        <v>2018</v>
      </c>
      <c r="U1231" s="175" t="s">
        <v>291</v>
      </c>
      <c r="V1231" s="100" t="s">
        <v>70</v>
      </c>
      <c r="W1231" s="180"/>
      <c r="X1231" s="4">
        <f t="shared" si="26"/>
        <v>0</v>
      </c>
      <c r="Y1231" s="180"/>
      <c r="Z1231" s="4"/>
      <c r="AA1231" s="180"/>
      <c r="AB1231" s="180"/>
      <c r="AC1231" s="180"/>
      <c r="AD1231" s="180"/>
      <c r="AE1231" s="180"/>
      <c r="AF1231" s="180"/>
      <c r="AG1231" s="180"/>
      <c r="AH1231" s="180"/>
    </row>
    <row r="1232" spans="1:34" ht="38.25" x14ac:dyDescent="0.25">
      <c r="A1232" s="4" t="s">
        <v>3680</v>
      </c>
      <c r="B1232" s="5" t="s">
        <v>3681</v>
      </c>
      <c r="C1232" s="246">
        <f>IF(LEN($D1232)=0,"",SUBTOTAL(3,$D$6:$D1232))</f>
        <v>1225</v>
      </c>
      <c r="D1232" s="174" t="s">
        <v>25</v>
      </c>
      <c r="E1232" s="176" t="s">
        <v>3682</v>
      </c>
      <c r="F1232" s="174" t="s">
        <v>27</v>
      </c>
      <c r="G1232" s="18" t="s">
        <v>65</v>
      </c>
      <c r="H1232" s="177" t="s">
        <v>223</v>
      </c>
      <c r="I1232" s="9">
        <v>0.18</v>
      </c>
      <c r="J1232" s="177">
        <v>91</v>
      </c>
      <c r="K1232" s="230">
        <v>2018</v>
      </c>
      <c r="L1232" s="12" t="s">
        <v>290</v>
      </c>
      <c r="M1232" s="12"/>
      <c r="N1232" s="12"/>
      <c r="O1232" s="12"/>
      <c r="P1232" s="12"/>
      <c r="Q1232" s="4"/>
      <c r="R1232" s="101">
        <v>0.18</v>
      </c>
      <c r="S1232" s="103">
        <v>0.18</v>
      </c>
      <c r="T1232" s="175">
        <v>2018</v>
      </c>
      <c r="U1232" s="175" t="s">
        <v>291</v>
      </c>
      <c r="V1232" s="100" t="s">
        <v>70</v>
      </c>
      <c r="W1232" s="180"/>
      <c r="X1232" s="4">
        <f t="shared" si="26"/>
        <v>0</v>
      </c>
      <c r="Y1232" s="180"/>
      <c r="Z1232" s="4"/>
      <c r="AA1232" s="180"/>
      <c r="AB1232" s="180"/>
      <c r="AC1232" s="180"/>
      <c r="AD1232" s="180"/>
      <c r="AE1232" s="180"/>
      <c r="AF1232" s="180"/>
      <c r="AG1232" s="180"/>
      <c r="AH1232" s="180"/>
    </row>
    <row r="1233" spans="1:34" ht="38.25" x14ac:dyDescent="0.25">
      <c r="A1233" s="4" t="s">
        <v>3683</v>
      </c>
      <c r="B1233" s="5" t="s">
        <v>3684</v>
      </c>
      <c r="C1233" s="246">
        <f>IF(LEN($D1233)=0,"",SUBTOTAL(3,$D$6:$D1233))</f>
        <v>1226</v>
      </c>
      <c r="D1233" s="174" t="s">
        <v>25</v>
      </c>
      <c r="E1233" s="176" t="s">
        <v>3685</v>
      </c>
      <c r="F1233" s="174" t="s">
        <v>790</v>
      </c>
      <c r="G1233" s="18" t="s">
        <v>65</v>
      </c>
      <c r="H1233" s="177" t="s">
        <v>268</v>
      </c>
      <c r="I1233" s="9">
        <v>0.02</v>
      </c>
      <c r="J1233" s="177">
        <v>91</v>
      </c>
      <c r="K1233" s="230">
        <v>2018</v>
      </c>
      <c r="L1233" s="12" t="s">
        <v>290</v>
      </c>
      <c r="M1233" s="12"/>
      <c r="N1233" s="12"/>
      <c r="O1233" s="12"/>
      <c r="P1233" s="12"/>
      <c r="Q1233" s="4"/>
      <c r="R1233" s="101">
        <v>0.02</v>
      </c>
      <c r="S1233" s="103">
        <v>0.02</v>
      </c>
      <c r="T1233" s="175">
        <v>2018</v>
      </c>
      <c r="U1233" s="175" t="s">
        <v>291</v>
      </c>
      <c r="V1233" s="100" t="s">
        <v>70</v>
      </c>
      <c r="W1233" s="180"/>
      <c r="X1233" s="4">
        <f t="shared" si="26"/>
        <v>0</v>
      </c>
      <c r="Y1233" s="180"/>
      <c r="Z1233" s="4"/>
      <c r="AA1233" s="180"/>
      <c r="AB1233" s="180"/>
      <c r="AC1233" s="180"/>
      <c r="AD1233" s="180"/>
      <c r="AE1233" s="180"/>
      <c r="AF1233" s="180"/>
      <c r="AG1233" s="180"/>
      <c r="AH1233" s="180"/>
    </row>
    <row r="1234" spans="1:34" ht="38.25" x14ac:dyDescent="0.25">
      <c r="A1234" s="4" t="s">
        <v>3686</v>
      </c>
      <c r="B1234" s="5" t="s">
        <v>3687</v>
      </c>
      <c r="C1234" s="246">
        <f>IF(LEN($D1234)=0,"",SUBTOTAL(3,$D$6:$D1234))</f>
        <v>1227</v>
      </c>
      <c r="D1234" s="174" t="s">
        <v>25</v>
      </c>
      <c r="E1234" s="176" t="s">
        <v>3688</v>
      </c>
      <c r="F1234" s="174" t="s">
        <v>790</v>
      </c>
      <c r="G1234" s="18" t="s">
        <v>65</v>
      </c>
      <c r="H1234" s="177" t="s">
        <v>268</v>
      </c>
      <c r="I1234" s="9">
        <v>0.01</v>
      </c>
      <c r="J1234" s="177">
        <v>91</v>
      </c>
      <c r="K1234" s="230">
        <v>2018</v>
      </c>
      <c r="L1234" s="12" t="s">
        <v>290</v>
      </c>
      <c r="M1234" s="12"/>
      <c r="N1234" s="12"/>
      <c r="O1234" s="12"/>
      <c r="P1234" s="12"/>
      <c r="Q1234" s="4"/>
      <c r="R1234" s="101">
        <v>0.01</v>
      </c>
      <c r="S1234" s="103">
        <v>0.01</v>
      </c>
      <c r="T1234" s="175">
        <v>2018</v>
      </c>
      <c r="U1234" s="175" t="s">
        <v>291</v>
      </c>
      <c r="V1234" s="100" t="s">
        <v>70</v>
      </c>
      <c r="W1234" s="180"/>
      <c r="X1234" s="4">
        <f t="shared" si="26"/>
        <v>0</v>
      </c>
      <c r="Y1234" s="180"/>
      <c r="Z1234" s="4"/>
      <c r="AA1234" s="180"/>
      <c r="AB1234" s="180"/>
      <c r="AC1234" s="180"/>
      <c r="AD1234" s="180"/>
      <c r="AE1234" s="180"/>
      <c r="AF1234" s="180"/>
      <c r="AG1234" s="180"/>
      <c r="AH1234" s="180"/>
    </row>
    <row r="1235" spans="1:34" ht="38.25" x14ac:dyDescent="0.25">
      <c r="A1235" s="4" t="s">
        <v>3689</v>
      </c>
      <c r="B1235" s="5" t="s">
        <v>3690</v>
      </c>
      <c r="C1235" s="246">
        <f>IF(LEN($D1235)=0,"",SUBTOTAL(3,$D$6:$D1235))</f>
        <v>1228</v>
      </c>
      <c r="D1235" s="174" t="s">
        <v>25</v>
      </c>
      <c r="E1235" s="176" t="s">
        <v>3691</v>
      </c>
      <c r="F1235" s="174" t="s">
        <v>790</v>
      </c>
      <c r="G1235" s="18" t="s">
        <v>65</v>
      </c>
      <c r="H1235" s="177" t="s">
        <v>268</v>
      </c>
      <c r="I1235" s="9">
        <v>0.01</v>
      </c>
      <c r="J1235" s="177">
        <v>91</v>
      </c>
      <c r="K1235" s="230">
        <v>2018</v>
      </c>
      <c r="L1235" s="12" t="s">
        <v>290</v>
      </c>
      <c r="M1235" s="12"/>
      <c r="N1235" s="12"/>
      <c r="O1235" s="12"/>
      <c r="P1235" s="12"/>
      <c r="Q1235" s="4"/>
      <c r="R1235" s="101">
        <v>0.01</v>
      </c>
      <c r="S1235" s="103">
        <v>0.01</v>
      </c>
      <c r="T1235" s="175">
        <v>2018</v>
      </c>
      <c r="U1235" s="175" t="s">
        <v>291</v>
      </c>
      <c r="V1235" s="100" t="s">
        <v>70</v>
      </c>
      <c r="W1235" s="180"/>
      <c r="X1235" s="4">
        <f t="shared" si="26"/>
        <v>0</v>
      </c>
      <c r="Y1235" s="180"/>
      <c r="Z1235" s="4"/>
      <c r="AA1235" s="180"/>
      <c r="AB1235" s="180"/>
      <c r="AC1235" s="180"/>
      <c r="AD1235" s="180"/>
      <c r="AE1235" s="180"/>
      <c r="AF1235" s="180"/>
      <c r="AG1235" s="180"/>
      <c r="AH1235" s="180"/>
    </row>
    <row r="1236" spans="1:34" ht="38.25" x14ac:dyDescent="0.25">
      <c r="A1236" s="4" t="s">
        <v>3692</v>
      </c>
      <c r="B1236" s="5" t="s">
        <v>3693</v>
      </c>
      <c r="C1236" s="246">
        <f>IF(LEN($D1236)=0,"",SUBTOTAL(3,$D$6:$D1236))</f>
        <v>1229</v>
      </c>
      <c r="D1236" s="174" t="s">
        <v>25</v>
      </c>
      <c r="E1236" s="176" t="s">
        <v>3694</v>
      </c>
      <c r="F1236" s="174" t="s">
        <v>790</v>
      </c>
      <c r="G1236" s="18" t="s">
        <v>65</v>
      </c>
      <c r="H1236" s="177" t="s">
        <v>128</v>
      </c>
      <c r="I1236" s="9">
        <v>0.01</v>
      </c>
      <c r="J1236" s="177">
        <v>91</v>
      </c>
      <c r="K1236" s="230">
        <v>2018</v>
      </c>
      <c r="L1236" s="12" t="s">
        <v>290</v>
      </c>
      <c r="M1236" s="12"/>
      <c r="N1236" s="12"/>
      <c r="O1236" s="12"/>
      <c r="P1236" s="12"/>
      <c r="Q1236" s="4"/>
      <c r="R1236" s="101">
        <v>0.01</v>
      </c>
      <c r="S1236" s="103">
        <v>0.01</v>
      </c>
      <c r="T1236" s="175">
        <v>2018</v>
      </c>
      <c r="U1236" s="175" t="s">
        <v>291</v>
      </c>
      <c r="V1236" s="100" t="s">
        <v>70</v>
      </c>
      <c r="W1236" s="180"/>
      <c r="X1236" s="4">
        <f t="shared" si="26"/>
        <v>0</v>
      </c>
      <c r="Y1236" s="180"/>
      <c r="Z1236" s="4"/>
      <c r="AA1236" s="180"/>
      <c r="AB1236" s="180"/>
      <c r="AC1236" s="180"/>
      <c r="AD1236" s="180"/>
      <c r="AE1236" s="180"/>
      <c r="AF1236" s="180"/>
      <c r="AG1236" s="180"/>
      <c r="AH1236" s="180"/>
    </row>
    <row r="1237" spans="1:34" ht="38.25" x14ac:dyDescent="0.25">
      <c r="A1237" s="4" t="s">
        <v>3695</v>
      </c>
      <c r="B1237" s="5" t="s">
        <v>1723</v>
      </c>
      <c r="C1237" s="246">
        <f>IF(LEN($D1237)=0,"",SUBTOTAL(3,$D$6:$D1237))</f>
        <v>1230</v>
      </c>
      <c r="D1237" s="174" t="s">
        <v>25</v>
      </c>
      <c r="E1237" s="176" t="s">
        <v>3696</v>
      </c>
      <c r="F1237" s="174" t="s">
        <v>45</v>
      </c>
      <c r="G1237" s="18" t="s">
        <v>65</v>
      </c>
      <c r="H1237" s="177" t="s">
        <v>541</v>
      </c>
      <c r="I1237" s="9">
        <v>0.01</v>
      </c>
      <c r="J1237" s="177">
        <v>91</v>
      </c>
      <c r="K1237" s="230">
        <v>2018</v>
      </c>
      <c r="L1237" s="12" t="s">
        <v>290</v>
      </c>
      <c r="M1237" s="12"/>
      <c r="N1237" s="12"/>
      <c r="O1237" s="12"/>
      <c r="P1237" s="12"/>
      <c r="Q1237" s="4"/>
      <c r="R1237" s="101">
        <v>0.01</v>
      </c>
      <c r="S1237" s="103">
        <v>0.01</v>
      </c>
      <c r="T1237" s="175">
        <v>2018</v>
      </c>
      <c r="U1237" s="175" t="s">
        <v>291</v>
      </c>
      <c r="V1237" s="100" t="s">
        <v>47</v>
      </c>
      <c r="W1237" s="180"/>
      <c r="X1237" s="4">
        <f t="shared" si="26"/>
        <v>0</v>
      </c>
      <c r="Y1237" s="180"/>
      <c r="Z1237" s="4"/>
      <c r="AA1237" s="180"/>
      <c r="AB1237" s="180"/>
      <c r="AC1237" s="180"/>
      <c r="AD1237" s="180"/>
      <c r="AE1237" s="180"/>
      <c r="AF1237" s="180"/>
      <c r="AG1237" s="180"/>
      <c r="AH1237" s="180"/>
    </row>
    <row r="1238" spans="1:34" ht="38.25" x14ac:dyDescent="0.25">
      <c r="A1238" s="4" t="s">
        <v>3697</v>
      </c>
      <c r="B1238" s="5" t="s">
        <v>3698</v>
      </c>
      <c r="C1238" s="246">
        <f>IF(LEN($D1238)=0,"",SUBTOTAL(3,$D$6:$D1238))</f>
        <v>1231</v>
      </c>
      <c r="D1238" s="174" t="s">
        <v>25</v>
      </c>
      <c r="E1238" s="176" t="s">
        <v>3699</v>
      </c>
      <c r="F1238" s="174" t="s">
        <v>790</v>
      </c>
      <c r="G1238" s="18" t="s">
        <v>65</v>
      </c>
      <c r="H1238" s="177" t="s">
        <v>177</v>
      </c>
      <c r="I1238" s="9">
        <v>3.2000000000000002E-3</v>
      </c>
      <c r="J1238" s="177">
        <v>91</v>
      </c>
      <c r="K1238" s="230">
        <v>2018</v>
      </c>
      <c r="L1238" s="12" t="s">
        <v>290</v>
      </c>
      <c r="M1238" s="12"/>
      <c r="N1238" s="12"/>
      <c r="O1238" s="12"/>
      <c r="P1238" s="12"/>
      <c r="Q1238" s="4"/>
      <c r="R1238" s="101">
        <v>3.2000000000000002E-3</v>
      </c>
      <c r="S1238" s="103">
        <v>3.2000000000000002E-3</v>
      </c>
      <c r="T1238" s="175">
        <v>2018</v>
      </c>
      <c r="U1238" s="175" t="s">
        <v>291</v>
      </c>
      <c r="V1238" s="100" t="s">
        <v>70</v>
      </c>
      <c r="W1238" s="180"/>
      <c r="X1238" s="4">
        <f t="shared" si="26"/>
        <v>0</v>
      </c>
      <c r="Y1238" s="180"/>
      <c r="Z1238" s="4"/>
      <c r="AA1238" s="180"/>
      <c r="AB1238" s="180"/>
      <c r="AC1238" s="180"/>
      <c r="AD1238" s="180"/>
      <c r="AE1238" s="180"/>
      <c r="AF1238" s="180"/>
      <c r="AG1238" s="180"/>
      <c r="AH1238" s="180"/>
    </row>
    <row r="1239" spans="1:34" ht="38.25" x14ac:dyDescent="0.25">
      <c r="A1239" s="4" t="s">
        <v>3700</v>
      </c>
      <c r="B1239" s="5" t="s">
        <v>3701</v>
      </c>
      <c r="C1239" s="246">
        <f>IF(LEN($D1239)=0,"",SUBTOTAL(3,$D$6:$D1239))</f>
        <v>1232</v>
      </c>
      <c r="D1239" s="174" t="s">
        <v>25</v>
      </c>
      <c r="E1239" s="176" t="s">
        <v>3702</v>
      </c>
      <c r="F1239" s="174" t="s">
        <v>790</v>
      </c>
      <c r="G1239" s="18" t="s">
        <v>65</v>
      </c>
      <c r="H1239" s="177" t="s">
        <v>177</v>
      </c>
      <c r="I1239" s="9">
        <v>0.01</v>
      </c>
      <c r="J1239" s="177">
        <v>91</v>
      </c>
      <c r="K1239" s="230">
        <v>2018</v>
      </c>
      <c r="L1239" s="12" t="s">
        <v>290</v>
      </c>
      <c r="M1239" s="12"/>
      <c r="N1239" s="12"/>
      <c r="O1239" s="12"/>
      <c r="P1239" s="12"/>
      <c r="Q1239" s="4"/>
      <c r="R1239" s="101">
        <v>0.01</v>
      </c>
      <c r="S1239" s="103">
        <v>0.01</v>
      </c>
      <c r="T1239" s="175">
        <v>2018</v>
      </c>
      <c r="U1239" s="175" t="s">
        <v>291</v>
      </c>
      <c r="V1239" s="100" t="s">
        <v>70</v>
      </c>
      <c r="W1239" s="180"/>
      <c r="X1239" s="4">
        <f t="shared" si="26"/>
        <v>0</v>
      </c>
      <c r="Y1239" s="180"/>
      <c r="Z1239" s="4"/>
      <c r="AA1239" s="180"/>
      <c r="AB1239" s="180"/>
      <c r="AC1239" s="180"/>
      <c r="AD1239" s="180"/>
      <c r="AE1239" s="180"/>
      <c r="AF1239" s="180"/>
      <c r="AG1239" s="180"/>
      <c r="AH1239" s="180"/>
    </row>
    <row r="1240" spans="1:34" ht="38.25" x14ac:dyDescent="0.25">
      <c r="A1240" s="4" t="s">
        <v>3703</v>
      </c>
      <c r="B1240" s="180" t="s">
        <v>3704</v>
      </c>
      <c r="C1240" s="246">
        <f>IF(LEN($D1240)=0,"",SUBTOTAL(3,$D$6:$D1240))</f>
        <v>1233</v>
      </c>
      <c r="D1240" s="174" t="s">
        <v>25</v>
      </c>
      <c r="E1240" s="176" t="s">
        <v>3705</v>
      </c>
      <c r="F1240" s="174" t="s">
        <v>127</v>
      </c>
      <c r="G1240" s="18" t="s">
        <v>65</v>
      </c>
      <c r="H1240" s="177" t="s">
        <v>629</v>
      </c>
      <c r="I1240" s="9">
        <v>4.0000000000000001E-3</v>
      </c>
      <c r="J1240" s="177">
        <v>91</v>
      </c>
      <c r="K1240" s="230">
        <v>2018</v>
      </c>
      <c r="L1240" s="12" t="s">
        <v>290</v>
      </c>
      <c r="M1240" s="12"/>
      <c r="N1240" s="12"/>
      <c r="O1240" s="12"/>
      <c r="P1240" s="12"/>
      <c r="Q1240" s="4"/>
      <c r="R1240" s="101">
        <v>4.0000000000000001E-3</v>
      </c>
      <c r="S1240" s="103">
        <v>4.0000000000000001E-3</v>
      </c>
      <c r="T1240" s="175">
        <v>2018</v>
      </c>
      <c r="U1240" s="175" t="s">
        <v>291</v>
      </c>
      <c r="V1240" s="100" t="s">
        <v>47</v>
      </c>
      <c r="W1240" s="180"/>
      <c r="X1240" s="4">
        <f t="shared" si="26"/>
        <v>0</v>
      </c>
      <c r="Y1240" s="180"/>
      <c r="Z1240" s="4"/>
      <c r="AA1240" s="180"/>
      <c r="AB1240" s="180"/>
      <c r="AC1240" s="180"/>
      <c r="AD1240" s="180"/>
      <c r="AE1240" s="180"/>
      <c r="AF1240" s="180"/>
      <c r="AG1240" s="180"/>
      <c r="AH1240" s="180"/>
    </row>
    <row r="1241" spans="1:34" ht="38.25" x14ac:dyDescent="0.25">
      <c r="A1241" s="4" t="s">
        <v>3706</v>
      </c>
      <c r="B1241" s="5" t="s">
        <v>1723</v>
      </c>
      <c r="C1241" s="246">
        <f>IF(LEN($D1241)=0,"",SUBTOTAL(3,$D$6:$D1241))</f>
        <v>1234</v>
      </c>
      <c r="D1241" s="174" t="s">
        <v>25</v>
      </c>
      <c r="E1241" s="176" t="s">
        <v>3707</v>
      </c>
      <c r="F1241" s="174" t="s">
        <v>27</v>
      </c>
      <c r="G1241" s="18" t="s">
        <v>65</v>
      </c>
      <c r="H1241" s="177" t="s">
        <v>893</v>
      </c>
      <c r="I1241" s="9">
        <v>7.0000000000000007E-2</v>
      </c>
      <c r="J1241" s="177">
        <v>91</v>
      </c>
      <c r="K1241" s="230">
        <v>2018</v>
      </c>
      <c r="L1241" s="12" t="s">
        <v>290</v>
      </c>
      <c r="M1241" s="12"/>
      <c r="N1241" s="12"/>
      <c r="O1241" s="12"/>
      <c r="P1241" s="12"/>
      <c r="Q1241" s="4"/>
      <c r="R1241" s="101">
        <v>0.13</v>
      </c>
      <c r="S1241" s="103">
        <v>7.0000000000000007E-2</v>
      </c>
      <c r="T1241" s="175">
        <v>2018</v>
      </c>
      <c r="U1241" s="175" t="s">
        <v>291</v>
      </c>
      <c r="V1241" s="100" t="s">
        <v>47</v>
      </c>
      <c r="W1241" s="180"/>
      <c r="X1241" s="4">
        <f t="shared" si="26"/>
        <v>0</v>
      </c>
      <c r="Y1241" s="180"/>
      <c r="Z1241" s="4"/>
      <c r="AA1241" s="180"/>
      <c r="AB1241" s="180"/>
      <c r="AC1241" s="180"/>
      <c r="AD1241" s="180"/>
      <c r="AE1241" s="180"/>
      <c r="AF1241" s="180"/>
      <c r="AG1241" s="180"/>
      <c r="AH1241" s="180"/>
    </row>
    <row r="1242" spans="1:34" ht="38.25" x14ac:dyDescent="0.25">
      <c r="A1242" s="4" t="s">
        <v>3708</v>
      </c>
      <c r="B1242" s="180" t="s">
        <v>3709</v>
      </c>
      <c r="C1242" s="246">
        <f>IF(LEN($D1242)=0,"",SUBTOTAL(3,$D$6:$D1242))</f>
        <v>1235</v>
      </c>
      <c r="D1242" s="174" t="s">
        <v>25</v>
      </c>
      <c r="E1242" s="176" t="s">
        <v>3710</v>
      </c>
      <c r="F1242" s="174" t="s">
        <v>27</v>
      </c>
      <c r="G1242" s="18" t="s">
        <v>65</v>
      </c>
      <c r="H1242" s="177" t="s">
        <v>181</v>
      </c>
      <c r="I1242" s="9">
        <v>0.02</v>
      </c>
      <c r="J1242" s="177">
        <v>91</v>
      </c>
      <c r="K1242" s="230">
        <v>2018</v>
      </c>
      <c r="L1242" s="12" t="s">
        <v>290</v>
      </c>
      <c r="M1242" s="12"/>
      <c r="N1242" s="12"/>
      <c r="O1242" s="12"/>
      <c r="P1242" s="12"/>
      <c r="Q1242" s="4"/>
      <c r="R1242" s="101">
        <v>0.02</v>
      </c>
      <c r="S1242" s="103">
        <v>0.02</v>
      </c>
      <c r="T1242" s="175">
        <v>2018</v>
      </c>
      <c r="U1242" s="175" t="s">
        <v>291</v>
      </c>
      <c r="V1242" s="100" t="s">
        <v>70</v>
      </c>
      <c r="W1242" s="180"/>
      <c r="X1242" s="4">
        <f t="shared" si="26"/>
        <v>0</v>
      </c>
      <c r="Y1242" s="180"/>
      <c r="Z1242" s="4"/>
      <c r="AA1242" s="180"/>
      <c r="AB1242" s="180"/>
      <c r="AC1242" s="180"/>
      <c r="AD1242" s="180"/>
      <c r="AE1242" s="180"/>
      <c r="AF1242" s="180"/>
      <c r="AG1242" s="180"/>
      <c r="AH1242" s="180"/>
    </row>
    <row r="1243" spans="1:34" ht="33.75" customHeight="1" x14ac:dyDescent="0.25">
      <c r="A1243" s="4" t="s">
        <v>3711</v>
      </c>
      <c r="B1243" s="5" t="s">
        <v>3712</v>
      </c>
      <c r="C1243" s="246">
        <f>IF(LEN($D1243)=0,"",SUBTOTAL(3,$D$6:$D1243))</f>
        <v>1236</v>
      </c>
      <c r="D1243" s="174" t="s">
        <v>25</v>
      </c>
      <c r="E1243" s="176" t="s">
        <v>3713</v>
      </c>
      <c r="F1243" s="174" t="s">
        <v>790</v>
      </c>
      <c r="G1243" s="18" t="s">
        <v>65</v>
      </c>
      <c r="H1243" s="177" t="s">
        <v>306</v>
      </c>
      <c r="I1243" s="9">
        <v>3.2000000000000002E-3</v>
      </c>
      <c r="J1243" s="177">
        <v>91</v>
      </c>
      <c r="K1243" s="230">
        <v>2018</v>
      </c>
      <c r="L1243" s="12" t="s">
        <v>290</v>
      </c>
      <c r="M1243" s="12"/>
      <c r="N1243" s="12"/>
      <c r="O1243" s="12"/>
      <c r="P1243" s="12"/>
      <c r="Q1243" s="4"/>
      <c r="R1243" s="101">
        <v>3.2000000000000002E-3</v>
      </c>
      <c r="S1243" s="103">
        <v>3.2000000000000002E-3</v>
      </c>
      <c r="T1243" s="175">
        <v>2018</v>
      </c>
      <c r="U1243" s="175" t="s">
        <v>291</v>
      </c>
      <c r="V1243" s="100" t="s">
        <v>70</v>
      </c>
      <c r="W1243" s="180"/>
      <c r="X1243" s="4">
        <f t="shared" si="26"/>
        <v>0</v>
      </c>
      <c r="Y1243" s="180"/>
      <c r="Z1243" s="4"/>
      <c r="AA1243" s="180"/>
      <c r="AB1243" s="180"/>
      <c r="AC1243" s="180"/>
      <c r="AD1243" s="180"/>
      <c r="AE1243" s="180"/>
      <c r="AF1243" s="180"/>
      <c r="AG1243" s="180"/>
      <c r="AH1243" s="180"/>
    </row>
    <row r="1244" spans="1:34" ht="33" customHeight="1" x14ac:dyDescent="0.25">
      <c r="A1244" s="4" t="s">
        <v>3714</v>
      </c>
      <c r="B1244" s="5" t="s">
        <v>1723</v>
      </c>
      <c r="C1244" s="246">
        <f>IF(LEN($D1244)=0,"",SUBTOTAL(3,$D$6:$D1244))</f>
        <v>1237</v>
      </c>
      <c r="D1244" s="174" t="s">
        <v>25</v>
      </c>
      <c r="E1244" s="176" t="s">
        <v>3715</v>
      </c>
      <c r="F1244" s="174" t="s">
        <v>45</v>
      </c>
      <c r="G1244" s="18" t="s">
        <v>65</v>
      </c>
      <c r="H1244" s="177" t="s">
        <v>3716</v>
      </c>
      <c r="I1244" s="9">
        <v>0.68</v>
      </c>
      <c r="J1244" s="177">
        <v>91</v>
      </c>
      <c r="K1244" s="230">
        <v>2018</v>
      </c>
      <c r="L1244" s="12" t="s">
        <v>290</v>
      </c>
      <c r="M1244" s="12"/>
      <c r="N1244" s="12"/>
      <c r="O1244" s="12"/>
      <c r="P1244" s="12"/>
      <c r="Q1244" s="4"/>
      <c r="R1244" s="101">
        <v>0.68</v>
      </c>
      <c r="S1244" s="103">
        <v>0.68</v>
      </c>
      <c r="T1244" s="175">
        <v>2018</v>
      </c>
      <c r="U1244" s="175" t="s">
        <v>291</v>
      </c>
      <c r="V1244" s="100" t="s">
        <v>47</v>
      </c>
      <c r="W1244" s="180"/>
      <c r="X1244" s="4">
        <f t="shared" si="26"/>
        <v>0</v>
      </c>
      <c r="Y1244" s="180"/>
      <c r="Z1244" s="4"/>
      <c r="AA1244" s="180"/>
      <c r="AB1244" s="180"/>
      <c r="AC1244" s="180"/>
      <c r="AD1244" s="180"/>
      <c r="AE1244" s="180"/>
      <c r="AF1244" s="180"/>
      <c r="AG1244" s="180"/>
      <c r="AH1244" s="180"/>
    </row>
    <row r="1245" spans="1:34" ht="30.75" customHeight="1" x14ac:dyDescent="0.25">
      <c r="A1245" s="4" t="s">
        <v>3717</v>
      </c>
      <c r="B1245" s="5" t="s">
        <v>3718</v>
      </c>
      <c r="C1245" s="246">
        <f>IF(LEN($D1245)=0,"",SUBTOTAL(3,$D$6:$D1245))</f>
        <v>1238</v>
      </c>
      <c r="D1245" s="174" t="s">
        <v>25</v>
      </c>
      <c r="E1245" s="176" t="s">
        <v>3719</v>
      </c>
      <c r="F1245" s="174" t="s">
        <v>45</v>
      </c>
      <c r="G1245" s="174" t="s">
        <v>185</v>
      </c>
      <c r="H1245" s="177" t="s">
        <v>1318</v>
      </c>
      <c r="I1245" s="9">
        <v>0.11</v>
      </c>
      <c r="J1245" s="177">
        <v>91</v>
      </c>
      <c r="K1245" s="230">
        <v>2018</v>
      </c>
      <c r="L1245" s="12" t="s">
        <v>290</v>
      </c>
      <c r="M1245" s="12"/>
      <c r="N1245" s="12"/>
      <c r="O1245" s="12"/>
      <c r="P1245" s="12"/>
      <c r="Q1245" s="4"/>
      <c r="R1245" s="101">
        <v>0.11</v>
      </c>
      <c r="S1245" s="103">
        <v>0.11</v>
      </c>
      <c r="T1245" s="175">
        <v>2018</v>
      </c>
      <c r="U1245" s="175" t="s">
        <v>291</v>
      </c>
      <c r="V1245" s="100" t="s">
        <v>111</v>
      </c>
      <c r="W1245" s="180"/>
      <c r="X1245" s="4">
        <f t="shared" si="26"/>
        <v>0</v>
      </c>
      <c r="Y1245" s="180"/>
      <c r="Z1245" s="4"/>
      <c r="AA1245" s="180"/>
      <c r="AB1245" s="180"/>
      <c r="AC1245" s="180"/>
      <c r="AD1245" s="180"/>
      <c r="AE1245" s="180"/>
      <c r="AF1245" s="180"/>
      <c r="AG1245" s="180"/>
      <c r="AH1245" s="180"/>
    </row>
    <row r="1246" spans="1:34" ht="38.25" x14ac:dyDescent="0.25">
      <c r="A1246" s="4" t="s">
        <v>3720</v>
      </c>
      <c r="B1246" s="5" t="s">
        <v>3721</v>
      </c>
      <c r="C1246" s="246">
        <f>IF(LEN($D1246)=0,"",SUBTOTAL(3,$D$6:$D1246))</f>
        <v>1239</v>
      </c>
      <c r="D1246" s="174" t="s">
        <v>25</v>
      </c>
      <c r="E1246" s="176" t="s">
        <v>3722</v>
      </c>
      <c r="F1246" s="174" t="s">
        <v>45</v>
      </c>
      <c r="G1246" s="174" t="s">
        <v>185</v>
      </c>
      <c r="H1246" s="177" t="s">
        <v>186</v>
      </c>
      <c r="I1246" s="9">
        <v>0.01</v>
      </c>
      <c r="J1246" s="177">
        <v>91</v>
      </c>
      <c r="K1246" s="230">
        <v>2018</v>
      </c>
      <c r="L1246" s="12" t="s">
        <v>290</v>
      </c>
      <c r="M1246" s="12"/>
      <c r="N1246" s="12"/>
      <c r="O1246" s="12" t="s">
        <v>32</v>
      </c>
      <c r="P1246" s="12"/>
      <c r="Q1246" s="4"/>
      <c r="R1246" s="101">
        <v>0.01</v>
      </c>
      <c r="S1246" s="103">
        <v>0.01</v>
      </c>
      <c r="T1246" s="175">
        <v>2018</v>
      </c>
      <c r="U1246" s="175" t="s">
        <v>291</v>
      </c>
      <c r="V1246" s="100" t="s">
        <v>111</v>
      </c>
      <c r="W1246" s="180"/>
      <c r="X1246" s="4">
        <f t="shared" si="26"/>
        <v>0</v>
      </c>
      <c r="Y1246" s="180"/>
      <c r="Z1246" s="4"/>
      <c r="AA1246" s="180"/>
      <c r="AB1246" s="180"/>
      <c r="AC1246" s="180"/>
      <c r="AD1246" s="180"/>
      <c r="AE1246" s="180"/>
      <c r="AF1246" s="180"/>
      <c r="AG1246" s="180"/>
      <c r="AH1246" s="180"/>
    </row>
    <row r="1247" spans="1:34" ht="38.25" x14ac:dyDescent="0.25">
      <c r="A1247" s="4" t="s">
        <v>3723</v>
      </c>
      <c r="B1247" s="5" t="s">
        <v>3724</v>
      </c>
      <c r="C1247" s="246">
        <f>IF(LEN($D1247)=0,"",SUBTOTAL(3,$D$6:$D1247))</f>
        <v>1240</v>
      </c>
      <c r="D1247" s="174" t="s">
        <v>25</v>
      </c>
      <c r="E1247" s="176" t="s">
        <v>3725</v>
      </c>
      <c r="F1247" s="174" t="s">
        <v>3726</v>
      </c>
      <c r="G1247" s="174" t="s">
        <v>185</v>
      </c>
      <c r="H1247" s="177" t="s">
        <v>3727</v>
      </c>
      <c r="I1247" s="9">
        <v>4.7300000000000004</v>
      </c>
      <c r="J1247" s="177">
        <v>91</v>
      </c>
      <c r="K1247" s="230">
        <v>2018</v>
      </c>
      <c r="L1247" s="12" t="s">
        <v>290</v>
      </c>
      <c r="M1247" s="12"/>
      <c r="N1247" s="12"/>
      <c r="O1247" s="12"/>
      <c r="P1247" s="12"/>
      <c r="Q1247" s="4"/>
      <c r="R1247" s="101">
        <v>4.7300000000000004</v>
      </c>
      <c r="S1247" s="103">
        <v>4.7300000000000004</v>
      </c>
      <c r="T1247" s="175">
        <v>2018</v>
      </c>
      <c r="U1247" s="175" t="s">
        <v>291</v>
      </c>
      <c r="V1247" s="100" t="s">
        <v>36</v>
      </c>
      <c r="W1247" s="180"/>
      <c r="X1247" s="4">
        <f t="shared" si="26"/>
        <v>0</v>
      </c>
      <c r="Y1247" s="180"/>
      <c r="Z1247" s="4"/>
      <c r="AA1247" s="180"/>
      <c r="AB1247" s="180"/>
      <c r="AC1247" s="180"/>
      <c r="AD1247" s="180"/>
      <c r="AE1247" s="180"/>
      <c r="AF1247" s="180"/>
      <c r="AG1247" s="180"/>
      <c r="AH1247" s="180"/>
    </row>
    <row r="1248" spans="1:34" ht="38.25" x14ac:dyDescent="0.25">
      <c r="A1248" s="4" t="s">
        <v>3728</v>
      </c>
      <c r="B1248" s="5" t="s">
        <v>3729</v>
      </c>
      <c r="C1248" s="246">
        <f>IF(LEN($D1248)=0,"",SUBTOTAL(3,$D$6:$D1248))</f>
        <v>1241</v>
      </c>
      <c r="D1248" s="174" t="s">
        <v>25</v>
      </c>
      <c r="E1248" s="176" t="s">
        <v>3730</v>
      </c>
      <c r="F1248" s="174" t="s">
        <v>27</v>
      </c>
      <c r="G1248" s="174" t="s">
        <v>185</v>
      </c>
      <c r="H1248" s="177" t="s">
        <v>485</v>
      </c>
      <c r="I1248" s="9">
        <v>1.8</v>
      </c>
      <c r="J1248" s="177">
        <v>91</v>
      </c>
      <c r="K1248" s="230">
        <v>2018</v>
      </c>
      <c r="L1248" s="12" t="s">
        <v>290</v>
      </c>
      <c r="M1248" s="12"/>
      <c r="N1248" s="12"/>
      <c r="O1248" s="12"/>
      <c r="P1248" s="12"/>
      <c r="Q1248" s="4"/>
      <c r="R1248" s="101">
        <v>4.9400000000000004</v>
      </c>
      <c r="S1248" s="103">
        <v>1.8</v>
      </c>
      <c r="T1248" s="175">
        <v>2018</v>
      </c>
      <c r="U1248" s="175" t="s">
        <v>291</v>
      </c>
      <c r="V1248" s="100" t="s">
        <v>111</v>
      </c>
      <c r="W1248" s="180"/>
      <c r="X1248" s="4">
        <f t="shared" si="26"/>
        <v>0</v>
      </c>
      <c r="Y1248" s="180"/>
      <c r="Z1248" s="4"/>
      <c r="AA1248" s="180"/>
      <c r="AB1248" s="180"/>
      <c r="AC1248" s="180"/>
      <c r="AD1248" s="180"/>
      <c r="AE1248" s="180"/>
      <c r="AF1248" s="180"/>
      <c r="AG1248" s="180"/>
      <c r="AH1248" s="180"/>
    </row>
    <row r="1249" spans="1:34" ht="38.25" x14ac:dyDescent="0.25">
      <c r="A1249" s="4" t="s">
        <v>3731</v>
      </c>
      <c r="B1249" s="5" t="s">
        <v>3732</v>
      </c>
      <c r="C1249" s="246">
        <f>IF(LEN($D1249)=0,"",SUBTOTAL(3,$D$6:$D1249))</f>
        <v>1242</v>
      </c>
      <c r="D1249" s="174" t="s">
        <v>25</v>
      </c>
      <c r="E1249" s="176" t="s">
        <v>3733</v>
      </c>
      <c r="F1249" s="174" t="s">
        <v>27</v>
      </c>
      <c r="G1249" s="174" t="s">
        <v>185</v>
      </c>
      <c r="H1249" s="177" t="s">
        <v>1517</v>
      </c>
      <c r="I1249" s="9">
        <v>0.28000000000000003</v>
      </c>
      <c r="J1249" s="177">
        <v>91</v>
      </c>
      <c r="K1249" s="230">
        <v>2018</v>
      </c>
      <c r="L1249" s="12" t="s">
        <v>290</v>
      </c>
      <c r="M1249" s="12"/>
      <c r="N1249" s="12"/>
      <c r="O1249" s="12"/>
      <c r="P1249" s="12"/>
      <c r="Q1249" s="4"/>
      <c r="R1249" s="101">
        <v>0.28000000000000003</v>
      </c>
      <c r="S1249" s="103">
        <v>0.28000000000000003</v>
      </c>
      <c r="T1249" s="175">
        <v>2018</v>
      </c>
      <c r="U1249" s="175" t="s">
        <v>291</v>
      </c>
      <c r="V1249" s="100" t="s">
        <v>36</v>
      </c>
      <c r="W1249" s="180"/>
      <c r="X1249" s="4">
        <f t="shared" si="26"/>
        <v>0</v>
      </c>
      <c r="Y1249" s="180"/>
      <c r="Z1249" s="4"/>
      <c r="AA1249" s="180"/>
      <c r="AB1249" s="180"/>
      <c r="AC1249" s="180"/>
      <c r="AD1249" s="180"/>
      <c r="AE1249" s="180"/>
      <c r="AF1249" s="180"/>
      <c r="AG1249" s="180"/>
      <c r="AH1249" s="180"/>
    </row>
    <row r="1250" spans="1:34" ht="38.25" x14ac:dyDescent="0.25">
      <c r="A1250" s="4" t="s">
        <v>3734</v>
      </c>
      <c r="B1250" s="5" t="s">
        <v>3735</v>
      </c>
      <c r="C1250" s="246">
        <f>IF(LEN($D1250)=0,"",SUBTOTAL(3,$D$6:$D1250))</f>
        <v>1243</v>
      </c>
      <c r="D1250" s="174" t="s">
        <v>25</v>
      </c>
      <c r="E1250" s="176" t="s">
        <v>3736</v>
      </c>
      <c r="F1250" s="174" t="s">
        <v>27</v>
      </c>
      <c r="G1250" s="174" t="s">
        <v>79</v>
      </c>
      <c r="H1250" s="177" t="s">
        <v>193</v>
      </c>
      <c r="I1250" s="9">
        <v>33.379999999999995</v>
      </c>
      <c r="J1250" s="177">
        <v>91</v>
      </c>
      <c r="K1250" s="230">
        <v>2018</v>
      </c>
      <c r="L1250" s="12" t="s">
        <v>290</v>
      </c>
      <c r="M1250" s="12"/>
      <c r="N1250" s="12"/>
      <c r="O1250" s="12"/>
      <c r="P1250" s="12"/>
      <c r="Q1250" s="4"/>
      <c r="R1250" s="101">
        <v>47.04</v>
      </c>
      <c r="S1250" s="103">
        <v>33.379999999999995</v>
      </c>
      <c r="T1250" s="175">
        <v>2018</v>
      </c>
      <c r="U1250" s="175" t="s">
        <v>291</v>
      </c>
      <c r="V1250" s="100" t="s">
        <v>70</v>
      </c>
      <c r="W1250" s="180"/>
      <c r="X1250" s="4">
        <f t="shared" si="26"/>
        <v>0</v>
      </c>
      <c r="Y1250" s="180"/>
      <c r="Z1250" s="4"/>
      <c r="AA1250" s="180"/>
      <c r="AB1250" s="180"/>
      <c r="AC1250" s="180"/>
      <c r="AD1250" s="180"/>
      <c r="AE1250" s="180"/>
      <c r="AF1250" s="180"/>
      <c r="AG1250" s="180"/>
      <c r="AH1250" s="180"/>
    </row>
    <row r="1251" spans="1:34" ht="38.25" x14ac:dyDescent="0.25">
      <c r="A1251" s="4" t="s">
        <v>3737</v>
      </c>
      <c r="B1251" s="5" t="s">
        <v>3738</v>
      </c>
      <c r="C1251" s="246">
        <f>IF(LEN($D1251)=0,"",SUBTOTAL(3,$D$6:$D1251))</f>
        <v>1244</v>
      </c>
      <c r="D1251" s="174" t="s">
        <v>25</v>
      </c>
      <c r="E1251" s="176" t="s">
        <v>3739</v>
      </c>
      <c r="F1251" s="174" t="s">
        <v>45</v>
      </c>
      <c r="G1251" s="174" t="s">
        <v>79</v>
      </c>
      <c r="H1251" s="177" t="s">
        <v>1880</v>
      </c>
      <c r="I1251" s="9">
        <v>0.2</v>
      </c>
      <c r="J1251" s="177">
        <v>91</v>
      </c>
      <c r="K1251" s="230">
        <v>2018</v>
      </c>
      <c r="L1251" s="12" t="s">
        <v>290</v>
      </c>
      <c r="M1251" s="12"/>
      <c r="N1251" s="12"/>
      <c r="O1251" s="12"/>
      <c r="P1251" s="12"/>
      <c r="Q1251" s="4"/>
      <c r="R1251" s="101">
        <v>0.2</v>
      </c>
      <c r="S1251" s="103">
        <v>0.2</v>
      </c>
      <c r="T1251" s="175">
        <v>2018</v>
      </c>
      <c r="U1251" s="175" t="s">
        <v>291</v>
      </c>
      <c r="V1251" s="100" t="s">
        <v>47</v>
      </c>
      <c r="W1251" s="180"/>
      <c r="X1251" s="4">
        <f t="shared" si="26"/>
        <v>0</v>
      </c>
      <c r="Y1251" s="180"/>
      <c r="Z1251" s="4"/>
      <c r="AA1251" s="180"/>
      <c r="AB1251" s="180"/>
      <c r="AC1251" s="180"/>
      <c r="AD1251" s="180"/>
      <c r="AE1251" s="180"/>
      <c r="AF1251" s="180"/>
      <c r="AG1251" s="180"/>
      <c r="AH1251" s="180"/>
    </row>
    <row r="1252" spans="1:34" ht="38.25" x14ac:dyDescent="0.25">
      <c r="A1252" s="4" t="s">
        <v>3740</v>
      </c>
      <c r="B1252" s="5" t="s">
        <v>3741</v>
      </c>
      <c r="C1252" s="246">
        <f>IF(LEN($D1252)=0,"",SUBTOTAL(3,$D$6:$D1252))</f>
        <v>1245</v>
      </c>
      <c r="D1252" s="174" t="s">
        <v>25</v>
      </c>
      <c r="E1252" s="176" t="s">
        <v>3742</v>
      </c>
      <c r="F1252" s="174" t="s">
        <v>27</v>
      </c>
      <c r="G1252" s="174" t="s">
        <v>79</v>
      </c>
      <c r="H1252" s="177" t="s">
        <v>80</v>
      </c>
      <c r="I1252" s="9">
        <v>0.46999999999999975</v>
      </c>
      <c r="J1252" s="177">
        <v>91</v>
      </c>
      <c r="K1252" s="230">
        <v>2018</v>
      </c>
      <c r="L1252" s="12" t="s">
        <v>290</v>
      </c>
      <c r="M1252" s="12"/>
      <c r="N1252" s="12"/>
      <c r="O1252" s="12"/>
      <c r="P1252" s="12"/>
      <c r="Q1252" s="4"/>
      <c r="R1252" s="101">
        <v>2.9</v>
      </c>
      <c r="S1252" s="103">
        <v>0.46999999999999975</v>
      </c>
      <c r="T1252" s="175">
        <v>2018</v>
      </c>
      <c r="U1252" s="175" t="s">
        <v>291</v>
      </c>
      <c r="V1252" s="100" t="s">
        <v>47</v>
      </c>
      <c r="W1252" s="180"/>
      <c r="X1252" s="4">
        <f t="shared" si="26"/>
        <v>0</v>
      </c>
      <c r="Y1252" s="180"/>
      <c r="Z1252" s="4"/>
      <c r="AA1252" s="180"/>
      <c r="AB1252" s="180"/>
      <c r="AC1252" s="180"/>
      <c r="AD1252" s="180"/>
      <c r="AE1252" s="180"/>
      <c r="AF1252" s="180"/>
      <c r="AG1252" s="180"/>
      <c r="AH1252" s="180"/>
    </row>
    <row r="1253" spans="1:34" ht="38.25" x14ac:dyDescent="0.25">
      <c r="A1253" s="4" t="s">
        <v>3743</v>
      </c>
      <c r="B1253" s="5" t="s">
        <v>3744</v>
      </c>
      <c r="C1253" s="246">
        <f>IF(LEN($D1253)=0,"",SUBTOTAL(3,$D$6:$D1253))</f>
        <v>1246</v>
      </c>
      <c r="D1253" s="174" t="s">
        <v>25</v>
      </c>
      <c r="E1253" s="176" t="s">
        <v>2811</v>
      </c>
      <c r="F1253" s="174" t="s">
        <v>27</v>
      </c>
      <c r="G1253" s="174" t="s">
        <v>79</v>
      </c>
      <c r="H1253" s="177" t="s">
        <v>80</v>
      </c>
      <c r="I1253" s="9">
        <v>0.4</v>
      </c>
      <c r="J1253" s="177">
        <v>91</v>
      </c>
      <c r="K1253" s="230">
        <v>2018</v>
      </c>
      <c r="L1253" s="12" t="s">
        <v>290</v>
      </c>
      <c r="M1253" s="12"/>
      <c r="N1253" s="12"/>
      <c r="O1253" s="12"/>
      <c r="P1253" s="12"/>
      <c r="Q1253" s="4"/>
      <c r="R1253" s="101">
        <v>0.4</v>
      </c>
      <c r="S1253" s="103">
        <v>0.4</v>
      </c>
      <c r="T1253" s="175">
        <v>2018</v>
      </c>
      <c r="U1253" s="175" t="s">
        <v>291</v>
      </c>
      <c r="V1253" s="100" t="s">
        <v>47</v>
      </c>
      <c r="W1253" s="180"/>
      <c r="X1253" s="4">
        <f t="shared" si="26"/>
        <v>0</v>
      </c>
      <c r="Y1253" s="180"/>
      <c r="Z1253" s="4"/>
      <c r="AA1253" s="180"/>
      <c r="AB1253" s="180"/>
      <c r="AC1253" s="180"/>
      <c r="AD1253" s="180"/>
      <c r="AE1253" s="180"/>
      <c r="AF1253" s="180"/>
      <c r="AG1253" s="180"/>
      <c r="AH1253" s="180"/>
    </row>
    <row r="1254" spans="1:34" ht="38.25" x14ac:dyDescent="0.25">
      <c r="A1254" s="4" t="s">
        <v>3745</v>
      </c>
      <c r="B1254" s="5" t="s">
        <v>3746</v>
      </c>
      <c r="C1254" s="246">
        <f>IF(LEN($D1254)=0,"",SUBTOTAL(3,$D$6:$D1254))</f>
        <v>1247</v>
      </c>
      <c r="D1254" s="174" t="s">
        <v>25</v>
      </c>
      <c r="E1254" s="176" t="s">
        <v>3747</v>
      </c>
      <c r="F1254" s="174" t="s">
        <v>27</v>
      </c>
      <c r="G1254" s="174" t="s">
        <v>79</v>
      </c>
      <c r="H1254" s="177" t="s">
        <v>3748</v>
      </c>
      <c r="I1254" s="9">
        <v>0.7799999999999998</v>
      </c>
      <c r="J1254" s="177">
        <v>91</v>
      </c>
      <c r="K1254" s="230">
        <v>2018</v>
      </c>
      <c r="L1254" s="12" t="s">
        <v>290</v>
      </c>
      <c r="M1254" s="12"/>
      <c r="N1254" s="12"/>
      <c r="O1254" s="12"/>
      <c r="P1254" s="12"/>
      <c r="Q1254" s="4"/>
      <c r="R1254" s="101">
        <v>3.55</v>
      </c>
      <c r="S1254" s="103">
        <v>0.7799999999999998</v>
      </c>
      <c r="T1254" s="175">
        <v>2018</v>
      </c>
      <c r="U1254" s="175" t="s">
        <v>291</v>
      </c>
      <c r="V1254" s="100" t="s">
        <v>47</v>
      </c>
      <c r="W1254" s="180"/>
      <c r="X1254" s="4">
        <f t="shared" si="26"/>
        <v>0</v>
      </c>
      <c r="Y1254" s="180"/>
      <c r="Z1254" s="4"/>
      <c r="AA1254" s="180"/>
      <c r="AB1254" s="180"/>
      <c r="AC1254" s="180"/>
      <c r="AD1254" s="180"/>
      <c r="AE1254" s="180"/>
      <c r="AF1254" s="180"/>
      <c r="AG1254" s="180"/>
      <c r="AH1254" s="180"/>
    </row>
    <row r="1255" spans="1:34" ht="38.25" x14ac:dyDescent="0.25">
      <c r="A1255" s="4" t="s">
        <v>3749</v>
      </c>
      <c r="B1255" s="5" t="s">
        <v>3750</v>
      </c>
      <c r="C1255" s="246">
        <f>IF(LEN($D1255)=0,"",SUBTOTAL(3,$D$6:$D1255))</f>
        <v>1248</v>
      </c>
      <c r="D1255" s="174" t="s">
        <v>25</v>
      </c>
      <c r="E1255" s="176" t="s">
        <v>3751</v>
      </c>
      <c r="F1255" s="174" t="s">
        <v>27</v>
      </c>
      <c r="G1255" s="174" t="s">
        <v>79</v>
      </c>
      <c r="H1255" s="177" t="s">
        <v>644</v>
      </c>
      <c r="I1255" s="9">
        <v>7.0000000000000007E-2</v>
      </c>
      <c r="J1255" s="177">
        <v>91</v>
      </c>
      <c r="K1255" s="230">
        <v>2018</v>
      </c>
      <c r="L1255" s="12" t="s">
        <v>290</v>
      </c>
      <c r="M1255" s="12"/>
      <c r="N1255" s="12"/>
      <c r="O1255" s="12"/>
      <c r="P1255" s="12"/>
      <c r="Q1255" s="4"/>
      <c r="R1255" s="101">
        <v>7.0000000000000007E-2</v>
      </c>
      <c r="S1255" s="103">
        <v>7.0000000000000007E-2</v>
      </c>
      <c r="T1255" s="175">
        <v>2018</v>
      </c>
      <c r="U1255" s="175" t="s">
        <v>291</v>
      </c>
      <c r="V1255" s="100" t="s">
        <v>47</v>
      </c>
      <c r="W1255" s="180"/>
      <c r="X1255" s="4">
        <f t="shared" si="26"/>
        <v>0</v>
      </c>
      <c r="Y1255" s="180"/>
      <c r="Z1255" s="4"/>
      <c r="AA1255" s="180"/>
      <c r="AB1255" s="180"/>
      <c r="AC1255" s="180"/>
      <c r="AD1255" s="180"/>
      <c r="AE1255" s="180"/>
      <c r="AF1255" s="180"/>
      <c r="AG1255" s="180"/>
      <c r="AH1255" s="180"/>
    </row>
    <row r="1256" spans="1:34" ht="38.25" x14ac:dyDescent="0.25">
      <c r="A1256" s="4" t="s">
        <v>3752</v>
      </c>
      <c r="B1256" s="5" t="s">
        <v>3753</v>
      </c>
      <c r="C1256" s="246">
        <f>IF(LEN($D1256)=0,"",SUBTOTAL(3,$D$6:$D1256))</f>
        <v>1249</v>
      </c>
      <c r="D1256" s="174" t="s">
        <v>25</v>
      </c>
      <c r="E1256" s="176" t="s">
        <v>3754</v>
      </c>
      <c r="F1256" s="174" t="s">
        <v>495</v>
      </c>
      <c r="G1256" s="174" t="s">
        <v>79</v>
      </c>
      <c r="H1256" s="177" t="s">
        <v>644</v>
      </c>
      <c r="I1256" s="9">
        <v>7</v>
      </c>
      <c r="J1256" s="177">
        <v>91</v>
      </c>
      <c r="K1256" s="230">
        <v>2018</v>
      </c>
      <c r="L1256" s="12" t="s">
        <v>290</v>
      </c>
      <c r="M1256" s="12"/>
      <c r="N1256" s="12"/>
      <c r="O1256" s="12"/>
      <c r="P1256" s="12"/>
      <c r="Q1256" s="4"/>
      <c r="R1256" s="101">
        <v>9.5</v>
      </c>
      <c r="S1256" s="103">
        <v>7</v>
      </c>
      <c r="T1256" s="175">
        <v>2018</v>
      </c>
      <c r="U1256" s="175" t="s">
        <v>291</v>
      </c>
      <c r="V1256" s="100" t="s">
        <v>36</v>
      </c>
      <c r="W1256" s="180"/>
      <c r="X1256" s="4">
        <f t="shared" si="26"/>
        <v>0</v>
      </c>
      <c r="Y1256" s="180"/>
      <c r="Z1256" s="4"/>
      <c r="AA1256" s="180"/>
      <c r="AB1256" s="180"/>
      <c r="AC1256" s="180"/>
      <c r="AD1256" s="180"/>
      <c r="AE1256" s="180"/>
      <c r="AF1256" s="180"/>
      <c r="AG1256" s="180"/>
      <c r="AH1256" s="180"/>
    </row>
    <row r="1257" spans="1:34" ht="38.25" x14ac:dyDescent="0.25">
      <c r="A1257" s="4" t="s">
        <v>3755</v>
      </c>
      <c r="B1257" s="5" t="s">
        <v>3756</v>
      </c>
      <c r="C1257" s="246">
        <f>IF(LEN($D1257)=0,"",SUBTOTAL(3,$D$6:$D1257))</f>
        <v>1250</v>
      </c>
      <c r="D1257" s="174" t="s">
        <v>25</v>
      </c>
      <c r="E1257" s="176" t="s">
        <v>3757</v>
      </c>
      <c r="F1257" s="174" t="s">
        <v>45</v>
      </c>
      <c r="G1257" s="174" t="s">
        <v>256</v>
      </c>
      <c r="H1257" s="177" t="s">
        <v>905</v>
      </c>
      <c r="I1257" s="9">
        <v>0.18</v>
      </c>
      <c r="J1257" s="177">
        <v>91</v>
      </c>
      <c r="K1257" s="230">
        <v>2018</v>
      </c>
      <c r="L1257" s="12" t="s">
        <v>290</v>
      </c>
      <c r="M1257" s="12"/>
      <c r="N1257" s="12"/>
      <c r="O1257" s="12"/>
      <c r="P1257" s="12"/>
      <c r="Q1257" s="4"/>
      <c r="R1257" s="4">
        <v>0.18</v>
      </c>
      <c r="S1257" s="4">
        <v>0.18</v>
      </c>
      <c r="T1257" s="178">
        <v>2018</v>
      </c>
      <c r="U1257" s="13" t="s">
        <v>291</v>
      </c>
      <c r="V1257" s="4" t="s">
        <v>47</v>
      </c>
      <c r="W1257" s="180"/>
      <c r="X1257" s="4">
        <f t="shared" ref="X1257:X1320" si="27">S1257-I1257</f>
        <v>0</v>
      </c>
      <c r="Y1257" s="180"/>
      <c r="Z1257" s="4"/>
      <c r="AA1257" s="180"/>
      <c r="AB1257" s="180"/>
      <c r="AC1257" s="180"/>
      <c r="AD1257" s="180"/>
      <c r="AE1257" s="180"/>
      <c r="AF1257" s="180"/>
      <c r="AG1257" s="180"/>
      <c r="AH1257" s="180"/>
    </row>
    <row r="1258" spans="1:34" ht="38.25" x14ac:dyDescent="0.25">
      <c r="A1258" s="4" t="s">
        <v>3758</v>
      </c>
      <c r="B1258" s="5" t="s">
        <v>3759</v>
      </c>
      <c r="C1258" s="246">
        <f>IF(LEN($D1258)=0,"",SUBTOTAL(3,$D$6:$D1258))</f>
        <v>1251</v>
      </c>
      <c r="D1258" s="174" t="s">
        <v>25</v>
      </c>
      <c r="E1258" s="176" t="s">
        <v>3760</v>
      </c>
      <c r="F1258" s="174" t="s">
        <v>45</v>
      </c>
      <c r="G1258" s="174" t="s">
        <v>256</v>
      </c>
      <c r="H1258" s="177" t="s">
        <v>664</v>
      </c>
      <c r="I1258" s="9">
        <v>0.3</v>
      </c>
      <c r="J1258" s="177">
        <v>91</v>
      </c>
      <c r="K1258" s="230">
        <v>2018</v>
      </c>
      <c r="L1258" s="12" t="s">
        <v>290</v>
      </c>
      <c r="M1258" s="12"/>
      <c r="N1258" s="12"/>
      <c r="O1258" s="12"/>
      <c r="P1258" s="12"/>
      <c r="Q1258" s="4"/>
      <c r="R1258" s="4">
        <v>0.3</v>
      </c>
      <c r="S1258" s="4">
        <v>0.3</v>
      </c>
      <c r="T1258" s="178">
        <v>2018</v>
      </c>
      <c r="U1258" s="13" t="s">
        <v>291</v>
      </c>
      <c r="V1258" s="4" t="s">
        <v>47</v>
      </c>
      <c r="W1258" s="180"/>
      <c r="X1258" s="4">
        <f t="shared" si="27"/>
        <v>0</v>
      </c>
      <c r="Y1258" s="180"/>
      <c r="Z1258" s="4"/>
      <c r="AA1258" s="180"/>
      <c r="AB1258" s="180"/>
      <c r="AC1258" s="180"/>
      <c r="AD1258" s="180"/>
      <c r="AE1258" s="180"/>
      <c r="AF1258" s="180"/>
      <c r="AG1258" s="180"/>
      <c r="AH1258" s="180"/>
    </row>
    <row r="1259" spans="1:34" ht="38.25" x14ac:dyDescent="0.25">
      <c r="A1259" s="4" t="s">
        <v>3761</v>
      </c>
      <c r="B1259" s="5" t="s">
        <v>3762</v>
      </c>
      <c r="C1259" s="246">
        <f>IF(LEN($D1259)=0,"",SUBTOTAL(3,$D$6:$D1259))</f>
        <v>1252</v>
      </c>
      <c r="D1259" s="174" t="s">
        <v>25</v>
      </c>
      <c r="E1259" s="176" t="s">
        <v>3763</v>
      </c>
      <c r="F1259" s="174" t="s">
        <v>27</v>
      </c>
      <c r="G1259" s="174" t="s">
        <v>256</v>
      </c>
      <c r="H1259" s="177" t="s">
        <v>660</v>
      </c>
      <c r="I1259" s="9">
        <v>3.5</v>
      </c>
      <c r="J1259" s="177">
        <v>91</v>
      </c>
      <c r="K1259" s="230">
        <v>2018</v>
      </c>
      <c r="L1259" s="12" t="s">
        <v>290</v>
      </c>
      <c r="M1259" s="12"/>
      <c r="N1259" s="12"/>
      <c r="O1259" s="12"/>
      <c r="P1259" s="12"/>
      <c r="Q1259" s="4"/>
      <c r="R1259" s="4">
        <v>6.5</v>
      </c>
      <c r="S1259" s="4">
        <v>3.5</v>
      </c>
      <c r="T1259" s="178">
        <v>2018</v>
      </c>
      <c r="U1259" s="13" t="s">
        <v>291</v>
      </c>
      <c r="V1259" s="4" t="s">
        <v>47</v>
      </c>
      <c r="W1259" s="180"/>
      <c r="X1259" s="4">
        <f t="shared" si="27"/>
        <v>0</v>
      </c>
      <c r="Y1259" s="180"/>
      <c r="Z1259" s="4"/>
      <c r="AA1259" s="180"/>
      <c r="AB1259" s="180"/>
      <c r="AC1259" s="180"/>
      <c r="AD1259" s="180"/>
      <c r="AE1259" s="180"/>
      <c r="AF1259" s="180"/>
      <c r="AG1259" s="180"/>
      <c r="AH1259" s="180"/>
    </row>
    <row r="1260" spans="1:34" ht="38.25" x14ac:dyDescent="0.25">
      <c r="A1260" s="4" t="s">
        <v>3764</v>
      </c>
      <c r="B1260" s="5" t="s">
        <v>3765</v>
      </c>
      <c r="C1260" s="246">
        <f>IF(LEN($D1260)=0,"",SUBTOTAL(3,$D$6:$D1260))</f>
        <v>1253</v>
      </c>
      <c r="D1260" s="174" t="s">
        <v>25</v>
      </c>
      <c r="E1260" s="176" t="s">
        <v>3766</v>
      </c>
      <c r="F1260" s="174" t="s">
        <v>64</v>
      </c>
      <c r="G1260" s="174" t="s">
        <v>256</v>
      </c>
      <c r="H1260" s="177" t="s">
        <v>660</v>
      </c>
      <c r="I1260" s="9">
        <v>0.66</v>
      </c>
      <c r="J1260" s="177">
        <v>91</v>
      </c>
      <c r="K1260" s="230">
        <v>2018</v>
      </c>
      <c r="L1260" s="12" t="s">
        <v>290</v>
      </c>
      <c r="M1260" s="12"/>
      <c r="N1260" s="12"/>
      <c r="O1260" s="12"/>
      <c r="P1260" s="12"/>
      <c r="Q1260" s="4"/>
      <c r="R1260" s="4">
        <v>0.66</v>
      </c>
      <c r="S1260" s="4">
        <v>0.66</v>
      </c>
      <c r="T1260" s="178">
        <v>2018</v>
      </c>
      <c r="U1260" s="13" t="s">
        <v>291</v>
      </c>
      <c r="V1260" s="4" t="s">
        <v>47</v>
      </c>
      <c r="W1260" s="180"/>
      <c r="X1260" s="4">
        <f t="shared" si="27"/>
        <v>0</v>
      </c>
      <c r="Y1260" s="180"/>
      <c r="Z1260" s="4"/>
      <c r="AA1260" s="180"/>
      <c r="AB1260" s="180"/>
      <c r="AC1260" s="180"/>
      <c r="AD1260" s="180"/>
      <c r="AE1260" s="180"/>
      <c r="AF1260" s="180"/>
      <c r="AG1260" s="180"/>
      <c r="AH1260" s="180"/>
    </row>
    <row r="1261" spans="1:34" ht="38.25" x14ac:dyDescent="0.25">
      <c r="A1261" s="4" t="s">
        <v>3767</v>
      </c>
      <c r="B1261" s="5" t="s">
        <v>3768</v>
      </c>
      <c r="C1261" s="246">
        <f>IF(LEN($D1261)=0,"",SUBTOTAL(3,$D$6:$D1261))</f>
        <v>1254</v>
      </c>
      <c r="D1261" s="174" t="s">
        <v>25</v>
      </c>
      <c r="E1261" s="176" t="s">
        <v>3769</v>
      </c>
      <c r="F1261" s="174" t="s">
        <v>127</v>
      </c>
      <c r="G1261" s="174" t="s">
        <v>139</v>
      </c>
      <c r="H1261" s="177" t="s">
        <v>3770</v>
      </c>
      <c r="I1261" s="9">
        <v>0.4</v>
      </c>
      <c r="J1261" s="177">
        <v>91</v>
      </c>
      <c r="K1261" s="230">
        <v>2018</v>
      </c>
      <c r="L1261" s="12" t="s">
        <v>290</v>
      </c>
      <c r="M1261" s="12"/>
      <c r="N1261" s="12" t="s">
        <v>68</v>
      </c>
      <c r="O1261" s="12"/>
      <c r="P1261" s="12"/>
      <c r="Q1261" s="4" t="s">
        <v>2229</v>
      </c>
      <c r="R1261" s="4">
        <v>0.4</v>
      </c>
      <c r="S1261" s="4">
        <v>0.4</v>
      </c>
      <c r="T1261" s="178">
        <v>2018</v>
      </c>
      <c r="U1261" s="13" t="s">
        <v>291</v>
      </c>
      <c r="V1261" s="4" t="s">
        <v>70</v>
      </c>
      <c r="W1261" s="180"/>
      <c r="X1261" s="4">
        <f t="shared" si="27"/>
        <v>0</v>
      </c>
      <c r="Y1261" s="180"/>
      <c r="Z1261" s="4"/>
      <c r="AA1261" s="180"/>
      <c r="AB1261" s="180"/>
      <c r="AC1261" s="180"/>
      <c r="AD1261" s="180"/>
      <c r="AE1261" s="180"/>
      <c r="AF1261" s="180"/>
      <c r="AG1261" s="180"/>
      <c r="AH1261" s="180"/>
    </row>
    <row r="1262" spans="1:34" ht="38.25" x14ac:dyDescent="0.25">
      <c r="A1262" s="4" t="s">
        <v>3771</v>
      </c>
      <c r="B1262" s="5" t="s">
        <v>3772</v>
      </c>
      <c r="C1262" s="246">
        <f>IF(LEN($D1262)=0,"",SUBTOTAL(3,$D$6:$D1262))</f>
        <v>1255</v>
      </c>
      <c r="D1262" s="174" t="s">
        <v>25</v>
      </c>
      <c r="E1262" s="176" t="s">
        <v>3773</v>
      </c>
      <c r="F1262" s="174" t="s">
        <v>27</v>
      </c>
      <c r="G1262" s="174" t="s">
        <v>139</v>
      </c>
      <c r="H1262" s="177" t="s">
        <v>682</v>
      </c>
      <c r="I1262" s="9">
        <v>1.4</v>
      </c>
      <c r="J1262" s="177">
        <v>91</v>
      </c>
      <c r="K1262" s="230">
        <v>2018</v>
      </c>
      <c r="L1262" s="12" t="s">
        <v>290</v>
      </c>
      <c r="M1262" s="12"/>
      <c r="N1262" s="12" t="s">
        <v>68</v>
      </c>
      <c r="O1262" s="12"/>
      <c r="P1262" s="12"/>
      <c r="Q1262" s="4" t="s">
        <v>68</v>
      </c>
      <c r="R1262" s="4">
        <v>1.4</v>
      </c>
      <c r="S1262" s="4">
        <v>1.4</v>
      </c>
      <c r="T1262" s="178">
        <v>2018</v>
      </c>
      <c r="U1262" s="13" t="s">
        <v>291</v>
      </c>
      <c r="V1262" s="4" t="s">
        <v>70</v>
      </c>
      <c r="W1262" s="180"/>
      <c r="X1262" s="4">
        <f t="shared" si="27"/>
        <v>0</v>
      </c>
      <c r="Y1262" s="180"/>
      <c r="Z1262" s="4"/>
      <c r="AA1262" s="180"/>
      <c r="AB1262" s="180"/>
      <c r="AC1262" s="180"/>
      <c r="AD1262" s="180"/>
      <c r="AE1262" s="180"/>
      <c r="AF1262" s="180"/>
      <c r="AG1262" s="180"/>
      <c r="AH1262" s="180"/>
    </row>
    <row r="1263" spans="1:34" ht="38.25" x14ac:dyDescent="0.25">
      <c r="A1263" s="4" t="s">
        <v>3774</v>
      </c>
      <c r="B1263" s="5" t="s">
        <v>3775</v>
      </c>
      <c r="C1263" s="246">
        <f>IF(LEN($D1263)=0,"",SUBTOTAL(3,$D$6:$D1263))</f>
        <v>1256</v>
      </c>
      <c r="D1263" s="174" t="s">
        <v>25</v>
      </c>
      <c r="E1263" s="176" t="s">
        <v>3776</v>
      </c>
      <c r="F1263" s="174" t="s">
        <v>27</v>
      </c>
      <c r="G1263" s="174" t="s">
        <v>84</v>
      </c>
      <c r="H1263" s="177" t="s">
        <v>1375</v>
      </c>
      <c r="I1263" s="9">
        <v>0.15</v>
      </c>
      <c r="J1263" s="177">
        <v>91</v>
      </c>
      <c r="K1263" s="230">
        <v>2018</v>
      </c>
      <c r="L1263" s="12" t="s">
        <v>290</v>
      </c>
      <c r="M1263" s="12"/>
      <c r="N1263" s="12"/>
      <c r="O1263" s="12"/>
      <c r="P1263" s="12"/>
      <c r="Q1263" s="4"/>
      <c r="R1263" s="4">
        <v>0.15</v>
      </c>
      <c r="S1263" s="4">
        <v>0.15</v>
      </c>
      <c r="T1263" s="178">
        <v>2018</v>
      </c>
      <c r="U1263" s="13" t="s">
        <v>291</v>
      </c>
      <c r="V1263" s="4" t="s">
        <v>47</v>
      </c>
      <c r="W1263" s="180"/>
      <c r="X1263" s="4">
        <f t="shared" si="27"/>
        <v>0</v>
      </c>
      <c r="Y1263" s="180"/>
      <c r="Z1263" s="4"/>
      <c r="AA1263" s="180"/>
      <c r="AB1263" s="180"/>
      <c r="AC1263" s="180"/>
      <c r="AD1263" s="180"/>
      <c r="AE1263" s="180"/>
      <c r="AF1263" s="180"/>
      <c r="AG1263" s="180"/>
      <c r="AH1263" s="180"/>
    </row>
    <row r="1264" spans="1:34" ht="38.25" x14ac:dyDescent="0.25">
      <c r="A1264" s="4" t="s">
        <v>3777</v>
      </c>
      <c r="B1264" s="5" t="s">
        <v>47</v>
      </c>
      <c r="C1264" s="246">
        <f>IF(LEN($D1264)=0,"",SUBTOTAL(3,$D$6:$D1264))</f>
        <v>1257</v>
      </c>
      <c r="D1264" s="174" t="s">
        <v>25</v>
      </c>
      <c r="E1264" s="176" t="s">
        <v>2788</v>
      </c>
      <c r="F1264" s="174" t="s">
        <v>27</v>
      </c>
      <c r="G1264" s="174" t="s">
        <v>84</v>
      </c>
      <c r="H1264" s="177" t="s">
        <v>1905</v>
      </c>
      <c r="I1264" s="9">
        <v>0.3</v>
      </c>
      <c r="J1264" s="177">
        <v>91</v>
      </c>
      <c r="K1264" s="230">
        <v>2018</v>
      </c>
      <c r="L1264" s="12" t="s">
        <v>290</v>
      </c>
      <c r="M1264" s="12"/>
      <c r="N1264" s="12"/>
      <c r="O1264" s="12"/>
      <c r="P1264" s="12"/>
      <c r="Q1264" s="4"/>
      <c r="R1264" s="4">
        <v>0.3</v>
      </c>
      <c r="S1264" s="4">
        <v>0.3</v>
      </c>
      <c r="T1264" s="178">
        <v>2018</v>
      </c>
      <c r="U1264" s="13" t="s">
        <v>291</v>
      </c>
      <c r="V1264" s="4" t="s">
        <v>47</v>
      </c>
      <c r="W1264" s="180"/>
      <c r="X1264" s="4">
        <f t="shared" si="27"/>
        <v>0</v>
      </c>
      <c r="Y1264" s="180"/>
      <c r="Z1264" s="4"/>
      <c r="AA1264" s="180"/>
      <c r="AB1264" s="180"/>
      <c r="AC1264" s="180"/>
      <c r="AD1264" s="180"/>
      <c r="AE1264" s="180"/>
      <c r="AF1264" s="180"/>
      <c r="AG1264" s="180"/>
      <c r="AH1264" s="180"/>
    </row>
    <row r="1265" spans="1:34" ht="38.25" x14ac:dyDescent="0.25">
      <c r="A1265" s="4" t="s">
        <v>3778</v>
      </c>
      <c r="B1265" s="5" t="s">
        <v>3779</v>
      </c>
      <c r="C1265" s="246">
        <f>IF(LEN($D1265)=0,"",SUBTOTAL(3,$D$6:$D1265))</f>
        <v>1258</v>
      </c>
      <c r="D1265" s="174" t="s">
        <v>25</v>
      </c>
      <c r="E1265" s="176" t="s">
        <v>3780</v>
      </c>
      <c r="F1265" s="174" t="s">
        <v>27</v>
      </c>
      <c r="G1265" s="174" t="s">
        <v>84</v>
      </c>
      <c r="H1265" s="177" t="s">
        <v>1410</v>
      </c>
      <c r="I1265" s="9">
        <v>0.2</v>
      </c>
      <c r="J1265" s="177">
        <v>91</v>
      </c>
      <c r="K1265" s="230">
        <v>2018</v>
      </c>
      <c r="L1265" s="12" t="s">
        <v>290</v>
      </c>
      <c r="M1265" s="12"/>
      <c r="N1265" s="12"/>
      <c r="O1265" s="12"/>
      <c r="P1265" s="12"/>
      <c r="Q1265" s="4"/>
      <c r="R1265" s="4">
        <v>0.2</v>
      </c>
      <c r="S1265" s="4">
        <v>0.2</v>
      </c>
      <c r="T1265" s="178">
        <v>2018</v>
      </c>
      <c r="U1265" s="13" t="s">
        <v>291</v>
      </c>
      <c r="V1265" s="4" t="s">
        <v>47</v>
      </c>
      <c r="W1265" s="180"/>
      <c r="X1265" s="4">
        <f t="shared" si="27"/>
        <v>0</v>
      </c>
      <c r="Y1265" s="180"/>
      <c r="Z1265" s="4"/>
      <c r="AA1265" s="180"/>
      <c r="AB1265" s="180"/>
      <c r="AC1265" s="180"/>
      <c r="AD1265" s="180"/>
      <c r="AE1265" s="180"/>
      <c r="AF1265" s="180"/>
      <c r="AG1265" s="180"/>
      <c r="AH1265" s="180"/>
    </row>
    <row r="1266" spans="1:34" ht="38.25" x14ac:dyDescent="0.25">
      <c r="A1266" s="4" t="s">
        <v>3781</v>
      </c>
      <c r="B1266" s="5" t="s">
        <v>3782</v>
      </c>
      <c r="C1266" s="246">
        <f>IF(LEN($D1266)=0,"",SUBTOTAL(3,$D$6:$D1266))</f>
        <v>1259</v>
      </c>
      <c r="D1266" s="174" t="s">
        <v>25</v>
      </c>
      <c r="E1266" s="176" t="s">
        <v>3783</v>
      </c>
      <c r="F1266" s="174" t="s">
        <v>45</v>
      </c>
      <c r="G1266" s="174" t="s">
        <v>84</v>
      </c>
      <c r="H1266" s="177" t="s">
        <v>1410</v>
      </c>
      <c r="I1266" s="9">
        <v>2.14</v>
      </c>
      <c r="J1266" s="177">
        <v>91</v>
      </c>
      <c r="K1266" s="230">
        <v>2018</v>
      </c>
      <c r="L1266" s="12" t="s">
        <v>290</v>
      </c>
      <c r="M1266" s="12"/>
      <c r="N1266" s="12"/>
      <c r="O1266" s="12"/>
      <c r="P1266" s="12"/>
      <c r="Q1266" s="4"/>
      <c r="R1266" s="4">
        <v>2.14</v>
      </c>
      <c r="S1266" s="4">
        <v>2.14</v>
      </c>
      <c r="T1266" s="178">
        <v>2018</v>
      </c>
      <c r="U1266" s="13" t="s">
        <v>291</v>
      </c>
      <c r="V1266" s="4" t="s">
        <v>70</v>
      </c>
      <c r="W1266" s="180"/>
      <c r="X1266" s="4">
        <f t="shared" si="27"/>
        <v>0</v>
      </c>
      <c r="Y1266" s="180"/>
      <c r="Z1266" s="4"/>
      <c r="AA1266" s="180"/>
      <c r="AB1266" s="180"/>
      <c r="AC1266" s="180"/>
      <c r="AD1266" s="180"/>
      <c r="AE1266" s="180"/>
      <c r="AF1266" s="180"/>
      <c r="AG1266" s="180"/>
      <c r="AH1266" s="180"/>
    </row>
    <row r="1267" spans="1:34" ht="38.25" x14ac:dyDescent="0.25">
      <c r="A1267" s="4" t="s">
        <v>3784</v>
      </c>
      <c r="B1267" s="5" t="s">
        <v>47</v>
      </c>
      <c r="C1267" s="246">
        <f>IF(LEN($D1267)=0,"",SUBTOTAL(3,$D$6:$D1267))</f>
        <v>1260</v>
      </c>
      <c r="D1267" s="174" t="s">
        <v>25</v>
      </c>
      <c r="E1267" s="176" t="s">
        <v>3785</v>
      </c>
      <c r="F1267" s="174" t="s">
        <v>27</v>
      </c>
      <c r="G1267" s="174" t="s">
        <v>84</v>
      </c>
      <c r="H1267" s="177" t="s">
        <v>1999</v>
      </c>
      <c r="I1267" s="9">
        <v>1.5</v>
      </c>
      <c r="J1267" s="177">
        <v>91</v>
      </c>
      <c r="K1267" s="230">
        <v>2018</v>
      </c>
      <c r="L1267" s="12" t="s">
        <v>290</v>
      </c>
      <c r="M1267" s="12"/>
      <c r="N1267" s="12"/>
      <c r="O1267" s="12"/>
      <c r="P1267" s="12"/>
      <c r="Q1267" s="4"/>
      <c r="R1267" s="4">
        <v>1.5</v>
      </c>
      <c r="S1267" s="4">
        <v>1.5</v>
      </c>
      <c r="T1267" s="178">
        <v>2018</v>
      </c>
      <c r="U1267" s="13" t="s">
        <v>291</v>
      </c>
      <c r="V1267" s="4" t="s">
        <v>47</v>
      </c>
      <c r="W1267" s="180"/>
      <c r="X1267" s="4">
        <f t="shared" si="27"/>
        <v>0</v>
      </c>
      <c r="Y1267" s="180"/>
      <c r="Z1267" s="4"/>
      <c r="AA1267" s="180"/>
      <c r="AB1267" s="180"/>
      <c r="AC1267" s="180"/>
      <c r="AD1267" s="180"/>
      <c r="AE1267" s="180"/>
      <c r="AF1267" s="180"/>
      <c r="AG1267" s="180"/>
      <c r="AH1267" s="180"/>
    </row>
    <row r="1268" spans="1:34" ht="38.25" x14ac:dyDescent="0.25">
      <c r="A1268" s="4" t="s">
        <v>3786</v>
      </c>
      <c r="B1268" s="5" t="s">
        <v>3787</v>
      </c>
      <c r="C1268" s="246">
        <f>IF(LEN($D1268)=0,"",SUBTOTAL(3,$D$6:$D1268))</f>
        <v>1261</v>
      </c>
      <c r="D1268" s="174" t="s">
        <v>25</v>
      </c>
      <c r="E1268" s="176" t="s">
        <v>3788</v>
      </c>
      <c r="F1268" s="174" t="s">
        <v>45</v>
      </c>
      <c r="G1268" s="174" t="s">
        <v>181</v>
      </c>
      <c r="H1268" s="177" t="s">
        <v>980</v>
      </c>
      <c r="I1268" s="9">
        <v>0.3</v>
      </c>
      <c r="J1268" s="177">
        <v>91</v>
      </c>
      <c r="K1268" s="230">
        <v>2018</v>
      </c>
      <c r="L1268" s="12" t="s">
        <v>290</v>
      </c>
      <c r="M1268" s="12"/>
      <c r="N1268" s="12"/>
      <c r="O1268" s="12"/>
      <c r="P1268" s="12"/>
      <c r="Q1268" s="4"/>
      <c r="R1268" s="4">
        <v>0.3</v>
      </c>
      <c r="S1268" s="4">
        <v>0.3</v>
      </c>
      <c r="T1268" s="178">
        <v>2018</v>
      </c>
      <c r="U1268" s="13" t="s">
        <v>291</v>
      </c>
      <c r="V1268" s="4" t="s">
        <v>70</v>
      </c>
      <c r="W1268" s="180"/>
      <c r="X1268" s="4">
        <f t="shared" si="27"/>
        <v>0</v>
      </c>
      <c r="Y1268" s="180"/>
      <c r="Z1268" s="4"/>
      <c r="AA1268" s="180"/>
      <c r="AB1268" s="180"/>
      <c r="AC1268" s="180"/>
      <c r="AD1268" s="180"/>
      <c r="AE1268" s="180"/>
      <c r="AF1268" s="180"/>
      <c r="AG1268" s="180"/>
      <c r="AH1268" s="180"/>
    </row>
    <row r="1269" spans="1:34" ht="38.25" x14ac:dyDescent="0.25">
      <c r="A1269" s="4" t="s">
        <v>3789</v>
      </c>
      <c r="B1269" s="5" t="s">
        <v>3790</v>
      </c>
      <c r="C1269" s="246">
        <f>IF(LEN($D1269)=0,"",SUBTOTAL(3,$D$6:$D1269))</f>
        <v>1262</v>
      </c>
      <c r="D1269" s="174" t="s">
        <v>25</v>
      </c>
      <c r="E1269" s="176" t="s">
        <v>3791</v>
      </c>
      <c r="F1269" s="174" t="s">
        <v>27</v>
      </c>
      <c r="G1269" s="174" t="s">
        <v>181</v>
      </c>
      <c r="H1269" s="177" t="s">
        <v>368</v>
      </c>
      <c r="I1269" s="9">
        <v>1.98</v>
      </c>
      <c r="J1269" s="177">
        <v>91</v>
      </c>
      <c r="K1269" s="230">
        <v>2018</v>
      </c>
      <c r="L1269" s="12" t="s">
        <v>290</v>
      </c>
      <c r="M1269" s="12"/>
      <c r="N1269" s="12"/>
      <c r="O1269" s="12"/>
      <c r="P1269" s="12"/>
      <c r="Q1269" s="4"/>
      <c r="R1269" s="4">
        <v>1.98</v>
      </c>
      <c r="S1269" s="4">
        <v>1.98</v>
      </c>
      <c r="T1269" s="178">
        <v>2018</v>
      </c>
      <c r="U1269" s="13" t="s">
        <v>291</v>
      </c>
      <c r="V1269" s="4" t="s">
        <v>70</v>
      </c>
      <c r="W1269" s="180"/>
      <c r="X1269" s="4">
        <f t="shared" si="27"/>
        <v>0</v>
      </c>
      <c r="Y1269" s="180"/>
      <c r="Z1269" s="4"/>
      <c r="AA1269" s="180"/>
      <c r="AB1269" s="180"/>
      <c r="AC1269" s="180"/>
      <c r="AD1269" s="180"/>
      <c r="AE1269" s="180"/>
      <c r="AF1269" s="180"/>
      <c r="AG1269" s="180"/>
      <c r="AH1269" s="180"/>
    </row>
    <row r="1270" spans="1:34" ht="38.25" x14ac:dyDescent="0.25">
      <c r="A1270" s="4" t="s">
        <v>3792</v>
      </c>
      <c r="B1270" s="5" t="s">
        <v>3793</v>
      </c>
      <c r="C1270" s="246">
        <f>IF(LEN($D1270)=0,"",SUBTOTAL(3,$D$6:$D1270))</f>
        <v>1263</v>
      </c>
      <c r="D1270" s="174" t="s">
        <v>25</v>
      </c>
      <c r="E1270" s="176" t="s">
        <v>3794</v>
      </c>
      <c r="F1270" s="174" t="s">
        <v>45</v>
      </c>
      <c r="G1270" s="174" t="s">
        <v>181</v>
      </c>
      <c r="H1270" s="177" t="s">
        <v>432</v>
      </c>
      <c r="I1270" s="9">
        <v>5</v>
      </c>
      <c r="J1270" s="177">
        <v>91</v>
      </c>
      <c r="K1270" s="230">
        <v>2018</v>
      </c>
      <c r="L1270" s="12" t="s">
        <v>290</v>
      </c>
      <c r="M1270" s="12"/>
      <c r="N1270" s="12"/>
      <c r="O1270" s="12"/>
      <c r="P1270" s="12"/>
      <c r="Q1270" s="4"/>
      <c r="R1270" s="4">
        <v>5</v>
      </c>
      <c r="S1270" s="4">
        <v>5</v>
      </c>
      <c r="T1270" s="178">
        <v>2018</v>
      </c>
      <c r="U1270" s="13" t="s">
        <v>291</v>
      </c>
      <c r="V1270" s="4" t="s">
        <v>70</v>
      </c>
      <c r="W1270" s="180"/>
      <c r="X1270" s="4">
        <f t="shared" si="27"/>
        <v>0</v>
      </c>
      <c r="Y1270" s="180"/>
      <c r="Z1270" s="4"/>
      <c r="AA1270" s="180"/>
      <c r="AB1270" s="180"/>
      <c r="AC1270" s="180"/>
      <c r="AD1270" s="180"/>
      <c r="AE1270" s="180"/>
      <c r="AF1270" s="180"/>
      <c r="AG1270" s="180"/>
      <c r="AH1270" s="180"/>
    </row>
    <row r="1271" spans="1:34" ht="38.25" x14ac:dyDescent="0.25">
      <c r="A1271" s="4" t="s">
        <v>3795</v>
      </c>
      <c r="B1271" s="5" t="s">
        <v>3796</v>
      </c>
      <c r="C1271" s="246">
        <f>IF(LEN($D1271)=0,"",SUBTOTAL(3,$D$6:$D1271))</f>
        <v>1264</v>
      </c>
      <c r="D1271" s="174" t="s">
        <v>25</v>
      </c>
      <c r="E1271" s="176" t="s">
        <v>3797</v>
      </c>
      <c r="F1271" s="174" t="s">
        <v>27</v>
      </c>
      <c r="G1271" s="174" t="s">
        <v>89</v>
      </c>
      <c r="H1271" s="177" t="s">
        <v>693</v>
      </c>
      <c r="I1271" s="9">
        <v>0.84</v>
      </c>
      <c r="J1271" s="177">
        <v>91</v>
      </c>
      <c r="K1271" s="230">
        <v>2018</v>
      </c>
      <c r="L1271" s="12" t="s">
        <v>290</v>
      </c>
      <c r="M1271" s="12"/>
      <c r="N1271" s="12"/>
      <c r="O1271" s="12"/>
      <c r="P1271" s="12"/>
      <c r="Q1271" s="4"/>
      <c r="R1271" s="4">
        <v>0.84</v>
      </c>
      <c r="S1271" s="4">
        <v>0.84</v>
      </c>
      <c r="T1271" s="178">
        <v>2018</v>
      </c>
      <c r="U1271" s="13" t="s">
        <v>291</v>
      </c>
      <c r="V1271" s="4" t="s">
        <v>47</v>
      </c>
      <c r="W1271" s="180"/>
      <c r="X1271" s="4">
        <f t="shared" si="27"/>
        <v>0</v>
      </c>
      <c r="Y1271" s="180"/>
      <c r="Z1271" s="4"/>
      <c r="AA1271" s="180"/>
      <c r="AB1271" s="180"/>
      <c r="AC1271" s="180"/>
      <c r="AD1271" s="180"/>
      <c r="AE1271" s="180"/>
      <c r="AF1271" s="180"/>
      <c r="AG1271" s="180"/>
      <c r="AH1271" s="180"/>
    </row>
    <row r="1272" spans="1:34" ht="38.25" x14ac:dyDescent="0.25">
      <c r="A1272" s="4" t="s">
        <v>3798</v>
      </c>
      <c r="B1272" s="5" t="s">
        <v>3799</v>
      </c>
      <c r="C1272" s="246">
        <f>IF(LEN($D1272)=0,"",SUBTOTAL(3,$D$6:$D1272))</f>
        <v>1265</v>
      </c>
      <c r="D1272" s="174" t="s">
        <v>25</v>
      </c>
      <c r="E1272" s="176" t="s">
        <v>3800</v>
      </c>
      <c r="F1272" s="174" t="s">
        <v>495</v>
      </c>
      <c r="G1272" s="174" t="s">
        <v>89</v>
      </c>
      <c r="H1272" s="177" t="s">
        <v>3801</v>
      </c>
      <c r="I1272" s="9">
        <v>28.599999999999998</v>
      </c>
      <c r="J1272" s="177">
        <v>91</v>
      </c>
      <c r="K1272" s="230">
        <v>2018</v>
      </c>
      <c r="L1272" s="12" t="s">
        <v>290</v>
      </c>
      <c r="M1272" s="12"/>
      <c r="N1272" s="12"/>
      <c r="O1272" s="12"/>
      <c r="P1272" s="12"/>
      <c r="Q1272" s="4"/>
      <c r="R1272" s="4">
        <v>28.599999999999998</v>
      </c>
      <c r="S1272" s="4">
        <v>28.599999999999998</v>
      </c>
      <c r="T1272" s="178">
        <v>2018</v>
      </c>
      <c r="U1272" s="13" t="s">
        <v>291</v>
      </c>
      <c r="V1272" s="4" t="s">
        <v>70</v>
      </c>
      <c r="W1272" s="180"/>
      <c r="X1272" s="4">
        <f t="shared" si="27"/>
        <v>0</v>
      </c>
      <c r="Y1272" s="180"/>
      <c r="Z1272" s="4"/>
      <c r="AA1272" s="180"/>
      <c r="AB1272" s="180"/>
      <c r="AC1272" s="180"/>
      <c r="AD1272" s="180"/>
      <c r="AE1272" s="180"/>
      <c r="AF1272" s="180"/>
      <c r="AG1272" s="180"/>
      <c r="AH1272" s="180"/>
    </row>
    <row r="1273" spans="1:34" ht="38.25" x14ac:dyDescent="0.25">
      <c r="A1273" s="4" t="s">
        <v>3802</v>
      </c>
      <c r="B1273" s="5" t="s">
        <v>3803</v>
      </c>
      <c r="C1273" s="246">
        <f>IF(LEN($D1273)=0,"",SUBTOTAL(3,$D$6:$D86))</f>
        <v>80</v>
      </c>
      <c r="D1273" s="174" t="s">
        <v>25</v>
      </c>
      <c r="E1273" s="176" t="s">
        <v>3804</v>
      </c>
      <c r="F1273" s="174" t="s">
        <v>45</v>
      </c>
      <c r="G1273" s="174" t="s">
        <v>28</v>
      </c>
      <c r="H1273" s="177" t="s">
        <v>503</v>
      </c>
      <c r="I1273" s="9">
        <v>0.1</v>
      </c>
      <c r="J1273" s="177">
        <v>91</v>
      </c>
      <c r="K1273" s="230">
        <v>2018</v>
      </c>
      <c r="L1273" s="12" t="s">
        <v>290</v>
      </c>
      <c r="M1273" s="12"/>
      <c r="N1273" s="12"/>
      <c r="O1273" s="12"/>
      <c r="P1273" s="12"/>
      <c r="Q1273" s="4"/>
      <c r="R1273" s="4">
        <v>0.1</v>
      </c>
      <c r="S1273" s="4">
        <v>0.1</v>
      </c>
      <c r="T1273" s="178">
        <v>2018</v>
      </c>
      <c r="U1273" s="13" t="s">
        <v>291</v>
      </c>
      <c r="V1273" s="4" t="s">
        <v>47</v>
      </c>
      <c r="W1273" s="180"/>
      <c r="X1273" s="4">
        <f t="shared" si="27"/>
        <v>0</v>
      </c>
      <c r="Y1273" s="180"/>
      <c r="Z1273" s="4"/>
      <c r="AA1273" s="180"/>
      <c r="AB1273" s="180"/>
      <c r="AC1273" s="180"/>
      <c r="AD1273" s="180"/>
      <c r="AE1273" s="180"/>
      <c r="AF1273" s="180"/>
      <c r="AG1273" s="180"/>
      <c r="AH1273" s="180"/>
    </row>
    <row r="1274" spans="1:34" ht="38.25" x14ac:dyDescent="0.25">
      <c r="A1274" s="4" t="s">
        <v>3805</v>
      </c>
      <c r="B1274" s="5" t="s">
        <v>3806</v>
      </c>
      <c r="C1274" s="246">
        <f>IF(LEN($D1274)=0,"",SUBTOTAL(3,$D$6:$D1274))</f>
        <v>1267</v>
      </c>
      <c r="D1274" s="174" t="s">
        <v>25</v>
      </c>
      <c r="E1274" s="176" t="s">
        <v>3807</v>
      </c>
      <c r="F1274" s="174" t="s">
        <v>740</v>
      </c>
      <c r="G1274" s="174" t="s">
        <v>28</v>
      </c>
      <c r="H1274" s="177" t="s">
        <v>3808</v>
      </c>
      <c r="I1274" s="9">
        <v>22.08</v>
      </c>
      <c r="J1274" s="177">
        <v>91</v>
      </c>
      <c r="K1274" s="230">
        <v>2018</v>
      </c>
      <c r="L1274" s="12" t="s">
        <v>290</v>
      </c>
      <c r="M1274" s="12"/>
      <c r="N1274" s="12"/>
      <c r="O1274" s="12"/>
      <c r="P1274" s="12"/>
      <c r="Q1274" s="4"/>
      <c r="R1274" s="4">
        <v>22.08</v>
      </c>
      <c r="S1274" s="4">
        <v>22.08</v>
      </c>
      <c r="T1274" s="178">
        <v>2018</v>
      </c>
      <c r="U1274" s="13" t="s">
        <v>291</v>
      </c>
      <c r="V1274" s="4" t="s">
        <v>70</v>
      </c>
      <c r="W1274" s="180"/>
      <c r="X1274" s="4">
        <f t="shared" si="27"/>
        <v>0</v>
      </c>
      <c r="Y1274" s="180"/>
      <c r="Z1274" s="4"/>
      <c r="AA1274" s="180"/>
      <c r="AB1274" s="180"/>
      <c r="AC1274" s="180"/>
      <c r="AD1274" s="180"/>
      <c r="AE1274" s="180"/>
      <c r="AF1274" s="180"/>
      <c r="AG1274" s="180"/>
      <c r="AH1274" s="180"/>
    </row>
    <row r="1275" spans="1:34" ht="38.25" x14ac:dyDescent="0.25">
      <c r="A1275" s="4" t="s">
        <v>3809</v>
      </c>
      <c r="B1275" s="5" t="s">
        <v>3810</v>
      </c>
      <c r="C1275" s="246">
        <f>IF(LEN($D1275)=0,"",SUBTOTAL(3,$D$6:$D1275))</f>
        <v>1268</v>
      </c>
      <c r="D1275" s="174" t="s">
        <v>25</v>
      </c>
      <c r="E1275" s="176" t="s">
        <v>3811</v>
      </c>
      <c r="F1275" s="174" t="s">
        <v>27</v>
      </c>
      <c r="G1275" s="174" t="s">
        <v>28</v>
      </c>
      <c r="H1275" s="177" t="s">
        <v>387</v>
      </c>
      <c r="I1275" s="9">
        <v>1.0600000000000003</v>
      </c>
      <c r="J1275" s="177">
        <v>91</v>
      </c>
      <c r="K1275" s="230">
        <v>2018</v>
      </c>
      <c r="L1275" s="12" t="s">
        <v>290</v>
      </c>
      <c r="M1275" s="12"/>
      <c r="N1275" s="12"/>
      <c r="O1275" s="12"/>
      <c r="P1275" s="12"/>
      <c r="Q1275" s="4"/>
      <c r="R1275" s="4">
        <v>2.0700000000000003</v>
      </c>
      <c r="S1275" s="4">
        <v>1.06</v>
      </c>
      <c r="T1275" s="178">
        <v>2018</v>
      </c>
      <c r="U1275" s="13" t="s">
        <v>291</v>
      </c>
      <c r="V1275" s="4" t="s">
        <v>47</v>
      </c>
      <c r="W1275" s="180"/>
      <c r="X1275" s="4">
        <f t="shared" si="27"/>
        <v>0</v>
      </c>
      <c r="Y1275" s="180"/>
      <c r="Z1275" s="4"/>
      <c r="AA1275" s="180"/>
      <c r="AB1275" s="180"/>
      <c r="AC1275" s="180"/>
      <c r="AD1275" s="180"/>
      <c r="AE1275" s="180"/>
      <c r="AF1275" s="180"/>
      <c r="AG1275" s="180"/>
      <c r="AH1275" s="180"/>
    </row>
    <row r="1276" spans="1:34" ht="38.25" x14ac:dyDescent="0.25">
      <c r="A1276" s="4" t="s">
        <v>3812</v>
      </c>
      <c r="B1276" s="5" t="s">
        <v>3813</v>
      </c>
      <c r="C1276" s="246">
        <f>IF(LEN($D1276)=0,"",SUBTOTAL(3,$D$6:$D1276))</f>
        <v>1269</v>
      </c>
      <c r="D1276" s="174" t="s">
        <v>25</v>
      </c>
      <c r="E1276" s="176" t="s">
        <v>3814</v>
      </c>
      <c r="F1276" s="174" t="s">
        <v>27</v>
      </c>
      <c r="G1276" s="174" t="s">
        <v>28</v>
      </c>
      <c r="H1276" s="177" t="s">
        <v>1740</v>
      </c>
      <c r="I1276" s="9">
        <v>0.06</v>
      </c>
      <c r="J1276" s="177">
        <v>91</v>
      </c>
      <c r="K1276" s="230">
        <v>2018</v>
      </c>
      <c r="L1276" s="12" t="s">
        <v>290</v>
      </c>
      <c r="M1276" s="12"/>
      <c r="N1276" s="12"/>
      <c r="O1276" s="12"/>
      <c r="P1276" s="12"/>
      <c r="Q1276" s="4"/>
      <c r="R1276" s="4">
        <v>0.06</v>
      </c>
      <c r="S1276" s="4">
        <v>0.06</v>
      </c>
      <c r="T1276" s="178">
        <v>2018</v>
      </c>
      <c r="U1276" s="13" t="s">
        <v>291</v>
      </c>
      <c r="V1276" s="4" t="s">
        <v>47</v>
      </c>
      <c r="W1276" s="180"/>
      <c r="X1276" s="4">
        <f t="shared" si="27"/>
        <v>0</v>
      </c>
      <c r="Y1276" s="180"/>
      <c r="Z1276" s="4"/>
      <c r="AA1276" s="180"/>
      <c r="AB1276" s="180"/>
      <c r="AC1276" s="180"/>
      <c r="AD1276" s="180"/>
      <c r="AE1276" s="180"/>
      <c r="AF1276" s="180"/>
      <c r="AG1276" s="180"/>
      <c r="AH1276" s="180"/>
    </row>
    <row r="1277" spans="1:34" ht="38.25" x14ac:dyDescent="0.25">
      <c r="A1277" s="4" t="s">
        <v>3815</v>
      </c>
      <c r="B1277" s="5" t="s">
        <v>3816</v>
      </c>
      <c r="C1277" s="246">
        <f>IF(LEN($D1277)=0,"",SUBTOTAL(3,$D$6:$D1277))</f>
        <v>1270</v>
      </c>
      <c r="D1277" s="174" t="s">
        <v>25</v>
      </c>
      <c r="E1277" s="176" t="s">
        <v>3817</v>
      </c>
      <c r="F1277" s="174" t="s">
        <v>27</v>
      </c>
      <c r="G1277" s="174" t="s">
        <v>165</v>
      </c>
      <c r="H1277" s="177" t="s">
        <v>609</v>
      </c>
      <c r="I1277" s="9">
        <v>2</v>
      </c>
      <c r="J1277" s="177">
        <v>91</v>
      </c>
      <c r="K1277" s="230">
        <v>2018</v>
      </c>
      <c r="L1277" s="12" t="s">
        <v>290</v>
      </c>
      <c r="M1277" s="12"/>
      <c r="N1277" s="12"/>
      <c r="O1277" s="12"/>
      <c r="P1277" s="12"/>
      <c r="Q1277" s="4"/>
      <c r="R1277" s="4">
        <v>2</v>
      </c>
      <c r="S1277" s="4">
        <v>2</v>
      </c>
      <c r="T1277" s="178">
        <v>2018</v>
      </c>
      <c r="U1277" s="13" t="s">
        <v>291</v>
      </c>
      <c r="V1277" s="4" t="s">
        <v>111</v>
      </c>
      <c r="W1277" s="180"/>
      <c r="X1277" s="4">
        <f t="shared" si="27"/>
        <v>0</v>
      </c>
      <c r="Y1277" s="180"/>
      <c r="Z1277" s="4"/>
      <c r="AA1277" s="180"/>
      <c r="AB1277" s="180"/>
      <c r="AC1277" s="180"/>
      <c r="AD1277" s="180"/>
      <c r="AE1277" s="180"/>
      <c r="AF1277" s="180"/>
      <c r="AG1277" s="180"/>
      <c r="AH1277" s="180"/>
    </row>
    <row r="1278" spans="1:34" ht="38.25" x14ac:dyDescent="0.25">
      <c r="A1278" s="4" t="s">
        <v>3818</v>
      </c>
      <c r="B1278" s="5" t="s">
        <v>3819</v>
      </c>
      <c r="C1278" s="246">
        <f>IF(LEN($D1278)=0,"",SUBTOTAL(3,$D$6:$D1278))</f>
        <v>1271</v>
      </c>
      <c r="D1278" s="174" t="s">
        <v>25</v>
      </c>
      <c r="E1278" s="176" t="s">
        <v>3820</v>
      </c>
      <c r="F1278" s="174" t="s">
        <v>27</v>
      </c>
      <c r="G1278" s="174" t="s">
        <v>165</v>
      </c>
      <c r="H1278" s="177" t="s">
        <v>166</v>
      </c>
      <c r="I1278" s="9">
        <v>1</v>
      </c>
      <c r="J1278" s="177">
        <v>91</v>
      </c>
      <c r="K1278" s="230">
        <v>2018</v>
      </c>
      <c r="L1278" s="12" t="s">
        <v>290</v>
      </c>
      <c r="M1278" s="12"/>
      <c r="N1278" s="12"/>
      <c r="O1278" s="12"/>
      <c r="P1278" s="12"/>
      <c r="Q1278" s="4"/>
      <c r="R1278" s="4">
        <v>1</v>
      </c>
      <c r="S1278" s="4">
        <v>1</v>
      </c>
      <c r="T1278" s="178">
        <v>2018</v>
      </c>
      <c r="U1278" s="13" t="s">
        <v>291</v>
      </c>
      <c r="V1278" s="4" t="s">
        <v>111</v>
      </c>
      <c r="W1278" s="180"/>
      <c r="X1278" s="4">
        <f t="shared" si="27"/>
        <v>0</v>
      </c>
      <c r="Y1278" s="180"/>
      <c r="Z1278" s="4"/>
      <c r="AA1278" s="180"/>
      <c r="AB1278" s="180"/>
      <c r="AC1278" s="180"/>
      <c r="AD1278" s="180"/>
      <c r="AE1278" s="180"/>
      <c r="AF1278" s="180"/>
      <c r="AG1278" s="180"/>
      <c r="AH1278" s="180"/>
    </row>
    <row r="1279" spans="1:34" ht="38.25" x14ac:dyDescent="0.25">
      <c r="A1279" s="4" t="s">
        <v>3821</v>
      </c>
      <c r="B1279" s="5" t="s">
        <v>3822</v>
      </c>
      <c r="C1279" s="246">
        <f>IF(LEN($D1279)=0,"",SUBTOTAL(3,$D$6:$D1279))</f>
        <v>1272</v>
      </c>
      <c r="D1279" s="174" t="s">
        <v>25</v>
      </c>
      <c r="E1279" s="176" t="s">
        <v>3823</v>
      </c>
      <c r="F1279" s="174" t="s">
        <v>27</v>
      </c>
      <c r="G1279" s="174" t="s">
        <v>165</v>
      </c>
      <c r="H1279" s="177" t="s">
        <v>166</v>
      </c>
      <c r="I1279" s="9">
        <v>0.21</v>
      </c>
      <c r="J1279" s="177">
        <v>91</v>
      </c>
      <c r="K1279" s="230">
        <v>2018</v>
      </c>
      <c r="L1279" s="12" t="s">
        <v>290</v>
      </c>
      <c r="M1279" s="12"/>
      <c r="N1279" s="12"/>
      <c r="O1279" s="12"/>
      <c r="P1279" s="12"/>
      <c r="Q1279" s="4"/>
      <c r="R1279" s="4">
        <v>0.21</v>
      </c>
      <c r="S1279" s="4">
        <v>0.21</v>
      </c>
      <c r="T1279" s="178">
        <v>2018</v>
      </c>
      <c r="U1279" s="13" t="s">
        <v>291</v>
      </c>
      <c r="V1279" s="4" t="s">
        <v>111</v>
      </c>
      <c r="W1279" s="180"/>
      <c r="X1279" s="4">
        <f t="shared" si="27"/>
        <v>0</v>
      </c>
      <c r="Y1279" s="180"/>
      <c r="Z1279" s="4"/>
      <c r="AA1279" s="180"/>
      <c r="AB1279" s="180"/>
      <c r="AC1279" s="180"/>
      <c r="AD1279" s="180"/>
      <c r="AE1279" s="180"/>
      <c r="AF1279" s="180"/>
      <c r="AG1279" s="180"/>
      <c r="AH1279" s="180"/>
    </row>
    <row r="1280" spans="1:34" ht="38.25" x14ac:dyDescent="0.25">
      <c r="A1280" s="4" t="s">
        <v>3824</v>
      </c>
      <c r="B1280" s="5" t="s">
        <v>3825</v>
      </c>
      <c r="C1280" s="246">
        <f>IF(LEN($D1280)=0,"",SUBTOTAL(3,$D$6:$D1280))</f>
        <v>1273</v>
      </c>
      <c r="D1280" s="174" t="s">
        <v>25</v>
      </c>
      <c r="E1280" s="176" t="s">
        <v>3826</v>
      </c>
      <c r="F1280" s="174" t="s">
        <v>27</v>
      </c>
      <c r="G1280" s="174" t="s">
        <v>51</v>
      </c>
      <c r="H1280" s="177" t="s">
        <v>954</v>
      </c>
      <c r="I1280" s="9">
        <v>1.2</v>
      </c>
      <c r="J1280" s="177">
        <v>91</v>
      </c>
      <c r="K1280" s="230">
        <v>2018</v>
      </c>
      <c r="L1280" s="12" t="s">
        <v>290</v>
      </c>
      <c r="M1280" s="12"/>
      <c r="N1280" s="12"/>
      <c r="O1280" s="12"/>
      <c r="P1280" s="12"/>
      <c r="Q1280" s="4"/>
      <c r="R1280" s="4">
        <v>1.2</v>
      </c>
      <c r="S1280" s="4">
        <v>1.2</v>
      </c>
      <c r="T1280" s="178">
        <v>2018</v>
      </c>
      <c r="U1280" s="13" t="s">
        <v>291</v>
      </c>
      <c r="V1280" s="4" t="s">
        <v>47</v>
      </c>
      <c r="W1280" s="180"/>
      <c r="X1280" s="4">
        <f t="shared" si="27"/>
        <v>0</v>
      </c>
      <c r="Y1280" s="180"/>
      <c r="Z1280" s="4"/>
      <c r="AA1280" s="180"/>
      <c r="AB1280" s="180"/>
      <c r="AC1280" s="180"/>
      <c r="AD1280" s="180"/>
      <c r="AE1280" s="180"/>
      <c r="AF1280" s="180"/>
      <c r="AG1280" s="180"/>
      <c r="AH1280" s="180"/>
    </row>
    <row r="1281" spans="1:34" ht="38.25" x14ac:dyDescent="0.25">
      <c r="A1281" s="4" t="s">
        <v>3827</v>
      </c>
      <c r="B1281" s="5" t="s">
        <v>3828</v>
      </c>
      <c r="C1281" s="246">
        <f>IF(LEN($D1281)=0,"",SUBTOTAL(3,$D$6:$D1281))</f>
        <v>1274</v>
      </c>
      <c r="D1281" s="174" t="s">
        <v>25</v>
      </c>
      <c r="E1281" s="176" t="s">
        <v>3829</v>
      </c>
      <c r="F1281" s="174" t="s">
        <v>27</v>
      </c>
      <c r="G1281" s="174" t="s">
        <v>51</v>
      </c>
      <c r="H1281" s="177" t="s">
        <v>3830</v>
      </c>
      <c r="I1281" s="9">
        <v>2.83</v>
      </c>
      <c r="J1281" s="177">
        <v>91</v>
      </c>
      <c r="K1281" s="230">
        <v>2018</v>
      </c>
      <c r="L1281" s="12" t="s">
        <v>290</v>
      </c>
      <c r="M1281" s="12"/>
      <c r="N1281" s="12"/>
      <c r="O1281" s="12"/>
      <c r="P1281" s="12"/>
      <c r="Q1281" s="4"/>
      <c r="R1281" s="4">
        <v>2.83</v>
      </c>
      <c r="S1281" s="4">
        <v>2.83</v>
      </c>
      <c r="T1281" s="178">
        <v>2018</v>
      </c>
      <c r="U1281" s="13" t="s">
        <v>291</v>
      </c>
      <c r="V1281" s="4" t="s">
        <v>47</v>
      </c>
      <c r="W1281" s="180"/>
      <c r="X1281" s="4">
        <f t="shared" si="27"/>
        <v>0</v>
      </c>
      <c r="Y1281" s="180"/>
      <c r="Z1281" s="4"/>
      <c r="AA1281" s="180"/>
      <c r="AB1281" s="180"/>
      <c r="AC1281" s="180"/>
      <c r="AD1281" s="180"/>
      <c r="AE1281" s="180"/>
      <c r="AF1281" s="180"/>
      <c r="AG1281" s="180"/>
      <c r="AH1281" s="180"/>
    </row>
    <row r="1282" spans="1:34" ht="38.25" x14ac:dyDescent="0.25">
      <c r="A1282" s="4" t="s">
        <v>3831</v>
      </c>
      <c r="B1282" s="5" t="s">
        <v>1817</v>
      </c>
      <c r="C1282" s="246">
        <f>IF(LEN($D1282)=0,"",SUBTOTAL(3,$D$6:$D1282))</f>
        <v>1275</v>
      </c>
      <c r="D1282" s="174" t="s">
        <v>25</v>
      </c>
      <c r="E1282" s="176" t="s">
        <v>3832</v>
      </c>
      <c r="F1282" s="174" t="s">
        <v>27</v>
      </c>
      <c r="G1282" s="174" t="s">
        <v>51</v>
      </c>
      <c r="H1282" s="177" t="s">
        <v>750</v>
      </c>
      <c r="I1282" s="9">
        <v>0.2</v>
      </c>
      <c r="J1282" s="177">
        <v>91</v>
      </c>
      <c r="K1282" s="230">
        <v>2018</v>
      </c>
      <c r="L1282" s="12" t="s">
        <v>290</v>
      </c>
      <c r="M1282" s="12"/>
      <c r="N1282" s="12"/>
      <c r="O1282" s="12"/>
      <c r="P1282" s="12"/>
      <c r="Q1282" s="4"/>
      <c r="R1282" s="4">
        <v>0.2</v>
      </c>
      <c r="S1282" s="4">
        <v>0.2</v>
      </c>
      <c r="T1282" s="178">
        <v>2018</v>
      </c>
      <c r="U1282" s="13" t="s">
        <v>291</v>
      </c>
      <c r="V1282" s="4" t="s">
        <v>47</v>
      </c>
      <c r="W1282" s="180"/>
      <c r="X1282" s="4">
        <f t="shared" si="27"/>
        <v>0</v>
      </c>
      <c r="Y1282" s="180"/>
      <c r="Z1282" s="4"/>
      <c r="AA1282" s="180"/>
      <c r="AB1282" s="180"/>
      <c r="AC1282" s="180"/>
      <c r="AD1282" s="180"/>
      <c r="AE1282" s="180"/>
      <c r="AF1282" s="180"/>
      <c r="AG1282" s="180"/>
      <c r="AH1282" s="180"/>
    </row>
    <row r="1283" spans="1:34" ht="38.25" x14ac:dyDescent="0.25">
      <c r="A1283" s="4" t="s">
        <v>3833</v>
      </c>
      <c r="B1283" s="5" t="s">
        <v>3834</v>
      </c>
      <c r="C1283" s="246">
        <f>IF(LEN($D1283)=0,"",SUBTOTAL(3,$D$6:$D1283))</f>
        <v>1276</v>
      </c>
      <c r="D1283" s="174" t="s">
        <v>25</v>
      </c>
      <c r="E1283" s="176" t="s">
        <v>3835</v>
      </c>
      <c r="F1283" s="174" t="s">
        <v>45</v>
      </c>
      <c r="G1283" s="174" t="s">
        <v>51</v>
      </c>
      <c r="H1283" s="177" t="s">
        <v>533</v>
      </c>
      <c r="I1283" s="9">
        <v>1.1299999999999999</v>
      </c>
      <c r="J1283" s="177">
        <v>91</v>
      </c>
      <c r="K1283" s="230">
        <v>2018</v>
      </c>
      <c r="L1283" s="12" t="s">
        <v>290</v>
      </c>
      <c r="M1283" s="12"/>
      <c r="N1283" s="12"/>
      <c r="O1283" s="12"/>
      <c r="P1283" s="12"/>
      <c r="Q1283" s="4"/>
      <c r="R1283" s="4">
        <v>1.1299999999999999</v>
      </c>
      <c r="S1283" s="4">
        <v>1.1299999999999999</v>
      </c>
      <c r="T1283" s="178">
        <v>2018</v>
      </c>
      <c r="U1283" s="13" t="s">
        <v>291</v>
      </c>
      <c r="V1283" s="4" t="s">
        <v>47</v>
      </c>
      <c r="W1283" s="180"/>
      <c r="X1283" s="4">
        <f t="shared" si="27"/>
        <v>0</v>
      </c>
      <c r="Y1283" s="180"/>
      <c r="Z1283" s="4"/>
      <c r="AA1283" s="180"/>
      <c r="AB1283" s="180"/>
      <c r="AC1283" s="180"/>
      <c r="AD1283" s="180"/>
      <c r="AE1283" s="180"/>
      <c r="AF1283" s="180"/>
      <c r="AG1283" s="180"/>
      <c r="AH1283" s="180"/>
    </row>
    <row r="1284" spans="1:34" ht="38.25" x14ac:dyDescent="0.25">
      <c r="A1284" s="4" t="s">
        <v>3836</v>
      </c>
      <c r="B1284" s="5" t="s">
        <v>3837</v>
      </c>
      <c r="C1284" s="246">
        <f>IF(LEN($D1284)=0,"",SUBTOTAL(3,$D$6:$D1284))</f>
        <v>1277</v>
      </c>
      <c r="D1284" s="174" t="s">
        <v>56</v>
      </c>
      <c r="E1284" s="176" t="s">
        <v>3838</v>
      </c>
      <c r="F1284" s="174" t="s">
        <v>94</v>
      </c>
      <c r="G1284" s="18" t="s">
        <v>65</v>
      </c>
      <c r="H1284" s="177" t="s">
        <v>1644</v>
      </c>
      <c r="I1284" s="9">
        <v>0.02</v>
      </c>
      <c r="J1284" s="177">
        <v>91</v>
      </c>
      <c r="K1284" s="230">
        <v>2018</v>
      </c>
      <c r="L1284" s="12" t="s">
        <v>290</v>
      </c>
      <c r="M1284" s="12"/>
      <c r="N1284" s="12"/>
      <c r="O1284" s="12"/>
      <c r="P1284" s="12"/>
      <c r="Q1284" s="4"/>
      <c r="R1284" s="101">
        <v>0.02</v>
      </c>
      <c r="S1284" s="103">
        <v>0.02</v>
      </c>
      <c r="T1284" s="175">
        <v>2018</v>
      </c>
      <c r="U1284" s="175" t="s">
        <v>291</v>
      </c>
      <c r="V1284" s="100" t="s">
        <v>47</v>
      </c>
      <c r="W1284" s="180"/>
      <c r="X1284" s="4">
        <f t="shared" si="27"/>
        <v>0</v>
      </c>
      <c r="Y1284" s="180"/>
      <c r="Z1284" s="4"/>
      <c r="AA1284" s="180"/>
      <c r="AB1284" s="180"/>
      <c r="AC1284" s="180"/>
      <c r="AD1284" s="180"/>
      <c r="AE1284" s="180"/>
      <c r="AF1284" s="180"/>
      <c r="AG1284" s="180"/>
      <c r="AH1284" s="180"/>
    </row>
    <row r="1285" spans="1:34" ht="38.25" x14ac:dyDescent="0.25">
      <c r="A1285" s="4" t="s">
        <v>3839</v>
      </c>
      <c r="B1285" s="5" t="s">
        <v>1723</v>
      </c>
      <c r="C1285" s="246">
        <f>IF(LEN($D1285)=0,"",SUBTOTAL(3,$D$6:$D1285))</f>
        <v>1278</v>
      </c>
      <c r="D1285" s="174" t="s">
        <v>56</v>
      </c>
      <c r="E1285" s="176" t="s">
        <v>3840</v>
      </c>
      <c r="F1285" s="174" t="s">
        <v>3841</v>
      </c>
      <c r="G1285" s="18" t="s">
        <v>65</v>
      </c>
      <c r="H1285" s="177" t="s">
        <v>227</v>
      </c>
      <c r="I1285" s="9">
        <v>0.06</v>
      </c>
      <c r="J1285" s="177">
        <v>91</v>
      </c>
      <c r="K1285" s="230">
        <v>2018</v>
      </c>
      <c r="L1285" s="12" t="s">
        <v>290</v>
      </c>
      <c r="M1285" s="12"/>
      <c r="N1285" s="12"/>
      <c r="O1285" s="12"/>
      <c r="P1285" s="12"/>
      <c r="Q1285" s="4"/>
      <c r="R1285" s="101">
        <v>0.06</v>
      </c>
      <c r="S1285" s="103">
        <v>0.06</v>
      </c>
      <c r="T1285" s="175">
        <v>2018</v>
      </c>
      <c r="U1285" s="175" t="s">
        <v>291</v>
      </c>
      <c r="V1285" s="100" t="s">
        <v>47</v>
      </c>
      <c r="W1285" s="180"/>
      <c r="X1285" s="4">
        <f t="shared" si="27"/>
        <v>0</v>
      </c>
      <c r="Y1285" s="180"/>
      <c r="Z1285" s="4"/>
      <c r="AA1285" s="180"/>
      <c r="AB1285" s="180"/>
      <c r="AC1285" s="180"/>
      <c r="AD1285" s="180"/>
      <c r="AE1285" s="180"/>
      <c r="AF1285" s="180"/>
      <c r="AG1285" s="180"/>
      <c r="AH1285" s="180"/>
    </row>
    <row r="1286" spans="1:34" ht="38.25" x14ac:dyDescent="0.25">
      <c r="A1286" s="4" t="s">
        <v>3842</v>
      </c>
      <c r="B1286" s="5" t="s">
        <v>3843</v>
      </c>
      <c r="C1286" s="246">
        <f>IF(LEN($D1286)=0,"",SUBTOTAL(3,$D$6:$D1286))</f>
        <v>1279</v>
      </c>
      <c r="D1286" s="174" t="s">
        <v>56</v>
      </c>
      <c r="E1286" s="176" t="s">
        <v>3844</v>
      </c>
      <c r="F1286" s="174" t="s">
        <v>164</v>
      </c>
      <c r="G1286" s="18" t="s">
        <v>65</v>
      </c>
      <c r="H1286" s="177" t="s">
        <v>339</v>
      </c>
      <c r="I1286" s="9">
        <v>0.49</v>
      </c>
      <c r="J1286" s="177">
        <v>91</v>
      </c>
      <c r="K1286" s="230">
        <v>2018</v>
      </c>
      <c r="L1286" s="12" t="s">
        <v>290</v>
      </c>
      <c r="M1286" s="12"/>
      <c r="N1286" s="12"/>
      <c r="O1286" s="12"/>
      <c r="P1286" s="12"/>
      <c r="Q1286" s="4"/>
      <c r="R1286" s="101">
        <v>0.49</v>
      </c>
      <c r="S1286" s="103">
        <v>0.49</v>
      </c>
      <c r="T1286" s="175">
        <v>2018</v>
      </c>
      <c r="U1286" s="175" t="s">
        <v>291</v>
      </c>
      <c r="V1286" s="100" t="s">
        <v>47</v>
      </c>
      <c r="W1286" s="180"/>
      <c r="X1286" s="4">
        <f t="shared" si="27"/>
        <v>0</v>
      </c>
      <c r="Y1286" s="180"/>
      <c r="Z1286" s="4"/>
      <c r="AA1286" s="180"/>
      <c r="AB1286" s="180"/>
      <c r="AC1286" s="180"/>
      <c r="AD1286" s="180"/>
      <c r="AE1286" s="180"/>
      <c r="AF1286" s="180"/>
      <c r="AG1286" s="180"/>
      <c r="AH1286" s="180"/>
    </row>
    <row r="1287" spans="1:34" ht="38.25" x14ac:dyDescent="0.25">
      <c r="A1287" s="4" t="s">
        <v>3845</v>
      </c>
      <c r="B1287" s="5" t="s">
        <v>3846</v>
      </c>
      <c r="C1287" s="246">
        <f>IF(LEN($D1287)=0,"",SUBTOTAL(3,$D$6:$D1287))</f>
        <v>1280</v>
      </c>
      <c r="D1287" s="174" t="s">
        <v>56</v>
      </c>
      <c r="E1287" s="176" t="s">
        <v>3847</v>
      </c>
      <c r="F1287" s="174" t="s">
        <v>1822</v>
      </c>
      <c r="G1287" s="18" t="s">
        <v>65</v>
      </c>
      <c r="H1287" s="177" t="s">
        <v>268</v>
      </c>
      <c r="I1287" s="9">
        <v>0.21</v>
      </c>
      <c r="J1287" s="177">
        <v>91</v>
      </c>
      <c r="K1287" s="230">
        <v>2018</v>
      </c>
      <c r="L1287" s="12" t="s">
        <v>290</v>
      </c>
      <c r="M1287" s="12"/>
      <c r="N1287" s="12"/>
      <c r="O1287" s="12"/>
      <c r="P1287" s="12"/>
      <c r="Q1287" s="4"/>
      <c r="R1287" s="101">
        <v>0.21</v>
      </c>
      <c r="S1287" s="29">
        <v>0.21</v>
      </c>
      <c r="T1287" s="175">
        <v>2018</v>
      </c>
      <c r="U1287" s="175" t="s">
        <v>291</v>
      </c>
      <c r="V1287" s="100" t="s">
        <v>70</v>
      </c>
      <c r="W1287" s="180"/>
      <c r="X1287" s="4">
        <f t="shared" si="27"/>
        <v>0</v>
      </c>
      <c r="Y1287" s="180"/>
      <c r="Z1287" s="4"/>
      <c r="AA1287" s="180"/>
      <c r="AB1287" s="180"/>
      <c r="AC1287" s="180"/>
      <c r="AD1287" s="180"/>
      <c r="AE1287" s="180"/>
      <c r="AF1287" s="180"/>
      <c r="AG1287" s="180"/>
      <c r="AH1287" s="180"/>
    </row>
    <row r="1288" spans="1:34" ht="38.25" x14ac:dyDescent="0.25">
      <c r="A1288" s="4" t="s">
        <v>3848</v>
      </c>
      <c r="B1288" s="5" t="s">
        <v>759</v>
      </c>
      <c r="C1288" s="246">
        <f>IF(LEN($D1288)=0,"",SUBTOTAL(3,$D$6:$D1288))</f>
        <v>1281</v>
      </c>
      <c r="D1288" s="174" t="s">
        <v>56</v>
      </c>
      <c r="E1288" s="176" t="s">
        <v>3849</v>
      </c>
      <c r="F1288" s="174" t="s">
        <v>100</v>
      </c>
      <c r="G1288" s="18" t="s">
        <v>65</v>
      </c>
      <c r="H1288" s="177" t="s">
        <v>406</v>
      </c>
      <c r="I1288" s="9">
        <v>0.52</v>
      </c>
      <c r="J1288" s="177">
        <v>91</v>
      </c>
      <c r="K1288" s="230">
        <v>2018</v>
      </c>
      <c r="L1288" s="12" t="s">
        <v>290</v>
      </c>
      <c r="M1288" s="12"/>
      <c r="N1288" s="12"/>
      <c r="O1288" s="12"/>
      <c r="P1288" s="12"/>
      <c r="Q1288" s="4"/>
      <c r="R1288" s="101">
        <v>0.52</v>
      </c>
      <c r="S1288" s="103">
        <v>0.52</v>
      </c>
      <c r="T1288" s="175">
        <v>2018</v>
      </c>
      <c r="U1288" s="175" t="s">
        <v>291</v>
      </c>
      <c r="V1288" s="100" t="s">
        <v>70</v>
      </c>
      <c r="W1288" s="180"/>
      <c r="X1288" s="4">
        <f t="shared" si="27"/>
        <v>0</v>
      </c>
      <c r="Y1288" s="180"/>
      <c r="Z1288" s="4"/>
      <c r="AA1288" s="180"/>
      <c r="AB1288" s="180"/>
      <c r="AC1288" s="180"/>
      <c r="AD1288" s="180"/>
      <c r="AE1288" s="180"/>
      <c r="AF1288" s="180"/>
      <c r="AG1288" s="180"/>
      <c r="AH1288" s="180"/>
    </row>
    <row r="1289" spans="1:34" ht="38.25" x14ac:dyDescent="0.25">
      <c r="A1289" s="4" t="s">
        <v>3850</v>
      </c>
      <c r="B1289" s="5" t="s">
        <v>3851</v>
      </c>
      <c r="C1289" s="246">
        <f>IF(LEN($D1289)=0,"",SUBTOTAL(3,$D$6:$D1289))</f>
        <v>1282</v>
      </c>
      <c r="D1289" s="174" t="s">
        <v>56</v>
      </c>
      <c r="E1289" s="176" t="s">
        <v>3852</v>
      </c>
      <c r="F1289" s="174" t="s">
        <v>100</v>
      </c>
      <c r="G1289" s="18" t="s">
        <v>65</v>
      </c>
      <c r="H1289" s="177" t="s">
        <v>281</v>
      </c>
      <c r="I1289" s="9">
        <v>1.73</v>
      </c>
      <c r="J1289" s="177">
        <v>91</v>
      </c>
      <c r="K1289" s="230">
        <v>2018</v>
      </c>
      <c r="L1289" s="12" t="s">
        <v>290</v>
      </c>
      <c r="M1289" s="12"/>
      <c r="N1289" s="12"/>
      <c r="O1289" s="12"/>
      <c r="P1289" s="12"/>
      <c r="Q1289" s="4"/>
      <c r="R1289" s="101">
        <v>1.73</v>
      </c>
      <c r="S1289" s="103">
        <v>1.73</v>
      </c>
      <c r="T1289" s="175">
        <v>2018</v>
      </c>
      <c r="U1289" s="175" t="s">
        <v>291</v>
      </c>
      <c r="V1289" s="100" t="s">
        <v>70</v>
      </c>
      <c r="W1289" s="180"/>
      <c r="X1289" s="4">
        <f t="shared" si="27"/>
        <v>0</v>
      </c>
      <c r="Y1289" s="180"/>
      <c r="Z1289" s="4"/>
      <c r="AA1289" s="180"/>
      <c r="AB1289" s="180"/>
      <c r="AC1289" s="180"/>
      <c r="AD1289" s="180"/>
      <c r="AE1289" s="180"/>
      <c r="AF1289" s="180"/>
      <c r="AG1289" s="180"/>
      <c r="AH1289" s="180"/>
    </row>
    <row r="1290" spans="1:34" ht="38.25" x14ac:dyDescent="0.25">
      <c r="A1290" s="4" t="s">
        <v>3853</v>
      </c>
      <c r="B1290" s="180" t="s">
        <v>3854</v>
      </c>
      <c r="C1290" s="246">
        <f>IF(LEN($D1290)=0,"",SUBTOTAL(3,$D$6:$D1290))</f>
        <v>1283</v>
      </c>
      <c r="D1290" s="174" t="s">
        <v>56</v>
      </c>
      <c r="E1290" s="176" t="s">
        <v>3855</v>
      </c>
      <c r="F1290" s="174" t="s">
        <v>222</v>
      </c>
      <c r="G1290" s="18" t="s">
        <v>65</v>
      </c>
      <c r="H1290" s="177" t="s">
        <v>281</v>
      </c>
      <c r="I1290" s="9">
        <v>0.08</v>
      </c>
      <c r="J1290" s="177">
        <v>91</v>
      </c>
      <c r="K1290" s="230">
        <v>2018</v>
      </c>
      <c r="L1290" s="12" t="s">
        <v>290</v>
      </c>
      <c r="M1290" s="12"/>
      <c r="N1290" s="12"/>
      <c r="O1290" s="12"/>
      <c r="P1290" s="12"/>
      <c r="Q1290" s="4"/>
      <c r="R1290" s="101">
        <v>0.08</v>
      </c>
      <c r="S1290" s="103">
        <v>0.08</v>
      </c>
      <c r="T1290" s="175">
        <v>2018</v>
      </c>
      <c r="U1290" s="175" t="s">
        <v>291</v>
      </c>
      <c r="V1290" s="100" t="s">
        <v>36</v>
      </c>
      <c r="W1290" s="180"/>
      <c r="X1290" s="4">
        <f t="shared" si="27"/>
        <v>0</v>
      </c>
      <c r="Y1290" s="180"/>
      <c r="Z1290" s="4"/>
      <c r="AA1290" s="180"/>
      <c r="AB1290" s="180"/>
      <c r="AC1290" s="180"/>
      <c r="AD1290" s="180"/>
      <c r="AE1290" s="180"/>
      <c r="AF1290" s="180"/>
      <c r="AG1290" s="180"/>
      <c r="AH1290" s="180"/>
    </row>
    <row r="1291" spans="1:34" ht="38.25" x14ac:dyDescent="0.25">
      <c r="A1291" s="4" t="s">
        <v>3856</v>
      </c>
      <c r="B1291" s="180" t="s">
        <v>3857</v>
      </c>
      <c r="C1291" s="246">
        <f>IF(LEN($D1291)=0,"",SUBTOTAL(3,$D$6:$D1291))</f>
        <v>1284</v>
      </c>
      <c r="D1291" s="174" t="s">
        <v>56</v>
      </c>
      <c r="E1291" s="176" t="s">
        <v>3858</v>
      </c>
      <c r="F1291" s="174" t="s">
        <v>100</v>
      </c>
      <c r="G1291" s="18" t="s">
        <v>65</v>
      </c>
      <c r="H1291" s="177" t="s">
        <v>295</v>
      </c>
      <c r="I1291" s="9">
        <v>4.6399999999999997</v>
      </c>
      <c r="J1291" s="177">
        <v>91</v>
      </c>
      <c r="K1291" s="230">
        <v>2018</v>
      </c>
      <c r="L1291" s="12" t="s">
        <v>290</v>
      </c>
      <c r="M1291" s="12"/>
      <c r="N1291" s="12"/>
      <c r="O1291" s="12"/>
      <c r="P1291" s="12"/>
      <c r="Q1291" s="4"/>
      <c r="R1291" s="101">
        <v>4.6399999999999997</v>
      </c>
      <c r="S1291" s="103">
        <v>4.6399999999999997</v>
      </c>
      <c r="T1291" s="175">
        <v>2018</v>
      </c>
      <c r="U1291" s="175" t="s">
        <v>291</v>
      </c>
      <c r="V1291" s="100" t="s">
        <v>70</v>
      </c>
      <c r="W1291" s="180"/>
      <c r="X1291" s="4">
        <f t="shared" si="27"/>
        <v>0</v>
      </c>
      <c r="Y1291" s="180"/>
      <c r="Z1291" s="4"/>
      <c r="AA1291" s="180"/>
      <c r="AB1291" s="180"/>
      <c r="AC1291" s="180"/>
      <c r="AD1291" s="180"/>
      <c r="AE1291" s="180"/>
      <c r="AF1291" s="180"/>
      <c r="AG1291" s="180"/>
      <c r="AH1291" s="180"/>
    </row>
    <row r="1292" spans="1:34" ht="38.25" x14ac:dyDescent="0.25">
      <c r="A1292" s="4" t="s">
        <v>3859</v>
      </c>
      <c r="B1292" s="5" t="s">
        <v>3860</v>
      </c>
      <c r="C1292" s="246">
        <f>IF(LEN($D1292)=0,"",SUBTOTAL(3,$D$6:$D1292))</f>
        <v>1285</v>
      </c>
      <c r="D1292" s="174" t="s">
        <v>56</v>
      </c>
      <c r="E1292" s="176" t="s">
        <v>3861</v>
      </c>
      <c r="F1292" s="174" t="s">
        <v>94</v>
      </c>
      <c r="G1292" s="18" t="s">
        <v>65</v>
      </c>
      <c r="H1292" s="177" t="s">
        <v>295</v>
      </c>
      <c r="I1292" s="9">
        <v>0.05</v>
      </c>
      <c r="J1292" s="177">
        <v>91</v>
      </c>
      <c r="K1292" s="230">
        <v>2018</v>
      </c>
      <c r="L1292" s="12" t="s">
        <v>290</v>
      </c>
      <c r="M1292" s="12"/>
      <c r="N1292" s="12"/>
      <c r="O1292" s="12"/>
      <c r="P1292" s="12"/>
      <c r="Q1292" s="4"/>
      <c r="R1292" s="101">
        <v>0.05</v>
      </c>
      <c r="S1292" s="103">
        <v>0.05</v>
      </c>
      <c r="T1292" s="175">
        <v>2018</v>
      </c>
      <c r="U1292" s="175" t="s">
        <v>291</v>
      </c>
      <c r="V1292" s="100" t="s">
        <v>70</v>
      </c>
      <c r="W1292" s="180"/>
      <c r="X1292" s="4">
        <f t="shared" si="27"/>
        <v>0</v>
      </c>
      <c r="Y1292" s="180"/>
      <c r="Z1292" s="4"/>
      <c r="AA1292" s="180"/>
      <c r="AB1292" s="180"/>
      <c r="AC1292" s="180"/>
      <c r="AD1292" s="180"/>
      <c r="AE1292" s="180"/>
      <c r="AF1292" s="180"/>
      <c r="AG1292" s="180"/>
      <c r="AH1292" s="180"/>
    </row>
    <row r="1293" spans="1:34" ht="38.25" x14ac:dyDescent="0.25">
      <c r="A1293" s="4" t="s">
        <v>3862</v>
      </c>
      <c r="B1293" s="180" t="s">
        <v>3863</v>
      </c>
      <c r="C1293" s="246">
        <f>IF(LEN($D1293)=0,"",SUBTOTAL(3,$D$6:$D1293))</f>
        <v>1286</v>
      </c>
      <c r="D1293" s="174" t="s">
        <v>56</v>
      </c>
      <c r="E1293" s="176" t="s">
        <v>3864</v>
      </c>
      <c r="F1293" s="174" t="s">
        <v>100</v>
      </c>
      <c r="G1293" s="18" t="s">
        <v>65</v>
      </c>
      <c r="H1293" s="177" t="s">
        <v>306</v>
      </c>
      <c r="I1293" s="9">
        <v>4.5</v>
      </c>
      <c r="J1293" s="177">
        <v>91</v>
      </c>
      <c r="K1293" s="230">
        <v>2018</v>
      </c>
      <c r="L1293" s="12" t="s">
        <v>290</v>
      </c>
      <c r="M1293" s="12"/>
      <c r="N1293" s="12"/>
      <c r="O1293" s="12"/>
      <c r="P1293" s="12"/>
      <c r="Q1293" s="4"/>
      <c r="R1293" s="101">
        <v>4.5</v>
      </c>
      <c r="S1293" s="103">
        <v>4.5</v>
      </c>
      <c r="T1293" s="175">
        <v>2018</v>
      </c>
      <c r="U1293" s="175" t="s">
        <v>291</v>
      </c>
      <c r="V1293" s="100" t="s">
        <v>36</v>
      </c>
      <c r="W1293" s="180"/>
      <c r="X1293" s="4">
        <f t="shared" si="27"/>
        <v>0</v>
      </c>
      <c r="Y1293" s="180"/>
      <c r="Z1293" s="4"/>
      <c r="AA1293" s="180"/>
      <c r="AB1293" s="180"/>
      <c r="AC1293" s="180"/>
      <c r="AD1293" s="180"/>
      <c r="AE1293" s="180"/>
      <c r="AF1293" s="180"/>
      <c r="AG1293" s="180"/>
      <c r="AH1293" s="180"/>
    </row>
    <row r="1294" spans="1:34" ht="38.25" x14ac:dyDescent="0.25">
      <c r="A1294" s="4" t="s">
        <v>3865</v>
      </c>
      <c r="B1294" s="5" t="s">
        <v>3866</v>
      </c>
      <c r="C1294" s="246">
        <f>IF(LEN($D1294)=0,"",SUBTOTAL(3,$D$6:$D1294))</f>
        <v>1287</v>
      </c>
      <c r="D1294" s="174" t="s">
        <v>56</v>
      </c>
      <c r="E1294" s="176" t="s">
        <v>3867</v>
      </c>
      <c r="F1294" s="174" t="s">
        <v>1822</v>
      </c>
      <c r="G1294" s="174" t="s">
        <v>185</v>
      </c>
      <c r="H1294" s="177" t="s">
        <v>1422</v>
      </c>
      <c r="I1294" s="9">
        <v>0.47</v>
      </c>
      <c r="J1294" s="177">
        <v>91</v>
      </c>
      <c r="K1294" s="230">
        <v>2018</v>
      </c>
      <c r="L1294" s="12" t="s">
        <v>290</v>
      </c>
      <c r="M1294" s="12"/>
      <c r="N1294" s="12"/>
      <c r="O1294" s="12"/>
      <c r="P1294" s="12"/>
      <c r="Q1294" s="4"/>
      <c r="R1294" s="101">
        <v>0.63</v>
      </c>
      <c r="S1294" s="103">
        <v>0.47</v>
      </c>
      <c r="T1294" s="175">
        <v>2018</v>
      </c>
      <c r="U1294" s="175" t="s">
        <v>291</v>
      </c>
      <c r="V1294" s="100" t="s">
        <v>70</v>
      </c>
      <c r="W1294" s="180"/>
      <c r="X1294" s="4">
        <f t="shared" si="27"/>
        <v>0</v>
      </c>
      <c r="Y1294" s="180"/>
      <c r="Z1294" s="4"/>
      <c r="AA1294" s="180"/>
      <c r="AB1294" s="180"/>
      <c r="AC1294" s="180"/>
      <c r="AD1294" s="180"/>
      <c r="AE1294" s="180"/>
      <c r="AF1294" s="180"/>
      <c r="AG1294" s="180"/>
      <c r="AH1294" s="180"/>
    </row>
    <row r="1295" spans="1:34" ht="38.25" x14ac:dyDescent="0.25">
      <c r="A1295" s="4" t="s">
        <v>3868</v>
      </c>
      <c r="B1295" s="5" t="s">
        <v>3869</v>
      </c>
      <c r="C1295" s="246">
        <f>IF(LEN($D1295)=0,"",SUBTOTAL(3,$D$6:$D1295))</f>
        <v>1288</v>
      </c>
      <c r="D1295" s="174" t="s">
        <v>56</v>
      </c>
      <c r="E1295" s="176" t="s">
        <v>3870</v>
      </c>
      <c r="F1295" s="174" t="s">
        <v>1822</v>
      </c>
      <c r="G1295" s="174" t="s">
        <v>185</v>
      </c>
      <c r="H1295" s="177" t="s">
        <v>1318</v>
      </c>
      <c r="I1295" s="9">
        <v>2</v>
      </c>
      <c r="J1295" s="177">
        <v>91</v>
      </c>
      <c r="K1295" s="230">
        <v>2018</v>
      </c>
      <c r="L1295" s="12" t="s">
        <v>290</v>
      </c>
      <c r="M1295" s="12"/>
      <c r="N1295" s="12"/>
      <c r="O1295" s="12"/>
      <c r="P1295" s="12"/>
      <c r="Q1295" s="4"/>
      <c r="R1295" s="101">
        <v>2</v>
      </c>
      <c r="S1295" s="103">
        <v>2</v>
      </c>
      <c r="T1295" s="175">
        <v>2018</v>
      </c>
      <c r="U1295" s="175" t="s">
        <v>291</v>
      </c>
      <c r="V1295" s="100" t="s">
        <v>70</v>
      </c>
      <c r="W1295" s="180"/>
      <c r="X1295" s="4">
        <f t="shared" si="27"/>
        <v>0</v>
      </c>
      <c r="Y1295" s="180"/>
      <c r="Z1295" s="4"/>
      <c r="AA1295" s="180"/>
      <c r="AB1295" s="180"/>
      <c r="AC1295" s="180"/>
      <c r="AD1295" s="180"/>
      <c r="AE1295" s="180"/>
      <c r="AF1295" s="180"/>
      <c r="AG1295" s="180"/>
      <c r="AH1295" s="180"/>
    </row>
    <row r="1296" spans="1:34" ht="38.25" x14ac:dyDescent="0.25">
      <c r="A1296" s="4" t="s">
        <v>3871</v>
      </c>
      <c r="B1296" s="5" t="s">
        <v>3872</v>
      </c>
      <c r="C1296" s="246">
        <f>IF(LEN($D1296)=0,"",SUBTOTAL(3,$D$6:$D1296))</f>
        <v>1289</v>
      </c>
      <c r="D1296" s="174" t="s">
        <v>56</v>
      </c>
      <c r="E1296" s="176" t="s">
        <v>3873</v>
      </c>
      <c r="F1296" s="174" t="s">
        <v>1822</v>
      </c>
      <c r="G1296" s="174" t="s">
        <v>185</v>
      </c>
      <c r="H1296" s="177" t="s">
        <v>1433</v>
      </c>
      <c r="I1296" s="9">
        <v>1.55</v>
      </c>
      <c r="J1296" s="177">
        <v>91</v>
      </c>
      <c r="K1296" s="230">
        <v>2018</v>
      </c>
      <c r="L1296" s="12" t="s">
        <v>290</v>
      </c>
      <c r="M1296" s="12"/>
      <c r="N1296" s="12"/>
      <c r="O1296" s="12"/>
      <c r="P1296" s="12"/>
      <c r="Q1296" s="4"/>
      <c r="R1296" s="101">
        <v>1.55</v>
      </c>
      <c r="S1296" s="103">
        <v>1.55</v>
      </c>
      <c r="T1296" s="175">
        <v>2018</v>
      </c>
      <c r="U1296" s="175" t="s">
        <v>291</v>
      </c>
      <c r="V1296" s="100" t="s">
        <v>70</v>
      </c>
      <c r="W1296" s="180"/>
      <c r="X1296" s="4">
        <f t="shared" si="27"/>
        <v>0</v>
      </c>
      <c r="Y1296" s="180"/>
      <c r="Z1296" s="4"/>
      <c r="AA1296" s="180"/>
      <c r="AB1296" s="180"/>
      <c r="AC1296" s="180"/>
      <c r="AD1296" s="180"/>
      <c r="AE1296" s="180"/>
      <c r="AF1296" s="180"/>
      <c r="AG1296" s="180"/>
      <c r="AH1296" s="180"/>
    </row>
    <row r="1297" spans="1:34" ht="38.25" x14ac:dyDescent="0.25">
      <c r="A1297" s="4" t="s">
        <v>3874</v>
      </c>
      <c r="B1297" s="5" t="s">
        <v>3875</v>
      </c>
      <c r="C1297" s="246">
        <f>IF(LEN($D1297)=0,"",SUBTOTAL(3,$D$6:$D1297))</f>
        <v>1290</v>
      </c>
      <c r="D1297" s="174" t="s">
        <v>56</v>
      </c>
      <c r="E1297" s="176" t="s">
        <v>3876</v>
      </c>
      <c r="F1297" s="174" t="s">
        <v>1822</v>
      </c>
      <c r="G1297" s="174" t="s">
        <v>185</v>
      </c>
      <c r="H1297" s="177" t="s">
        <v>791</v>
      </c>
      <c r="I1297" s="9">
        <v>0.30999999999999994</v>
      </c>
      <c r="J1297" s="177">
        <v>91</v>
      </c>
      <c r="K1297" s="230">
        <v>2018</v>
      </c>
      <c r="L1297" s="12" t="s">
        <v>290</v>
      </c>
      <c r="M1297" s="12"/>
      <c r="N1297" s="12"/>
      <c r="O1297" s="12"/>
      <c r="P1297" s="12"/>
      <c r="Q1297" s="4"/>
      <c r="R1297" s="101">
        <v>0.71</v>
      </c>
      <c r="S1297" s="103">
        <v>0.30999999999999994</v>
      </c>
      <c r="T1297" s="175">
        <v>2018</v>
      </c>
      <c r="U1297" s="175" t="s">
        <v>291</v>
      </c>
      <c r="V1297" s="100" t="s">
        <v>70</v>
      </c>
      <c r="W1297" s="180"/>
      <c r="X1297" s="4">
        <f t="shared" si="27"/>
        <v>0</v>
      </c>
      <c r="Y1297" s="180"/>
      <c r="Z1297" s="4"/>
      <c r="AA1297" s="180"/>
      <c r="AB1297" s="180"/>
      <c r="AC1297" s="180"/>
      <c r="AD1297" s="180"/>
      <c r="AE1297" s="180"/>
      <c r="AF1297" s="180"/>
      <c r="AG1297" s="180"/>
      <c r="AH1297" s="180"/>
    </row>
    <row r="1298" spans="1:34" ht="38.25" x14ac:dyDescent="0.25">
      <c r="A1298" s="4" t="s">
        <v>3877</v>
      </c>
      <c r="B1298" s="5" t="s">
        <v>3878</v>
      </c>
      <c r="C1298" s="246">
        <f>IF(LEN($D1298)=0,"",SUBTOTAL(3,$D$6:$D1298))</f>
        <v>1291</v>
      </c>
      <c r="D1298" s="174" t="s">
        <v>56</v>
      </c>
      <c r="E1298" s="176" t="s">
        <v>3879</v>
      </c>
      <c r="F1298" s="174" t="s">
        <v>1822</v>
      </c>
      <c r="G1298" s="174" t="s">
        <v>185</v>
      </c>
      <c r="H1298" s="177" t="s">
        <v>1517</v>
      </c>
      <c r="I1298" s="9">
        <v>0.68</v>
      </c>
      <c r="J1298" s="177">
        <v>91</v>
      </c>
      <c r="K1298" s="230">
        <v>2018</v>
      </c>
      <c r="L1298" s="12" t="s">
        <v>290</v>
      </c>
      <c r="M1298" s="12"/>
      <c r="N1298" s="12"/>
      <c r="O1298" s="12"/>
      <c r="P1298" s="12"/>
      <c r="Q1298" s="4"/>
      <c r="R1298" s="101">
        <v>1.03</v>
      </c>
      <c r="S1298" s="103">
        <v>0.68</v>
      </c>
      <c r="T1298" s="175">
        <v>2018</v>
      </c>
      <c r="U1298" s="175" t="s">
        <v>291</v>
      </c>
      <c r="V1298" s="100" t="s">
        <v>70</v>
      </c>
      <c r="W1298" s="180"/>
      <c r="X1298" s="4">
        <f t="shared" si="27"/>
        <v>0</v>
      </c>
      <c r="Y1298" s="180"/>
      <c r="Z1298" s="4"/>
      <c r="AA1298" s="180"/>
      <c r="AB1298" s="180"/>
      <c r="AC1298" s="180"/>
      <c r="AD1298" s="180"/>
      <c r="AE1298" s="180"/>
      <c r="AF1298" s="180"/>
      <c r="AG1298" s="180"/>
      <c r="AH1298" s="180"/>
    </row>
    <row r="1299" spans="1:34" ht="38.25" x14ac:dyDescent="0.25">
      <c r="A1299" s="4" t="s">
        <v>3880</v>
      </c>
      <c r="B1299" s="5" t="s">
        <v>3881</v>
      </c>
      <c r="C1299" s="246">
        <f>IF(LEN($D1299)=0,"",SUBTOTAL(3,$D$6:$D1299))</f>
        <v>1292</v>
      </c>
      <c r="D1299" s="174" t="s">
        <v>56</v>
      </c>
      <c r="E1299" s="176" t="s">
        <v>3882</v>
      </c>
      <c r="F1299" s="174" t="s">
        <v>94</v>
      </c>
      <c r="G1299" s="174" t="s">
        <v>79</v>
      </c>
      <c r="H1299" s="177" t="s">
        <v>193</v>
      </c>
      <c r="I1299" s="9">
        <v>0.05</v>
      </c>
      <c r="J1299" s="177">
        <v>91</v>
      </c>
      <c r="K1299" s="230">
        <v>2018</v>
      </c>
      <c r="L1299" s="12" t="s">
        <v>290</v>
      </c>
      <c r="M1299" s="12"/>
      <c r="N1299" s="12"/>
      <c r="O1299" s="12"/>
      <c r="P1299" s="12"/>
      <c r="Q1299" s="4"/>
      <c r="R1299" s="101">
        <v>0.05</v>
      </c>
      <c r="S1299" s="103">
        <v>0.05</v>
      </c>
      <c r="T1299" s="175">
        <v>2018</v>
      </c>
      <c r="U1299" s="175" t="s">
        <v>291</v>
      </c>
      <c r="V1299" s="100" t="s">
        <v>47</v>
      </c>
      <c r="W1299" s="180"/>
      <c r="X1299" s="4">
        <f t="shared" si="27"/>
        <v>0</v>
      </c>
      <c r="Y1299" s="180"/>
      <c r="Z1299" s="4"/>
      <c r="AA1299" s="180"/>
      <c r="AB1299" s="180"/>
      <c r="AC1299" s="180"/>
      <c r="AD1299" s="180"/>
      <c r="AE1299" s="180"/>
      <c r="AF1299" s="180"/>
      <c r="AG1299" s="180"/>
      <c r="AH1299" s="180"/>
    </row>
    <row r="1300" spans="1:34" ht="38.25" x14ac:dyDescent="0.25">
      <c r="A1300" s="4" t="s">
        <v>3883</v>
      </c>
      <c r="B1300" s="5" t="s">
        <v>3884</v>
      </c>
      <c r="C1300" s="246">
        <f>IF(LEN($D1300)=0,"",SUBTOTAL(3,$D$6:$D1300))</f>
        <v>1293</v>
      </c>
      <c r="D1300" s="174" t="s">
        <v>56</v>
      </c>
      <c r="E1300" s="176" t="s">
        <v>3885</v>
      </c>
      <c r="F1300" s="174" t="s">
        <v>94</v>
      </c>
      <c r="G1300" s="174" t="s">
        <v>79</v>
      </c>
      <c r="H1300" s="177" t="s">
        <v>123</v>
      </c>
      <c r="I1300" s="9">
        <v>0.1</v>
      </c>
      <c r="J1300" s="177">
        <v>91</v>
      </c>
      <c r="K1300" s="230">
        <v>2018</v>
      </c>
      <c r="L1300" s="12" t="s">
        <v>290</v>
      </c>
      <c r="M1300" s="12"/>
      <c r="N1300" s="12"/>
      <c r="O1300" s="12"/>
      <c r="P1300" s="12"/>
      <c r="Q1300" s="4"/>
      <c r="R1300" s="101">
        <v>0.1</v>
      </c>
      <c r="S1300" s="103">
        <v>0.1</v>
      </c>
      <c r="T1300" s="175">
        <v>2018</v>
      </c>
      <c r="U1300" s="175" t="s">
        <v>291</v>
      </c>
      <c r="V1300" s="100" t="s">
        <v>47</v>
      </c>
      <c r="W1300" s="180"/>
      <c r="X1300" s="4">
        <f t="shared" si="27"/>
        <v>0</v>
      </c>
      <c r="Y1300" s="180"/>
      <c r="Z1300" s="4"/>
      <c r="AA1300" s="180"/>
      <c r="AB1300" s="180"/>
      <c r="AC1300" s="180"/>
      <c r="AD1300" s="180"/>
      <c r="AE1300" s="180"/>
      <c r="AF1300" s="180"/>
      <c r="AG1300" s="180"/>
      <c r="AH1300" s="180"/>
    </row>
    <row r="1301" spans="1:34" ht="38.25" x14ac:dyDescent="0.25">
      <c r="A1301" s="4" t="s">
        <v>3886</v>
      </c>
      <c r="B1301" s="5" t="s">
        <v>3887</v>
      </c>
      <c r="C1301" s="246">
        <f>IF(LEN($D1301)=0,"",SUBTOTAL(3,$D$6:$D1301))</f>
        <v>1294</v>
      </c>
      <c r="D1301" s="174" t="s">
        <v>56</v>
      </c>
      <c r="E1301" s="176" t="s">
        <v>3888</v>
      </c>
      <c r="F1301" s="174" t="s">
        <v>94</v>
      </c>
      <c r="G1301" s="174" t="s">
        <v>79</v>
      </c>
      <c r="H1301" s="177" t="s">
        <v>123</v>
      </c>
      <c r="I1301" s="9">
        <v>0.16999999999999998</v>
      </c>
      <c r="J1301" s="177">
        <v>91</v>
      </c>
      <c r="K1301" s="230">
        <v>2018</v>
      </c>
      <c r="L1301" s="12" t="s">
        <v>290</v>
      </c>
      <c r="M1301" s="12"/>
      <c r="N1301" s="12"/>
      <c r="O1301" s="12"/>
      <c r="P1301" s="12"/>
      <c r="Q1301" s="4"/>
      <c r="R1301" s="101">
        <v>0.24</v>
      </c>
      <c r="S1301" s="103">
        <v>0.16999999999999998</v>
      </c>
      <c r="T1301" s="175">
        <v>2018</v>
      </c>
      <c r="U1301" s="175" t="s">
        <v>291</v>
      </c>
      <c r="V1301" s="100" t="s">
        <v>47</v>
      </c>
      <c r="W1301" s="180"/>
      <c r="X1301" s="4">
        <f t="shared" si="27"/>
        <v>0</v>
      </c>
      <c r="Y1301" s="180"/>
      <c r="Z1301" s="4"/>
      <c r="AA1301" s="180"/>
      <c r="AB1301" s="180"/>
      <c r="AC1301" s="180"/>
      <c r="AD1301" s="180"/>
      <c r="AE1301" s="180"/>
      <c r="AF1301" s="180"/>
      <c r="AG1301" s="180"/>
      <c r="AH1301" s="180"/>
    </row>
    <row r="1302" spans="1:34" ht="38.25" x14ac:dyDescent="0.25">
      <c r="A1302" s="4" t="s">
        <v>3889</v>
      </c>
      <c r="B1302" s="5" t="s">
        <v>3890</v>
      </c>
      <c r="C1302" s="246">
        <f>IF(LEN($D1302)=0,"",SUBTOTAL(3,$D$6:$D1302))</f>
        <v>1295</v>
      </c>
      <c r="D1302" s="174" t="s">
        <v>56</v>
      </c>
      <c r="E1302" s="176" t="s">
        <v>2399</v>
      </c>
      <c r="F1302" s="174" t="s">
        <v>94</v>
      </c>
      <c r="G1302" s="174" t="s">
        <v>79</v>
      </c>
      <c r="H1302" s="177" t="s">
        <v>123</v>
      </c>
      <c r="I1302" s="9">
        <v>0.21</v>
      </c>
      <c r="J1302" s="177">
        <v>91</v>
      </c>
      <c r="K1302" s="230">
        <v>2018</v>
      </c>
      <c r="L1302" s="12" t="s">
        <v>290</v>
      </c>
      <c r="M1302" s="12"/>
      <c r="N1302" s="12"/>
      <c r="O1302" s="12"/>
      <c r="P1302" s="12"/>
      <c r="Q1302" s="4"/>
      <c r="R1302" s="101">
        <v>0.21</v>
      </c>
      <c r="S1302" s="103">
        <v>0.21</v>
      </c>
      <c r="T1302" s="175">
        <v>2018</v>
      </c>
      <c r="U1302" s="175" t="s">
        <v>291</v>
      </c>
      <c r="V1302" s="100" t="s">
        <v>47</v>
      </c>
      <c r="W1302" s="180"/>
      <c r="X1302" s="4">
        <f t="shared" si="27"/>
        <v>0</v>
      </c>
      <c r="Y1302" s="180"/>
      <c r="Z1302" s="4"/>
      <c r="AA1302" s="180"/>
      <c r="AB1302" s="180"/>
      <c r="AC1302" s="180"/>
      <c r="AD1302" s="180"/>
      <c r="AE1302" s="180"/>
      <c r="AF1302" s="180"/>
      <c r="AG1302" s="180"/>
      <c r="AH1302" s="180"/>
    </row>
    <row r="1303" spans="1:34" ht="38.25" x14ac:dyDescent="0.25">
      <c r="A1303" s="4" t="s">
        <v>3891</v>
      </c>
      <c r="B1303" s="5" t="s">
        <v>3892</v>
      </c>
      <c r="C1303" s="246">
        <f>IF(LEN($D1303)=0,"",SUBTOTAL(3,$D$6:$D1303))</f>
        <v>1296</v>
      </c>
      <c r="D1303" s="174" t="s">
        <v>56</v>
      </c>
      <c r="E1303" s="176" t="s">
        <v>3893</v>
      </c>
      <c r="F1303" s="174" t="s">
        <v>94</v>
      </c>
      <c r="G1303" s="174" t="s">
        <v>79</v>
      </c>
      <c r="H1303" s="177" t="s">
        <v>123</v>
      </c>
      <c r="I1303" s="9">
        <v>0.54</v>
      </c>
      <c r="J1303" s="177">
        <v>91</v>
      </c>
      <c r="K1303" s="230">
        <v>2018</v>
      </c>
      <c r="L1303" s="12" t="s">
        <v>290</v>
      </c>
      <c r="M1303" s="12"/>
      <c r="N1303" s="12"/>
      <c r="O1303" s="12"/>
      <c r="P1303" s="12"/>
      <c r="Q1303" s="4"/>
      <c r="R1303" s="101">
        <v>0.54</v>
      </c>
      <c r="S1303" s="103">
        <v>0.54</v>
      </c>
      <c r="T1303" s="175">
        <v>2018</v>
      </c>
      <c r="U1303" s="175" t="s">
        <v>291</v>
      </c>
      <c r="V1303" s="100" t="s">
        <v>47</v>
      </c>
      <c r="W1303" s="180"/>
      <c r="X1303" s="4">
        <f t="shared" si="27"/>
        <v>0</v>
      </c>
      <c r="Y1303" s="180"/>
      <c r="Z1303" s="4"/>
      <c r="AA1303" s="180"/>
      <c r="AB1303" s="180"/>
      <c r="AC1303" s="180"/>
      <c r="AD1303" s="180"/>
      <c r="AE1303" s="180"/>
      <c r="AF1303" s="180"/>
      <c r="AG1303" s="180"/>
      <c r="AH1303" s="180"/>
    </row>
    <row r="1304" spans="1:34" ht="38.25" x14ac:dyDescent="0.25">
      <c r="A1304" s="4" t="s">
        <v>3894</v>
      </c>
      <c r="B1304" s="5" t="s">
        <v>3895</v>
      </c>
      <c r="C1304" s="246">
        <f>IF(LEN($D1304)=0,"",SUBTOTAL(3,$D$6:$D1304))</f>
        <v>1297</v>
      </c>
      <c r="D1304" s="174" t="s">
        <v>56</v>
      </c>
      <c r="E1304" s="176" t="s">
        <v>3896</v>
      </c>
      <c r="F1304" s="174" t="s">
        <v>100</v>
      </c>
      <c r="G1304" s="174" t="s">
        <v>79</v>
      </c>
      <c r="H1304" s="177" t="s">
        <v>80</v>
      </c>
      <c r="I1304" s="9">
        <v>1</v>
      </c>
      <c r="J1304" s="177">
        <v>91</v>
      </c>
      <c r="K1304" s="230">
        <v>2018</v>
      </c>
      <c r="L1304" s="12" t="s">
        <v>290</v>
      </c>
      <c r="M1304" s="12"/>
      <c r="N1304" s="12"/>
      <c r="O1304" s="12"/>
      <c r="P1304" s="12"/>
      <c r="Q1304" s="4"/>
      <c r="R1304" s="101">
        <v>1</v>
      </c>
      <c r="S1304" s="103">
        <v>1</v>
      </c>
      <c r="T1304" s="175">
        <v>2018</v>
      </c>
      <c r="U1304" s="175" t="s">
        <v>291</v>
      </c>
      <c r="V1304" s="100" t="s">
        <v>70</v>
      </c>
      <c r="W1304" s="180"/>
      <c r="X1304" s="4">
        <f t="shared" si="27"/>
        <v>0</v>
      </c>
      <c r="Y1304" s="180"/>
      <c r="Z1304" s="4"/>
      <c r="AA1304" s="180"/>
      <c r="AB1304" s="180"/>
      <c r="AC1304" s="180"/>
      <c r="AD1304" s="180"/>
      <c r="AE1304" s="180"/>
      <c r="AF1304" s="180"/>
      <c r="AG1304" s="180"/>
      <c r="AH1304" s="180"/>
    </row>
    <row r="1305" spans="1:34" ht="38.25" x14ac:dyDescent="0.25">
      <c r="A1305" s="4" t="s">
        <v>3897</v>
      </c>
      <c r="B1305" s="5" t="s">
        <v>3898</v>
      </c>
      <c r="C1305" s="246">
        <f>IF(LEN($D1305)=0,"",SUBTOTAL(3,$D$6:$D1305))</f>
        <v>1298</v>
      </c>
      <c r="D1305" s="174" t="s">
        <v>56</v>
      </c>
      <c r="E1305" s="176" t="s">
        <v>3899</v>
      </c>
      <c r="F1305" s="174" t="s">
        <v>1822</v>
      </c>
      <c r="G1305" s="174" t="s">
        <v>256</v>
      </c>
      <c r="H1305" s="177" t="s">
        <v>3900</v>
      </c>
      <c r="I1305" s="9">
        <v>0.4</v>
      </c>
      <c r="J1305" s="177">
        <v>91</v>
      </c>
      <c r="K1305" s="230">
        <v>2018</v>
      </c>
      <c r="L1305" s="12" t="s">
        <v>290</v>
      </c>
      <c r="M1305" s="12"/>
      <c r="N1305" s="12"/>
      <c r="O1305" s="12"/>
      <c r="P1305" s="12"/>
      <c r="Q1305" s="4"/>
      <c r="R1305" s="4">
        <v>0.4</v>
      </c>
      <c r="S1305" s="4">
        <v>0.4</v>
      </c>
      <c r="T1305" s="178">
        <v>2018</v>
      </c>
      <c r="U1305" s="13" t="s">
        <v>291</v>
      </c>
      <c r="V1305" s="4" t="s">
        <v>47</v>
      </c>
      <c r="W1305" s="180"/>
      <c r="X1305" s="4">
        <f t="shared" si="27"/>
        <v>0</v>
      </c>
      <c r="Y1305" s="180"/>
      <c r="Z1305" s="4"/>
      <c r="AA1305" s="180"/>
      <c r="AB1305" s="180"/>
      <c r="AC1305" s="180"/>
      <c r="AD1305" s="180"/>
      <c r="AE1305" s="180"/>
      <c r="AF1305" s="180"/>
      <c r="AG1305" s="180"/>
      <c r="AH1305" s="180"/>
    </row>
    <row r="1306" spans="1:34" ht="38.25" x14ac:dyDescent="0.25">
      <c r="A1306" s="4" t="s">
        <v>3901</v>
      </c>
      <c r="B1306" s="5" t="s">
        <v>3902</v>
      </c>
      <c r="C1306" s="246">
        <f>IF(LEN($D1306)=0,"",SUBTOTAL(3,$D$6:$D1306))</f>
        <v>1299</v>
      </c>
      <c r="D1306" s="174" t="s">
        <v>56</v>
      </c>
      <c r="E1306" s="176" t="s">
        <v>3903</v>
      </c>
      <c r="F1306" s="174" t="s">
        <v>164</v>
      </c>
      <c r="G1306" s="174" t="s">
        <v>256</v>
      </c>
      <c r="H1306" s="177" t="s">
        <v>586</v>
      </c>
      <c r="I1306" s="9">
        <v>284</v>
      </c>
      <c r="J1306" s="177">
        <v>91</v>
      </c>
      <c r="K1306" s="230">
        <v>2018</v>
      </c>
      <c r="L1306" s="12" t="s">
        <v>290</v>
      </c>
      <c r="M1306" s="12"/>
      <c r="N1306" s="12" t="s">
        <v>68</v>
      </c>
      <c r="O1306" s="12"/>
      <c r="P1306" s="12"/>
      <c r="Q1306" s="4" t="s">
        <v>1989</v>
      </c>
      <c r="R1306" s="4">
        <v>284</v>
      </c>
      <c r="S1306" s="4">
        <v>284</v>
      </c>
      <c r="T1306" s="178">
        <v>2018</v>
      </c>
      <c r="U1306" s="13" t="s">
        <v>291</v>
      </c>
      <c r="V1306" s="4" t="s">
        <v>70</v>
      </c>
      <c r="W1306" s="180"/>
      <c r="X1306" s="4">
        <f t="shared" si="27"/>
        <v>0</v>
      </c>
      <c r="Y1306" s="180"/>
      <c r="Z1306" s="4" t="s">
        <v>3901</v>
      </c>
      <c r="AA1306" s="180"/>
      <c r="AB1306" s="180"/>
      <c r="AC1306" s="180"/>
      <c r="AD1306" s="180"/>
      <c r="AE1306" s="180"/>
      <c r="AF1306" s="180"/>
      <c r="AG1306" s="180"/>
      <c r="AH1306" s="180"/>
    </row>
    <row r="1307" spans="1:34" ht="38.25" x14ac:dyDescent="0.25">
      <c r="A1307" s="4" t="s">
        <v>3904</v>
      </c>
      <c r="B1307" s="5" t="s">
        <v>3905</v>
      </c>
      <c r="C1307" s="246">
        <f>IF(LEN($D1307)=0,"",SUBTOTAL(3,$D$6:$D1307))</f>
        <v>1300</v>
      </c>
      <c r="D1307" s="174" t="s">
        <v>56</v>
      </c>
      <c r="E1307" s="176" t="s">
        <v>3906</v>
      </c>
      <c r="F1307" s="174" t="s">
        <v>1822</v>
      </c>
      <c r="G1307" s="174" t="s">
        <v>256</v>
      </c>
      <c r="H1307" s="177" t="s">
        <v>905</v>
      </c>
      <c r="I1307" s="9">
        <v>0.91</v>
      </c>
      <c r="J1307" s="177">
        <v>91</v>
      </c>
      <c r="K1307" s="230">
        <v>2018</v>
      </c>
      <c r="L1307" s="12" t="s">
        <v>290</v>
      </c>
      <c r="M1307" s="12"/>
      <c r="N1307" s="12"/>
      <c r="O1307" s="12"/>
      <c r="P1307" s="12"/>
      <c r="Q1307" s="4"/>
      <c r="R1307" s="4">
        <v>4.97</v>
      </c>
      <c r="S1307" s="4">
        <v>0.91</v>
      </c>
      <c r="T1307" s="178">
        <v>2018</v>
      </c>
      <c r="U1307" s="13" t="s">
        <v>291</v>
      </c>
      <c r="V1307" s="4" t="s">
        <v>47</v>
      </c>
      <c r="W1307" s="180"/>
      <c r="X1307" s="4">
        <f t="shared" si="27"/>
        <v>0</v>
      </c>
      <c r="Y1307" s="180"/>
      <c r="Z1307" s="4"/>
      <c r="AA1307" s="180"/>
      <c r="AB1307" s="180"/>
      <c r="AC1307" s="180"/>
      <c r="AD1307" s="180"/>
      <c r="AE1307" s="180"/>
      <c r="AF1307" s="180"/>
      <c r="AG1307" s="180"/>
      <c r="AH1307" s="180"/>
    </row>
    <row r="1308" spans="1:34" ht="38.25" x14ac:dyDescent="0.25">
      <c r="A1308" s="4" t="s">
        <v>3907</v>
      </c>
      <c r="B1308" s="5" t="s">
        <v>3908</v>
      </c>
      <c r="C1308" s="246">
        <f>IF(LEN($D1308)=0,"",SUBTOTAL(3,$D$6:$D1308))</f>
        <v>1301</v>
      </c>
      <c r="D1308" s="174" t="s">
        <v>56</v>
      </c>
      <c r="E1308" s="176" t="s">
        <v>3909</v>
      </c>
      <c r="F1308" s="174" t="s">
        <v>94</v>
      </c>
      <c r="G1308" s="174" t="s">
        <v>139</v>
      </c>
      <c r="H1308" s="177" t="s">
        <v>678</v>
      </c>
      <c r="I1308" s="9">
        <v>0.05</v>
      </c>
      <c r="J1308" s="177">
        <v>91</v>
      </c>
      <c r="K1308" s="230">
        <v>2018</v>
      </c>
      <c r="L1308" s="12" t="s">
        <v>290</v>
      </c>
      <c r="M1308" s="12"/>
      <c r="N1308" s="12"/>
      <c r="O1308" s="12"/>
      <c r="P1308" s="12"/>
      <c r="Q1308" s="4"/>
      <c r="R1308" s="4">
        <v>0.05</v>
      </c>
      <c r="S1308" s="4">
        <v>0.05</v>
      </c>
      <c r="T1308" s="178">
        <v>2018</v>
      </c>
      <c r="U1308" s="13" t="s">
        <v>291</v>
      </c>
      <c r="V1308" s="4" t="s">
        <v>47</v>
      </c>
      <c r="W1308" s="180"/>
      <c r="X1308" s="4">
        <f t="shared" si="27"/>
        <v>0</v>
      </c>
      <c r="Y1308" s="180"/>
      <c r="Z1308" s="4"/>
      <c r="AA1308" s="180"/>
      <c r="AB1308" s="180"/>
      <c r="AC1308" s="180"/>
      <c r="AD1308" s="180"/>
      <c r="AE1308" s="180"/>
      <c r="AF1308" s="180"/>
      <c r="AG1308" s="180"/>
      <c r="AH1308" s="180"/>
    </row>
    <row r="1309" spans="1:34" ht="38.25" x14ac:dyDescent="0.25">
      <c r="A1309" s="4" t="s">
        <v>3910</v>
      </c>
      <c r="B1309" s="5" t="s">
        <v>3911</v>
      </c>
      <c r="C1309" s="246">
        <f>IF(LEN($D1309)=0,"",SUBTOTAL(3,$D$6:$D1309))</f>
        <v>1302</v>
      </c>
      <c r="D1309" s="174" t="s">
        <v>56</v>
      </c>
      <c r="E1309" s="176" t="s">
        <v>841</v>
      </c>
      <c r="F1309" s="174" t="s">
        <v>164</v>
      </c>
      <c r="G1309" s="174" t="s">
        <v>139</v>
      </c>
      <c r="H1309" s="177" t="s">
        <v>863</v>
      </c>
      <c r="I1309" s="9">
        <v>12.66</v>
      </c>
      <c r="J1309" s="177">
        <v>91</v>
      </c>
      <c r="K1309" s="230">
        <v>2018</v>
      </c>
      <c r="L1309" s="12" t="s">
        <v>290</v>
      </c>
      <c r="M1309" s="12"/>
      <c r="N1309" s="12"/>
      <c r="O1309" s="12"/>
      <c r="P1309" s="12"/>
      <c r="Q1309" s="4"/>
      <c r="R1309" s="4">
        <v>12.66</v>
      </c>
      <c r="S1309" s="4">
        <v>12.66</v>
      </c>
      <c r="T1309" s="178">
        <v>2018</v>
      </c>
      <c r="U1309" s="13" t="s">
        <v>291</v>
      </c>
      <c r="V1309" s="4" t="s">
        <v>70</v>
      </c>
      <c r="W1309" s="180"/>
      <c r="X1309" s="4">
        <f t="shared" si="27"/>
        <v>0</v>
      </c>
      <c r="Y1309" s="180"/>
      <c r="Z1309" s="4"/>
      <c r="AA1309" s="180"/>
      <c r="AB1309" s="180"/>
      <c r="AC1309" s="180"/>
      <c r="AD1309" s="180"/>
      <c r="AE1309" s="180"/>
      <c r="AF1309" s="180"/>
      <c r="AG1309" s="180"/>
      <c r="AH1309" s="180"/>
    </row>
    <row r="1310" spans="1:34" ht="38.25" x14ac:dyDescent="0.25">
      <c r="A1310" s="4" t="s">
        <v>3912</v>
      </c>
      <c r="B1310" s="5" t="s">
        <v>3913</v>
      </c>
      <c r="C1310" s="246">
        <f>IF(LEN($D1310)=0,"",SUBTOTAL(3,$D$6:$D1310))</f>
        <v>1303</v>
      </c>
      <c r="D1310" s="174" t="s">
        <v>56</v>
      </c>
      <c r="E1310" s="176" t="s">
        <v>3914</v>
      </c>
      <c r="F1310" s="174" t="s">
        <v>94</v>
      </c>
      <c r="G1310" s="174" t="s">
        <v>84</v>
      </c>
      <c r="H1310" s="177" t="s">
        <v>1905</v>
      </c>
      <c r="I1310" s="9">
        <v>0.03</v>
      </c>
      <c r="J1310" s="177">
        <v>91</v>
      </c>
      <c r="K1310" s="230">
        <v>2018</v>
      </c>
      <c r="L1310" s="12" t="s">
        <v>290</v>
      </c>
      <c r="M1310" s="12"/>
      <c r="N1310" s="12"/>
      <c r="O1310" s="12"/>
      <c r="P1310" s="12"/>
      <c r="Q1310" s="4"/>
      <c r="R1310" s="4">
        <v>0.03</v>
      </c>
      <c r="S1310" s="4">
        <v>0.03</v>
      </c>
      <c r="T1310" s="178">
        <v>2018</v>
      </c>
      <c r="U1310" s="13" t="s">
        <v>291</v>
      </c>
      <c r="V1310" s="4" t="s">
        <v>47</v>
      </c>
      <c r="W1310" s="180"/>
      <c r="X1310" s="4">
        <f t="shared" si="27"/>
        <v>0</v>
      </c>
      <c r="Y1310" s="180"/>
      <c r="Z1310" s="4"/>
      <c r="AA1310" s="180"/>
      <c r="AB1310" s="180"/>
      <c r="AC1310" s="180"/>
      <c r="AD1310" s="180"/>
      <c r="AE1310" s="180"/>
      <c r="AF1310" s="180"/>
      <c r="AG1310" s="180"/>
      <c r="AH1310" s="180"/>
    </row>
    <row r="1311" spans="1:34" ht="30.75" customHeight="1" x14ac:dyDescent="0.25">
      <c r="A1311" s="4" t="s">
        <v>3915</v>
      </c>
      <c r="B1311" s="5" t="s">
        <v>3916</v>
      </c>
      <c r="C1311" s="246">
        <f>IF(LEN($D1311)=0,"",SUBTOTAL(3,$D$6:$D1311))</f>
        <v>1304</v>
      </c>
      <c r="D1311" s="174" t="s">
        <v>56</v>
      </c>
      <c r="E1311" s="176" t="s">
        <v>3917</v>
      </c>
      <c r="F1311" s="174" t="s">
        <v>164</v>
      </c>
      <c r="G1311" s="174" t="s">
        <v>84</v>
      </c>
      <c r="H1311" s="177" t="s">
        <v>2426</v>
      </c>
      <c r="I1311" s="9">
        <v>1</v>
      </c>
      <c r="J1311" s="177">
        <v>91</v>
      </c>
      <c r="K1311" s="230">
        <v>2018</v>
      </c>
      <c r="L1311" s="12" t="s">
        <v>290</v>
      </c>
      <c r="M1311" s="12"/>
      <c r="N1311" s="12"/>
      <c r="O1311" s="12"/>
      <c r="P1311" s="12"/>
      <c r="Q1311" s="4"/>
      <c r="R1311" s="4">
        <v>1</v>
      </c>
      <c r="S1311" s="4">
        <v>1</v>
      </c>
      <c r="T1311" s="178">
        <v>2018</v>
      </c>
      <c r="U1311" s="13" t="s">
        <v>291</v>
      </c>
      <c r="V1311" s="4" t="s">
        <v>47</v>
      </c>
      <c r="W1311" s="180"/>
      <c r="X1311" s="4">
        <f t="shared" si="27"/>
        <v>0</v>
      </c>
      <c r="Y1311" s="180"/>
      <c r="Z1311" s="4"/>
      <c r="AA1311" s="180"/>
      <c r="AB1311" s="180"/>
      <c r="AC1311" s="180"/>
      <c r="AD1311" s="180"/>
      <c r="AE1311" s="180"/>
      <c r="AF1311" s="180"/>
      <c r="AG1311" s="180"/>
      <c r="AH1311" s="180"/>
    </row>
    <row r="1312" spans="1:34" ht="38.25" x14ac:dyDescent="0.25">
      <c r="A1312" s="4" t="s">
        <v>3918</v>
      </c>
      <c r="B1312" s="5" t="s">
        <v>3919</v>
      </c>
      <c r="C1312" s="246">
        <f>IF(LEN($D1312)=0,"",SUBTOTAL(3,$D$6:$D1312))</f>
        <v>1305</v>
      </c>
      <c r="D1312" s="174" t="s">
        <v>56</v>
      </c>
      <c r="E1312" s="176" t="s">
        <v>3888</v>
      </c>
      <c r="F1312" s="174" t="s">
        <v>94</v>
      </c>
      <c r="G1312" s="174" t="s">
        <v>84</v>
      </c>
      <c r="H1312" s="177" t="s">
        <v>2426</v>
      </c>
      <c r="I1312" s="9">
        <v>0.03</v>
      </c>
      <c r="J1312" s="177">
        <v>91</v>
      </c>
      <c r="K1312" s="230">
        <v>2018</v>
      </c>
      <c r="L1312" s="12" t="s">
        <v>290</v>
      </c>
      <c r="M1312" s="12"/>
      <c r="N1312" s="12"/>
      <c r="O1312" s="12"/>
      <c r="P1312" s="12"/>
      <c r="Q1312" s="4"/>
      <c r="R1312" s="4">
        <v>0.03</v>
      </c>
      <c r="S1312" s="4">
        <v>0.03</v>
      </c>
      <c r="T1312" s="178">
        <v>2018</v>
      </c>
      <c r="U1312" s="13" t="s">
        <v>291</v>
      </c>
      <c r="V1312" s="4" t="s">
        <v>47</v>
      </c>
      <c r="W1312" s="180"/>
      <c r="X1312" s="4">
        <f t="shared" si="27"/>
        <v>0</v>
      </c>
      <c r="Y1312" s="180"/>
      <c r="Z1312" s="4"/>
      <c r="AA1312" s="180"/>
      <c r="AB1312" s="180"/>
      <c r="AC1312" s="180"/>
      <c r="AD1312" s="180"/>
      <c r="AE1312" s="180"/>
      <c r="AF1312" s="180"/>
      <c r="AG1312" s="180"/>
      <c r="AH1312" s="180"/>
    </row>
    <row r="1313" spans="1:34" ht="38.25" x14ac:dyDescent="0.25">
      <c r="A1313" s="4" t="s">
        <v>3920</v>
      </c>
      <c r="B1313" s="5" t="s">
        <v>3921</v>
      </c>
      <c r="C1313" s="246">
        <f>IF(LEN($D1313)=0,"",SUBTOTAL(3,$D$6:$D1313))</f>
        <v>1306</v>
      </c>
      <c r="D1313" s="174" t="s">
        <v>56</v>
      </c>
      <c r="E1313" s="176" t="s">
        <v>3922</v>
      </c>
      <c r="F1313" s="174" t="s">
        <v>94</v>
      </c>
      <c r="G1313" s="174" t="s">
        <v>84</v>
      </c>
      <c r="H1313" s="177" t="s">
        <v>2426</v>
      </c>
      <c r="I1313" s="9">
        <v>0.05</v>
      </c>
      <c r="J1313" s="177">
        <v>91</v>
      </c>
      <c r="K1313" s="230">
        <v>2018</v>
      </c>
      <c r="L1313" s="12" t="s">
        <v>290</v>
      </c>
      <c r="M1313" s="12"/>
      <c r="N1313" s="12"/>
      <c r="O1313" s="12"/>
      <c r="P1313" s="12"/>
      <c r="Q1313" s="4"/>
      <c r="R1313" s="4">
        <v>0.05</v>
      </c>
      <c r="S1313" s="4">
        <v>0.05</v>
      </c>
      <c r="T1313" s="178">
        <v>2018</v>
      </c>
      <c r="U1313" s="13" t="s">
        <v>291</v>
      </c>
      <c r="V1313" s="4" t="s">
        <v>47</v>
      </c>
      <c r="W1313" s="180"/>
      <c r="X1313" s="4">
        <f t="shared" si="27"/>
        <v>0</v>
      </c>
      <c r="Y1313" s="180"/>
      <c r="Z1313" s="4"/>
      <c r="AA1313" s="180"/>
      <c r="AB1313" s="180"/>
      <c r="AC1313" s="180"/>
      <c r="AD1313" s="180"/>
      <c r="AE1313" s="180"/>
      <c r="AF1313" s="180"/>
      <c r="AG1313" s="180"/>
      <c r="AH1313" s="180"/>
    </row>
    <row r="1314" spans="1:34" ht="38.25" x14ac:dyDescent="0.25">
      <c r="A1314" s="4" t="s">
        <v>3923</v>
      </c>
      <c r="B1314" s="5" t="s">
        <v>3924</v>
      </c>
      <c r="C1314" s="246">
        <f>IF(LEN($D1314)=0,"",SUBTOTAL(3,$D$6:$D1314))</f>
        <v>1307</v>
      </c>
      <c r="D1314" s="174" t="s">
        <v>56</v>
      </c>
      <c r="E1314" s="176" t="s">
        <v>3925</v>
      </c>
      <c r="F1314" s="174" t="s">
        <v>94</v>
      </c>
      <c r="G1314" s="174" t="s">
        <v>84</v>
      </c>
      <c r="H1314" s="177" t="s">
        <v>2433</v>
      </c>
      <c r="I1314" s="9">
        <v>0.31</v>
      </c>
      <c r="J1314" s="177">
        <v>91</v>
      </c>
      <c r="K1314" s="230">
        <v>2018</v>
      </c>
      <c r="L1314" s="12" t="s">
        <v>290</v>
      </c>
      <c r="M1314" s="12"/>
      <c r="N1314" s="12"/>
      <c r="O1314" s="12"/>
      <c r="P1314" s="12"/>
      <c r="Q1314" s="4"/>
      <c r="R1314" s="4">
        <v>0.31</v>
      </c>
      <c r="S1314" s="4">
        <v>0.31</v>
      </c>
      <c r="T1314" s="178">
        <v>2018</v>
      </c>
      <c r="U1314" s="13" t="s">
        <v>291</v>
      </c>
      <c r="V1314" s="4" t="s">
        <v>47</v>
      </c>
      <c r="W1314" s="180"/>
      <c r="X1314" s="4">
        <f t="shared" si="27"/>
        <v>0</v>
      </c>
      <c r="Y1314" s="180"/>
      <c r="Z1314" s="4"/>
      <c r="AA1314" s="180"/>
      <c r="AB1314" s="180"/>
      <c r="AC1314" s="180"/>
      <c r="AD1314" s="180"/>
      <c r="AE1314" s="180"/>
      <c r="AF1314" s="180"/>
      <c r="AG1314" s="180"/>
      <c r="AH1314" s="180"/>
    </row>
    <row r="1315" spans="1:34" ht="38.25" x14ac:dyDescent="0.25">
      <c r="A1315" s="4" t="s">
        <v>3926</v>
      </c>
      <c r="B1315" s="5" t="s">
        <v>3927</v>
      </c>
      <c r="C1315" s="246">
        <f>IF(LEN($D1315)=0,"",SUBTOTAL(3,$D$6:$D1315))</f>
        <v>1308</v>
      </c>
      <c r="D1315" s="174" t="s">
        <v>56</v>
      </c>
      <c r="E1315" s="176" t="s">
        <v>3928</v>
      </c>
      <c r="F1315" s="174" t="s">
        <v>94</v>
      </c>
      <c r="G1315" s="174" t="s">
        <v>84</v>
      </c>
      <c r="H1315" s="177" t="s">
        <v>2433</v>
      </c>
      <c r="I1315" s="9">
        <v>0.04</v>
      </c>
      <c r="J1315" s="177">
        <v>91</v>
      </c>
      <c r="K1315" s="230">
        <v>2018</v>
      </c>
      <c r="L1315" s="12" t="s">
        <v>290</v>
      </c>
      <c r="M1315" s="12"/>
      <c r="N1315" s="12"/>
      <c r="O1315" s="12"/>
      <c r="P1315" s="12"/>
      <c r="Q1315" s="4"/>
      <c r="R1315" s="4">
        <v>0.04</v>
      </c>
      <c r="S1315" s="4">
        <v>0.04</v>
      </c>
      <c r="T1315" s="178">
        <v>2018</v>
      </c>
      <c r="U1315" s="13" t="s">
        <v>291</v>
      </c>
      <c r="V1315" s="4" t="s">
        <v>47</v>
      </c>
      <c r="W1315" s="180"/>
      <c r="X1315" s="4">
        <f t="shared" si="27"/>
        <v>0</v>
      </c>
      <c r="Y1315" s="180"/>
      <c r="Z1315" s="4"/>
      <c r="AA1315" s="180"/>
      <c r="AB1315" s="180"/>
      <c r="AC1315" s="180"/>
      <c r="AD1315" s="180"/>
      <c r="AE1315" s="180"/>
      <c r="AF1315" s="180"/>
      <c r="AG1315" s="180"/>
      <c r="AH1315" s="180"/>
    </row>
    <row r="1316" spans="1:34" ht="38.25" x14ac:dyDescent="0.25">
      <c r="A1316" s="4" t="s">
        <v>3929</v>
      </c>
      <c r="B1316" s="5" t="s">
        <v>47</v>
      </c>
      <c r="C1316" s="246">
        <f>IF(LEN($D1316)=0,"",SUBTOTAL(3,$D$6:$D1316))</f>
        <v>1309</v>
      </c>
      <c r="D1316" s="174" t="s">
        <v>56</v>
      </c>
      <c r="E1316" s="176" t="s">
        <v>3930</v>
      </c>
      <c r="F1316" s="174" t="s">
        <v>94</v>
      </c>
      <c r="G1316" s="174" t="s">
        <v>84</v>
      </c>
      <c r="H1316" s="177" t="s">
        <v>85</v>
      </c>
      <c r="I1316" s="9">
        <v>0.06</v>
      </c>
      <c r="J1316" s="177">
        <v>91</v>
      </c>
      <c r="K1316" s="230">
        <v>2018</v>
      </c>
      <c r="L1316" s="12" t="s">
        <v>290</v>
      </c>
      <c r="M1316" s="12"/>
      <c r="N1316" s="12"/>
      <c r="O1316" s="12"/>
      <c r="P1316" s="12"/>
      <c r="Q1316" s="4"/>
      <c r="R1316" s="4">
        <v>0.06</v>
      </c>
      <c r="S1316" s="4">
        <v>0.06</v>
      </c>
      <c r="T1316" s="178">
        <v>2018</v>
      </c>
      <c r="U1316" s="13" t="s">
        <v>291</v>
      </c>
      <c r="V1316" s="4" t="s">
        <v>47</v>
      </c>
      <c r="W1316" s="180"/>
      <c r="X1316" s="4">
        <f t="shared" si="27"/>
        <v>0</v>
      </c>
      <c r="Y1316" s="180"/>
      <c r="Z1316" s="4"/>
      <c r="AA1316" s="180"/>
      <c r="AB1316" s="180"/>
      <c r="AC1316" s="180"/>
      <c r="AD1316" s="180"/>
      <c r="AE1316" s="180"/>
      <c r="AF1316" s="180"/>
      <c r="AG1316" s="180"/>
      <c r="AH1316" s="180"/>
    </row>
    <row r="1317" spans="1:34" ht="38.25" x14ac:dyDescent="0.25">
      <c r="A1317" s="4" t="s">
        <v>3931</v>
      </c>
      <c r="B1317" s="5" t="s">
        <v>3932</v>
      </c>
      <c r="C1317" s="246">
        <f>IF(LEN($D1317)=0,"",SUBTOTAL(3,$D$6:$D1317))</f>
        <v>1310</v>
      </c>
      <c r="D1317" s="174" t="s">
        <v>56</v>
      </c>
      <c r="E1317" s="176" t="s">
        <v>3933</v>
      </c>
      <c r="F1317" s="174" t="s">
        <v>94</v>
      </c>
      <c r="G1317" s="174" t="s">
        <v>84</v>
      </c>
      <c r="H1317" s="177" t="s">
        <v>85</v>
      </c>
      <c r="I1317" s="9">
        <v>0.08</v>
      </c>
      <c r="J1317" s="177">
        <v>91</v>
      </c>
      <c r="K1317" s="230">
        <v>2018</v>
      </c>
      <c r="L1317" s="12" t="s">
        <v>290</v>
      </c>
      <c r="M1317" s="12"/>
      <c r="N1317" s="12"/>
      <c r="O1317" s="12"/>
      <c r="P1317" s="12"/>
      <c r="Q1317" s="4"/>
      <c r="R1317" s="4">
        <v>0.08</v>
      </c>
      <c r="S1317" s="4">
        <v>0.08</v>
      </c>
      <c r="T1317" s="178">
        <v>2018</v>
      </c>
      <c r="U1317" s="13" t="s">
        <v>291</v>
      </c>
      <c r="V1317" s="4" t="s">
        <v>47</v>
      </c>
      <c r="W1317" s="180"/>
      <c r="X1317" s="4">
        <f t="shared" si="27"/>
        <v>0</v>
      </c>
      <c r="Y1317" s="180"/>
      <c r="Z1317" s="4"/>
      <c r="AA1317" s="180"/>
      <c r="AB1317" s="180"/>
      <c r="AC1317" s="180"/>
      <c r="AD1317" s="180"/>
      <c r="AE1317" s="180"/>
      <c r="AF1317" s="180"/>
      <c r="AG1317" s="180"/>
      <c r="AH1317" s="180"/>
    </row>
    <row r="1318" spans="1:34" ht="38.25" x14ac:dyDescent="0.25">
      <c r="A1318" s="4" t="s">
        <v>3934</v>
      </c>
      <c r="B1318" s="5" t="s">
        <v>3935</v>
      </c>
      <c r="C1318" s="246">
        <f>IF(LEN($D1318)=0,"",SUBTOTAL(3,$D$6:$D1318))</f>
        <v>1311</v>
      </c>
      <c r="D1318" s="174" t="s">
        <v>56</v>
      </c>
      <c r="E1318" s="176" t="s">
        <v>3936</v>
      </c>
      <c r="F1318" s="174" t="s">
        <v>1822</v>
      </c>
      <c r="G1318" s="174" t="s">
        <v>84</v>
      </c>
      <c r="H1318" s="177" t="s">
        <v>2185</v>
      </c>
      <c r="I1318" s="9">
        <v>0.28000000000000003</v>
      </c>
      <c r="J1318" s="177">
        <v>91</v>
      </c>
      <c r="K1318" s="230">
        <v>2018</v>
      </c>
      <c r="L1318" s="12" t="s">
        <v>290</v>
      </c>
      <c r="M1318" s="12"/>
      <c r="N1318" s="12"/>
      <c r="O1318" s="12"/>
      <c r="P1318" s="12"/>
      <c r="Q1318" s="4"/>
      <c r="R1318" s="4">
        <v>0.28000000000000003</v>
      </c>
      <c r="S1318" s="4">
        <v>0.28000000000000003</v>
      </c>
      <c r="T1318" s="178">
        <v>2018</v>
      </c>
      <c r="U1318" s="13" t="s">
        <v>291</v>
      </c>
      <c r="V1318" s="4" t="s">
        <v>70</v>
      </c>
      <c r="W1318" s="180"/>
      <c r="X1318" s="4">
        <f t="shared" si="27"/>
        <v>0</v>
      </c>
      <c r="Y1318" s="180"/>
      <c r="Z1318" s="4"/>
      <c r="AA1318" s="180"/>
      <c r="AB1318" s="180"/>
      <c r="AC1318" s="180"/>
      <c r="AD1318" s="180"/>
      <c r="AE1318" s="180"/>
      <c r="AF1318" s="180"/>
      <c r="AG1318" s="180"/>
      <c r="AH1318" s="180"/>
    </row>
    <row r="1319" spans="1:34" ht="38.25" x14ac:dyDescent="0.25">
      <c r="A1319" s="4" t="s">
        <v>3937</v>
      </c>
      <c r="B1319" s="5" t="s">
        <v>3938</v>
      </c>
      <c r="C1319" s="246">
        <f>IF(LEN($D1319)=0,"",SUBTOTAL(3,$D$6:$D1319))</f>
        <v>1312</v>
      </c>
      <c r="D1319" s="174" t="s">
        <v>56</v>
      </c>
      <c r="E1319" s="176" t="s">
        <v>3939</v>
      </c>
      <c r="F1319" s="174" t="s">
        <v>1822</v>
      </c>
      <c r="G1319" s="174" t="s">
        <v>84</v>
      </c>
      <c r="H1319" s="177" t="s">
        <v>1410</v>
      </c>
      <c r="I1319" s="9">
        <v>0.17000000000000004</v>
      </c>
      <c r="J1319" s="177">
        <v>91</v>
      </c>
      <c r="K1319" s="230">
        <v>2018</v>
      </c>
      <c r="L1319" s="12" t="s">
        <v>290</v>
      </c>
      <c r="M1319" s="12"/>
      <c r="N1319" s="12"/>
      <c r="O1319" s="12"/>
      <c r="P1319" s="12"/>
      <c r="Q1319" s="4"/>
      <c r="R1319" s="4">
        <v>0.66</v>
      </c>
      <c r="S1319" s="4">
        <v>0.17000000000000004</v>
      </c>
      <c r="T1319" s="178">
        <v>2018</v>
      </c>
      <c r="U1319" s="13" t="s">
        <v>291</v>
      </c>
      <c r="V1319" s="4" t="s">
        <v>70</v>
      </c>
      <c r="W1319" s="180"/>
      <c r="X1319" s="4">
        <f t="shared" si="27"/>
        <v>0</v>
      </c>
      <c r="Y1319" s="180"/>
      <c r="Z1319" s="4"/>
      <c r="AA1319" s="180"/>
      <c r="AB1319" s="180"/>
      <c r="AC1319" s="180"/>
      <c r="AD1319" s="180"/>
      <c r="AE1319" s="180"/>
      <c r="AF1319" s="180"/>
      <c r="AG1319" s="180"/>
      <c r="AH1319" s="180"/>
    </row>
    <row r="1320" spans="1:34" ht="38.25" x14ac:dyDescent="0.25">
      <c r="A1320" s="4" t="s">
        <v>3940</v>
      </c>
      <c r="B1320" s="5" t="s">
        <v>3941</v>
      </c>
      <c r="C1320" s="246">
        <f>IF(LEN($D1320)=0,"",SUBTOTAL(3,$D$6:$D1320))</f>
        <v>1313</v>
      </c>
      <c r="D1320" s="174" t="s">
        <v>56</v>
      </c>
      <c r="E1320" s="176" t="s">
        <v>3942</v>
      </c>
      <c r="F1320" s="174" t="s">
        <v>94</v>
      </c>
      <c r="G1320" s="174" t="s">
        <v>84</v>
      </c>
      <c r="H1320" s="177" t="s">
        <v>1410</v>
      </c>
      <c r="I1320" s="9">
        <v>0.08</v>
      </c>
      <c r="J1320" s="177">
        <v>91</v>
      </c>
      <c r="K1320" s="230">
        <v>2018</v>
      </c>
      <c r="L1320" s="12" t="s">
        <v>290</v>
      </c>
      <c r="M1320" s="12"/>
      <c r="N1320" s="12"/>
      <c r="O1320" s="12"/>
      <c r="P1320" s="12"/>
      <c r="Q1320" s="4"/>
      <c r="R1320" s="4">
        <v>0.08</v>
      </c>
      <c r="S1320" s="4">
        <v>0.08</v>
      </c>
      <c r="T1320" s="178">
        <v>2018</v>
      </c>
      <c r="U1320" s="13" t="s">
        <v>291</v>
      </c>
      <c r="V1320" s="4" t="s">
        <v>47</v>
      </c>
      <c r="W1320" s="180"/>
      <c r="X1320" s="4">
        <f t="shared" si="27"/>
        <v>0</v>
      </c>
      <c r="Y1320" s="180"/>
      <c r="Z1320" s="4"/>
      <c r="AA1320" s="180"/>
      <c r="AB1320" s="180"/>
      <c r="AC1320" s="180"/>
      <c r="AD1320" s="180"/>
      <c r="AE1320" s="180"/>
      <c r="AF1320" s="180"/>
      <c r="AG1320" s="180"/>
      <c r="AH1320" s="180"/>
    </row>
    <row r="1321" spans="1:34" ht="38.25" x14ac:dyDescent="0.25">
      <c r="A1321" s="4" t="s">
        <v>3943</v>
      </c>
      <c r="B1321" s="5" t="s">
        <v>3944</v>
      </c>
      <c r="C1321" s="246">
        <f>IF(LEN($D1321)=0,"",SUBTOTAL(3,$D$6:$D1321))</f>
        <v>1314</v>
      </c>
      <c r="D1321" s="174" t="s">
        <v>56</v>
      </c>
      <c r="E1321" s="176" t="s">
        <v>3945</v>
      </c>
      <c r="F1321" s="174" t="s">
        <v>94</v>
      </c>
      <c r="G1321" s="174" t="s">
        <v>84</v>
      </c>
      <c r="H1321" s="177" t="s">
        <v>123</v>
      </c>
      <c r="I1321" s="9">
        <v>7.0000000000000007E-2</v>
      </c>
      <c r="J1321" s="177">
        <v>91</v>
      </c>
      <c r="K1321" s="230">
        <v>2018</v>
      </c>
      <c r="L1321" s="12" t="s">
        <v>290</v>
      </c>
      <c r="M1321" s="12"/>
      <c r="N1321" s="12"/>
      <c r="O1321" s="12"/>
      <c r="P1321" s="12"/>
      <c r="Q1321" s="4"/>
      <c r="R1321" s="4">
        <v>7.0000000000000007E-2</v>
      </c>
      <c r="S1321" s="4">
        <v>7.0000000000000007E-2</v>
      </c>
      <c r="T1321" s="178">
        <v>2018</v>
      </c>
      <c r="U1321" s="13" t="s">
        <v>291</v>
      </c>
      <c r="V1321" s="4" t="s">
        <v>47</v>
      </c>
      <c r="W1321" s="180"/>
      <c r="X1321" s="4">
        <f t="shared" ref="X1321:X1384" si="28">S1321-I1321</f>
        <v>0</v>
      </c>
      <c r="Y1321" s="180"/>
      <c r="Z1321" s="4"/>
      <c r="AA1321" s="180"/>
      <c r="AB1321" s="180"/>
      <c r="AC1321" s="180"/>
      <c r="AD1321" s="180"/>
      <c r="AE1321" s="180"/>
      <c r="AF1321" s="180"/>
      <c r="AG1321" s="180"/>
      <c r="AH1321" s="180"/>
    </row>
    <row r="1322" spans="1:34" ht="38.25" x14ac:dyDescent="0.25">
      <c r="A1322" s="4" t="s">
        <v>3946</v>
      </c>
      <c r="B1322" s="5" t="s">
        <v>3947</v>
      </c>
      <c r="C1322" s="246">
        <f>IF(LEN($D1322)=0,"",SUBTOTAL(3,$D$6:$D1322))</f>
        <v>1315</v>
      </c>
      <c r="D1322" s="174" t="s">
        <v>56</v>
      </c>
      <c r="E1322" s="176" t="s">
        <v>3948</v>
      </c>
      <c r="F1322" s="174" t="s">
        <v>94</v>
      </c>
      <c r="G1322" s="174" t="s">
        <v>84</v>
      </c>
      <c r="H1322" s="177" t="s">
        <v>123</v>
      </c>
      <c r="I1322" s="9">
        <v>0.03</v>
      </c>
      <c r="J1322" s="177">
        <v>91</v>
      </c>
      <c r="K1322" s="230">
        <v>2018</v>
      </c>
      <c r="L1322" s="12" t="s">
        <v>290</v>
      </c>
      <c r="M1322" s="12"/>
      <c r="N1322" s="12"/>
      <c r="O1322" s="12"/>
      <c r="P1322" s="12"/>
      <c r="Q1322" s="4"/>
      <c r="R1322" s="4">
        <v>0.03</v>
      </c>
      <c r="S1322" s="4">
        <v>0.03</v>
      </c>
      <c r="T1322" s="178">
        <v>2018</v>
      </c>
      <c r="U1322" s="13" t="s">
        <v>291</v>
      </c>
      <c r="V1322" s="4" t="s">
        <v>47</v>
      </c>
      <c r="W1322" s="180"/>
      <c r="X1322" s="4">
        <f t="shared" si="28"/>
        <v>0</v>
      </c>
      <c r="Y1322" s="180"/>
      <c r="Z1322" s="4"/>
      <c r="AA1322" s="180"/>
      <c r="AB1322" s="180"/>
      <c r="AC1322" s="180"/>
      <c r="AD1322" s="180"/>
      <c r="AE1322" s="180"/>
      <c r="AF1322" s="180"/>
      <c r="AG1322" s="180"/>
      <c r="AH1322" s="180"/>
    </row>
    <row r="1323" spans="1:34" ht="38.25" x14ac:dyDescent="0.25">
      <c r="A1323" s="4" t="s">
        <v>3949</v>
      </c>
      <c r="B1323" s="5" t="s">
        <v>3950</v>
      </c>
      <c r="C1323" s="246">
        <f>IF(LEN($D1323)=0,"",SUBTOTAL(3,$D$6:$D1323))</f>
        <v>1316</v>
      </c>
      <c r="D1323" s="174" t="s">
        <v>56</v>
      </c>
      <c r="E1323" s="176" t="s">
        <v>3951</v>
      </c>
      <c r="F1323" s="174" t="s">
        <v>94</v>
      </c>
      <c r="G1323" s="174" t="s">
        <v>84</v>
      </c>
      <c r="H1323" s="177" t="s">
        <v>123</v>
      </c>
      <c r="I1323" s="9">
        <v>0.1</v>
      </c>
      <c r="J1323" s="177">
        <v>91</v>
      </c>
      <c r="K1323" s="230">
        <v>2018</v>
      </c>
      <c r="L1323" s="12" t="s">
        <v>290</v>
      </c>
      <c r="M1323" s="12"/>
      <c r="N1323" s="12"/>
      <c r="O1323" s="12"/>
      <c r="P1323" s="12"/>
      <c r="Q1323" s="4"/>
      <c r="R1323" s="4">
        <v>0.1</v>
      </c>
      <c r="S1323" s="4">
        <v>0.1</v>
      </c>
      <c r="T1323" s="178">
        <v>2018</v>
      </c>
      <c r="U1323" s="13" t="s">
        <v>291</v>
      </c>
      <c r="V1323" s="4" t="s">
        <v>47</v>
      </c>
      <c r="W1323" s="180"/>
      <c r="X1323" s="4">
        <f t="shared" si="28"/>
        <v>0</v>
      </c>
      <c r="Y1323" s="180"/>
      <c r="Z1323" s="4"/>
      <c r="AA1323" s="180"/>
      <c r="AB1323" s="180"/>
      <c r="AC1323" s="180"/>
      <c r="AD1323" s="180"/>
      <c r="AE1323" s="180"/>
      <c r="AF1323" s="180"/>
      <c r="AG1323" s="180"/>
      <c r="AH1323" s="180"/>
    </row>
    <row r="1324" spans="1:34" ht="38.25" x14ac:dyDescent="0.25">
      <c r="A1324" s="4" t="s">
        <v>3952</v>
      </c>
      <c r="B1324" s="5" t="s">
        <v>3953</v>
      </c>
      <c r="C1324" s="246">
        <f>IF(LEN($D1324)=0,"",SUBTOTAL(3,$D$6:$D1324))</f>
        <v>1317</v>
      </c>
      <c r="D1324" s="174" t="s">
        <v>56</v>
      </c>
      <c r="E1324" s="176" t="s">
        <v>3954</v>
      </c>
      <c r="F1324" s="174" t="s">
        <v>94</v>
      </c>
      <c r="G1324" s="174" t="s">
        <v>181</v>
      </c>
      <c r="H1324" s="177" t="s">
        <v>604</v>
      </c>
      <c r="I1324" s="9">
        <v>0.04</v>
      </c>
      <c r="J1324" s="177">
        <v>91</v>
      </c>
      <c r="K1324" s="230">
        <v>2018</v>
      </c>
      <c r="L1324" s="12" t="s">
        <v>290</v>
      </c>
      <c r="M1324" s="12"/>
      <c r="N1324" s="12"/>
      <c r="O1324" s="12"/>
      <c r="P1324" s="12"/>
      <c r="Q1324" s="4"/>
      <c r="R1324" s="4">
        <v>0.04</v>
      </c>
      <c r="S1324" s="4">
        <v>0.04</v>
      </c>
      <c r="T1324" s="178">
        <v>2018</v>
      </c>
      <c r="U1324" s="13" t="s">
        <v>291</v>
      </c>
      <c r="V1324" s="4" t="s">
        <v>47</v>
      </c>
      <c r="W1324" s="180"/>
      <c r="X1324" s="4">
        <f t="shared" si="28"/>
        <v>0</v>
      </c>
      <c r="Y1324" s="180"/>
      <c r="Z1324" s="4"/>
      <c r="AA1324" s="180"/>
      <c r="AB1324" s="180"/>
      <c r="AC1324" s="180"/>
      <c r="AD1324" s="180"/>
      <c r="AE1324" s="180"/>
      <c r="AF1324" s="180"/>
      <c r="AG1324" s="180"/>
      <c r="AH1324" s="180"/>
    </row>
    <row r="1325" spans="1:34" ht="38.25" x14ac:dyDescent="0.25">
      <c r="A1325" s="4" t="s">
        <v>3955</v>
      </c>
      <c r="B1325" s="5" t="s">
        <v>3956</v>
      </c>
      <c r="C1325" s="246">
        <f>IF(LEN($D1325)=0,"",SUBTOTAL(3,$D$6:$D1325))</f>
        <v>1318</v>
      </c>
      <c r="D1325" s="174" t="s">
        <v>56</v>
      </c>
      <c r="E1325" s="176" t="s">
        <v>3957</v>
      </c>
      <c r="F1325" s="174" t="s">
        <v>1822</v>
      </c>
      <c r="G1325" s="174" t="s">
        <v>181</v>
      </c>
      <c r="H1325" s="177" t="s">
        <v>368</v>
      </c>
      <c r="I1325" s="9">
        <v>13.63</v>
      </c>
      <c r="J1325" s="177">
        <v>91</v>
      </c>
      <c r="K1325" s="230">
        <v>2018</v>
      </c>
      <c r="L1325" s="12" t="s">
        <v>290</v>
      </c>
      <c r="M1325" s="12"/>
      <c r="N1325" s="12"/>
      <c r="O1325" s="12"/>
      <c r="P1325" s="12"/>
      <c r="Q1325" s="4"/>
      <c r="R1325" s="4">
        <v>13.63</v>
      </c>
      <c r="S1325" s="4">
        <v>13.63</v>
      </c>
      <c r="T1325" s="178">
        <v>2018</v>
      </c>
      <c r="U1325" s="13" t="s">
        <v>291</v>
      </c>
      <c r="V1325" s="4" t="s">
        <v>47</v>
      </c>
      <c r="W1325" s="180"/>
      <c r="X1325" s="4">
        <f t="shared" si="28"/>
        <v>0</v>
      </c>
      <c r="Y1325" s="180"/>
      <c r="Z1325" s="4"/>
      <c r="AA1325" s="180"/>
      <c r="AB1325" s="180"/>
      <c r="AC1325" s="180"/>
      <c r="AD1325" s="180"/>
      <c r="AE1325" s="180"/>
      <c r="AF1325" s="180"/>
      <c r="AG1325" s="180"/>
      <c r="AH1325" s="180"/>
    </row>
    <row r="1326" spans="1:34" ht="38.25" x14ac:dyDescent="0.25">
      <c r="A1326" s="4" t="s">
        <v>3958</v>
      </c>
      <c r="B1326" s="5" t="s">
        <v>3959</v>
      </c>
      <c r="C1326" s="246">
        <f>IF(LEN($D1326)=0,"",SUBTOTAL(3,$D$6:$D1326))</f>
        <v>1319</v>
      </c>
      <c r="D1326" s="174" t="s">
        <v>56</v>
      </c>
      <c r="E1326" s="176" t="s">
        <v>3023</v>
      </c>
      <c r="F1326" s="174" t="s">
        <v>94</v>
      </c>
      <c r="G1326" s="174" t="s">
        <v>89</v>
      </c>
      <c r="H1326" s="177" t="s">
        <v>1415</v>
      </c>
      <c r="I1326" s="9">
        <v>0.04</v>
      </c>
      <c r="J1326" s="177">
        <v>91</v>
      </c>
      <c r="K1326" s="230">
        <v>2018</v>
      </c>
      <c r="L1326" s="12" t="s">
        <v>290</v>
      </c>
      <c r="M1326" s="12"/>
      <c r="N1326" s="12"/>
      <c r="O1326" s="12"/>
      <c r="P1326" s="12"/>
      <c r="Q1326" s="4"/>
      <c r="R1326" s="4">
        <v>0.04</v>
      </c>
      <c r="S1326" s="4">
        <v>0.04</v>
      </c>
      <c r="T1326" s="178">
        <v>2018</v>
      </c>
      <c r="U1326" s="13" t="s">
        <v>291</v>
      </c>
      <c r="V1326" s="4" t="s">
        <v>47</v>
      </c>
      <c r="W1326" s="180"/>
      <c r="X1326" s="4">
        <f t="shared" si="28"/>
        <v>0</v>
      </c>
      <c r="Y1326" s="180"/>
      <c r="Z1326" s="4"/>
      <c r="AA1326" s="180"/>
      <c r="AB1326" s="180"/>
      <c r="AC1326" s="180"/>
      <c r="AD1326" s="180"/>
      <c r="AE1326" s="180"/>
      <c r="AF1326" s="180"/>
      <c r="AG1326" s="180"/>
      <c r="AH1326" s="180"/>
    </row>
    <row r="1327" spans="1:34" ht="38.25" x14ac:dyDescent="0.25">
      <c r="A1327" s="4" t="s">
        <v>3960</v>
      </c>
      <c r="B1327" s="5" t="s">
        <v>3961</v>
      </c>
      <c r="C1327" s="246">
        <f>IF(LEN($D1327)=0,"",SUBTOTAL(3,$D$6:$D1327))</f>
        <v>1320</v>
      </c>
      <c r="D1327" s="174" t="s">
        <v>56</v>
      </c>
      <c r="E1327" s="176" t="s">
        <v>3962</v>
      </c>
      <c r="F1327" s="174" t="s">
        <v>94</v>
      </c>
      <c r="G1327" s="174" t="s">
        <v>89</v>
      </c>
      <c r="H1327" s="177" t="s">
        <v>1415</v>
      </c>
      <c r="I1327" s="9">
        <v>7.0000000000000007E-2</v>
      </c>
      <c r="J1327" s="177">
        <v>91</v>
      </c>
      <c r="K1327" s="230">
        <v>2018</v>
      </c>
      <c r="L1327" s="12" t="s">
        <v>290</v>
      </c>
      <c r="M1327" s="12"/>
      <c r="N1327" s="12"/>
      <c r="O1327" s="12"/>
      <c r="P1327" s="12"/>
      <c r="Q1327" s="4"/>
      <c r="R1327" s="4">
        <v>7.0000000000000007E-2</v>
      </c>
      <c r="S1327" s="4">
        <v>7.0000000000000007E-2</v>
      </c>
      <c r="T1327" s="178">
        <v>2018</v>
      </c>
      <c r="U1327" s="13" t="s">
        <v>291</v>
      </c>
      <c r="V1327" s="4" t="s">
        <v>47</v>
      </c>
      <c r="W1327" s="180"/>
      <c r="X1327" s="4">
        <f t="shared" si="28"/>
        <v>0</v>
      </c>
      <c r="Y1327" s="180"/>
      <c r="Z1327" s="4"/>
      <c r="AA1327" s="180"/>
      <c r="AB1327" s="180"/>
      <c r="AC1327" s="180"/>
      <c r="AD1327" s="180"/>
      <c r="AE1327" s="180"/>
      <c r="AF1327" s="180"/>
      <c r="AG1327" s="180"/>
      <c r="AH1327" s="180"/>
    </row>
    <row r="1328" spans="1:34" ht="38.25" x14ac:dyDescent="0.25">
      <c r="A1328" s="4" t="s">
        <v>3963</v>
      </c>
      <c r="B1328" s="5" t="s">
        <v>3964</v>
      </c>
      <c r="C1328" s="246">
        <f>IF(LEN($D1328)=0,"",SUBTOTAL(3,$D$6:$D1328))</f>
        <v>1321</v>
      </c>
      <c r="D1328" s="174" t="s">
        <v>56</v>
      </c>
      <c r="E1328" s="176" t="s">
        <v>3965</v>
      </c>
      <c r="F1328" s="174" t="s">
        <v>3841</v>
      </c>
      <c r="G1328" s="174" t="s">
        <v>89</v>
      </c>
      <c r="H1328" s="177" t="s">
        <v>867</v>
      </c>
      <c r="I1328" s="9">
        <v>0.06</v>
      </c>
      <c r="J1328" s="177">
        <v>91</v>
      </c>
      <c r="K1328" s="230">
        <v>2018</v>
      </c>
      <c r="L1328" s="12" t="s">
        <v>290</v>
      </c>
      <c r="M1328" s="12"/>
      <c r="N1328" s="12"/>
      <c r="O1328" s="12"/>
      <c r="P1328" s="12"/>
      <c r="Q1328" s="4"/>
      <c r="R1328" s="4">
        <v>0.06</v>
      </c>
      <c r="S1328" s="4">
        <v>0.06</v>
      </c>
      <c r="T1328" s="178">
        <v>2018</v>
      </c>
      <c r="U1328" s="13" t="s">
        <v>291</v>
      </c>
      <c r="V1328" s="4" t="s">
        <v>47</v>
      </c>
      <c r="W1328" s="180"/>
      <c r="X1328" s="4">
        <f t="shared" si="28"/>
        <v>0</v>
      </c>
      <c r="Y1328" s="180"/>
      <c r="Z1328" s="4"/>
      <c r="AA1328" s="180"/>
      <c r="AB1328" s="180"/>
      <c r="AC1328" s="180"/>
      <c r="AD1328" s="180"/>
      <c r="AE1328" s="180"/>
      <c r="AF1328" s="180"/>
      <c r="AG1328" s="180"/>
      <c r="AH1328" s="180"/>
    </row>
    <row r="1329" spans="1:34" ht="38.25" x14ac:dyDescent="0.25">
      <c r="A1329" s="4" t="s">
        <v>3966</v>
      </c>
      <c r="B1329" s="5" t="s">
        <v>3071</v>
      </c>
      <c r="C1329" s="246">
        <f>IF(LEN($D1329)=0,"",SUBTOTAL(3,$D$6:$D1329))</f>
        <v>1322</v>
      </c>
      <c r="D1329" s="174" t="s">
        <v>56</v>
      </c>
      <c r="E1329" s="176" t="s">
        <v>3072</v>
      </c>
      <c r="F1329" s="174" t="s">
        <v>94</v>
      </c>
      <c r="G1329" s="174" t="s">
        <v>28</v>
      </c>
      <c r="H1329" s="177" t="s">
        <v>394</v>
      </c>
      <c r="I1329" s="9">
        <v>0.02</v>
      </c>
      <c r="J1329" s="177">
        <v>91</v>
      </c>
      <c r="K1329" s="230">
        <v>2018</v>
      </c>
      <c r="L1329" s="12" t="s">
        <v>290</v>
      </c>
      <c r="M1329" s="12"/>
      <c r="N1329" s="12"/>
      <c r="O1329" s="12"/>
      <c r="P1329" s="12"/>
      <c r="Q1329" s="4"/>
      <c r="R1329" s="4">
        <v>0.02</v>
      </c>
      <c r="S1329" s="4">
        <v>0.02</v>
      </c>
      <c r="T1329" s="178">
        <v>2018</v>
      </c>
      <c r="U1329" s="13" t="s">
        <v>291</v>
      </c>
      <c r="V1329" s="4" t="s">
        <v>70</v>
      </c>
      <c r="W1329" s="180"/>
      <c r="X1329" s="4">
        <f t="shared" si="28"/>
        <v>0</v>
      </c>
      <c r="Y1329" s="180"/>
      <c r="Z1329" s="4"/>
      <c r="AA1329" s="180"/>
      <c r="AB1329" s="180"/>
      <c r="AC1329" s="180"/>
      <c r="AD1329" s="180"/>
      <c r="AE1329" s="180"/>
      <c r="AF1329" s="180"/>
      <c r="AG1329" s="180"/>
      <c r="AH1329" s="180"/>
    </row>
    <row r="1330" spans="1:34" ht="38.25" x14ac:dyDescent="0.25">
      <c r="A1330" s="4" t="s">
        <v>3967</v>
      </c>
      <c r="B1330" s="5" t="s">
        <v>3968</v>
      </c>
      <c r="C1330" s="246">
        <f>IF(LEN($D1330)=0,"",SUBTOTAL(3,$D$6:$D1330))</f>
        <v>1323</v>
      </c>
      <c r="D1330" s="174" t="s">
        <v>56</v>
      </c>
      <c r="E1330" s="176" t="s">
        <v>3969</v>
      </c>
      <c r="F1330" s="174" t="s">
        <v>1822</v>
      </c>
      <c r="G1330" s="174" t="s">
        <v>165</v>
      </c>
      <c r="H1330" s="177" t="s">
        <v>166</v>
      </c>
      <c r="I1330" s="9">
        <v>1.99</v>
      </c>
      <c r="J1330" s="177">
        <v>91</v>
      </c>
      <c r="K1330" s="230">
        <v>2018</v>
      </c>
      <c r="L1330" s="12" t="s">
        <v>290</v>
      </c>
      <c r="M1330" s="12"/>
      <c r="N1330" s="12"/>
      <c r="O1330" s="12"/>
      <c r="P1330" s="12"/>
      <c r="Q1330" s="4"/>
      <c r="R1330" s="4">
        <v>1.99</v>
      </c>
      <c r="S1330" s="4">
        <v>1.99</v>
      </c>
      <c r="T1330" s="178">
        <v>2018</v>
      </c>
      <c r="U1330" s="13" t="s">
        <v>291</v>
      </c>
      <c r="V1330" s="4" t="s">
        <v>111</v>
      </c>
      <c r="W1330" s="180"/>
      <c r="X1330" s="4">
        <f t="shared" si="28"/>
        <v>0</v>
      </c>
      <c r="Y1330" s="180"/>
      <c r="Z1330" s="4"/>
      <c r="AA1330" s="180"/>
      <c r="AB1330" s="180"/>
      <c r="AC1330" s="180"/>
      <c r="AD1330" s="180"/>
      <c r="AE1330" s="180"/>
      <c r="AF1330" s="180"/>
      <c r="AG1330" s="180"/>
      <c r="AH1330" s="180"/>
    </row>
    <row r="1331" spans="1:34" ht="38.25" x14ac:dyDescent="0.25">
      <c r="A1331" s="4" t="s">
        <v>3970</v>
      </c>
      <c r="B1331" s="5" t="s">
        <v>3971</v>
      </c>
      <c r="C1331" s="246">
        <f>IF(LEN($D1331)=0,"",SUBTOTAL(3,$D$6:$D1331))</f>
        <v>1324</v>
      </c>
      <c r="D1331" s="174" t="s">
        <v>56</v>
      </c>
      <c r="E1331" s="176" t="s">
        <v>2999</v>
      </c>
      <c r="F1331" s="174" t="s">
        <v>94</v>
      </c>
      <c r="G1331" s="174" t="s">
        <v>165</v>
      </c>
      <c r="H1331" s="177" t="s">
        <v>441</v>
      </c>
      <c r="I1331" s="9">
        <v>0.3</v>
      </c>
      <c r="J1331" s="177">
        <v>91</v>
      </c>
      <c r="K1331" s="230">
        <v>2018</v>
      </c>
      <c r="L1331" s="12" t="s">
        <v>290</v>
      </c>
      <c r="M1331" s="12"/>
      <c r="N1331" s="12"/>
      <c r="O1331" s="12"/>
      <c r="P1331" s="12"/>
      <c r="Q1331" s="4"/>
      <c r="R1331" s="4">
        <v>0.3</v>
      </c>
      <c r="S1331" s="4">
        <v>0.3</v>
      </c>
      <c r="T1331" s="178">
        <v>2018</v>
      </c>
      <c r="U1331" s="13" t="s">
        <v>291</v>
      </c>
      <c r="V1331" s="4" t="s">
        <v>111</v>
      </c>
      <c r="W1331" s="180"/>
      <c r="X1331" s="4">
        <f t="shared" si="28"/>
        <v>0</v>
      </c>
      <c r="Y1331" s="180"/>
      <c r="Z1331" s="4"/>
      <c r="AA1331" s="180"/>
      <c r="AB1331" s="180"/>
      <c r="AC1331" s="180"/>
      <c r="AD1331" s="180"/>
      <c r="AE1331" s="180"/>
      <c r="AF1331" s="180"/>
      <c r="AG1331" s="180"/>
      <c r="AH1331" s="180"/>
    </row>
    <row r="1332" spans="1:34" ht="38.25" x14ac:dyDescent="0.25">
      <c r="A1332" s="4" t="s">
        <v>3972</v>
      </c>
      <c r="B1332" s="5" t="s">
        <v>3973</v>
      </c>
      <c r="C1332" s="246">
        <f>IF(LEN($D1332)=0,"",SUBTOTAL(3,$D$6:$D1332))</f>
        <v>1325</v>
      </c>
      <c r="D1332" s="174" t="s">
        <v>56</v>
      </c>
      <c r="E1332" s="176" t="s">
        <v>240</v>
      </c>
      <c r="F1332" s="174" t="s">
        <v>94</v>
      </c>
      <c r="G1332" s="174" t="s">
        <v>165</v>
      </c>
      <c r="H1332" s="177" t="s">
        <v>441</v>
      </c>
      <c r="I1332" s="9">
        <v>0.12</v>
      </c>
      <c r="J1332" s="177">
        <v>91</v>
      </c>
      <c r="K1332" s="230">
        <v>2018</v>
      </c>
      <c r="L1332" s="12" t="s">
        <v>290</v>
      </c>
      <c r="M1332" s="12"/>
      <c r="N1332" s="12"/>
      <c r="O1332" s="12"/>
      <c r="P1332" s="12"/>
      <c r="Q1332" s="4"/>
      <c r="R1332" s="4">
        <v>0.12</v>
      </c>
      <c r="S1332" s="4">
        <v>0.12</v>
      </c>
      <c r="T1332" s="178">
        <v>2018</v>
      </c>
      <c r="U1332" s="13" t="s">
        <v>291</v>
      </c>
      <c r="V1332" s="4" t="s">
        <v>111</v>
      </c>
      <c r="W1332" s="180"/>
      <c r="X1332" s="4">
        <f t="shared" si="28"/>
        <v>0</v>
      </c>
      <c r="Y1332" s="180"/>
      <c r="Z1332" s="4"/>
      <c r="AA1332" s="180"/>
      <c r="AB1332" s="180"/>
      <c r="AC1332" s="180"/>
      <c r="AD1332" s="180"/>
      <c r="AE1332" s="180"/>
      <c r="AF1332" s="180"/>
      <c r="AG1332" s="180"/>
      <c r="AH1332" s="180"/>
    </row>
    <row r="1333" spans="1:34" ht="38.25" x14ac:dyDescent="0.25">
      <c r="A1333" s="4" t="s">
        <v>3974</v>
      </c>
      <c r="B1333" s="5" t="s">
        <v>3975</v>
      </c>
      <c r="C1333" s="246">
        <f>IF(LEN($D1333)=0,"",SUBTOTAL(3,$D$6:$D1333))</f>
        <v>1326</v>
      </c>
      <c r="D1333" s="174" t="s">
        <v>56</v>
      </c>
      <c r="E1333" s="176" t="s">
        <v>3976</v>
      </c>
      <c r="F1333" s="174" t="s">
        <v>440</v>
      </c>
      <c r="G1333" s="174" t="s">
        <v>165</v>
      </c>
      <c r="H1333" s="177" t="s">
        <v>441</v>
      </c>
      <c r="I1333" s="9">
        <v>1.47</v>
      </c>
      <c r="J1333" s="177">
        <v>91</v>
      </c>
      <c r="K1333" s="230">
        <v>2018</v>
      </c>
      <c r="L1333" s="12" t="s">
        <v>290</v>
      </c>
      <c r="M1333" s="12"/>
      <c r="N1333" s="12"/>
      <c r="O1333" s="12"/>
      <c r="P1333" s="12"/>
      <c r="Q1333" s="4"/>
      <c r="R1333" s="4">
        <v>1.47</v>
      </c>
      <c r="S1333" s="4">
        <v>1.47</v>
      </c>
      <c r="T1333" s="178">
        <v>2018</v>
      </c>
      <c r="U1333" s="13" t="s">
        <v>291</v>
      </c>
      <c r="V1333" s="4" t="s">
        <v>111</v>
      </c>
      <c r="W1333" s="180"/>
      <c r="X1333" s="4">
        <f t="shared" si="28"/>
        <v>0</v>
      </c>
      <c r="Y1333" s="180"/>
      <c r="Z1333" s="4"/>
      <c r="AA1333" s="180"/>
      <c r="AB1333" s="180"/>
      <c r="AC1333" s="180"/>
      <c r="AD1333" s="180"/>
      <c r="AE1333" s="180"/>
      <c r="AF1333" s="180"/>
      <c r="AG1333" s="180"/>
      <c r="AH1333" s="180"/>
    </row>
    <row r="1334" spans="1:34" ht="38.25" x14ac:dyDescent="0.25">
      <c r="A1334" s="4" t="s">
        <v>3977</v>
      </c>
      <c r="B1334" s="5" t="s">
        <v>3978</v>
      </c>
      <c r="C1334" s="246">
        <f>IF(LEN($D1334)=0,"",SUBTOTAL(3,$D$6:$D1334))</f>
        <v>1327</v>
      </c>
      <c r="D1334" s="174" t="s">
        <v>56</v>
      </c>
      <c r="E1334" s="176" t="s">
        <v>3979</v>
      </c>
      <c r="F1334" s="174" t="s">
        <v>1822</v>
      </c>
      <c r="G1334" s="174" t="s">
        <v>51</v>
      </c>
      <c r="H1334" s="177" t="s">
        <v>533</v>
      </c>
      <c r="I1334" s="9">
        <v>6.0000000000000053E-2</v>
      </c>
      <c r="J1334" s="177">
        <v>91</v>
      </c>
      <c r="K1334" s="230">
        <v>2018</v>
      </c>
      <c r="L1334" s="12" t="s">
        <v>290</v>
      </c>
      <c r="M1334" s="12"/>
      <c r="N1334" s="12"/>
      <c r="O1334" s="12"/>
      <c r="P1334" s="12"/>
      <c r="Q1334" s="4"/>
      <c r="R1334" s="4">
        <v>1.1000000000000001</v>
      </c>
      <c r="S1334" s="4">
        <v>6.0000000000000053E-2</v>
      </c>
      <c r="T1334" s="178">
        <v>2018</v>
      </c>
      <c r="U1334" s="13" t="s">
        <v>291</v>
      </c>
      <c r="V1334" s="4" t="s">
        <v>47</v>
      </c>
      <c r="W1334" s="180"/>
      <c r="X1334" s="4">
        <f t="shared" si="28"/>
        <v>0</v>
      </c>
      <c r="Y1334" s="180"/>
      <c r="Z1334" s="4"/>
      <c r="AA1334" s="180"/>
      <c r="AB1334" s="180"/>
      <c r="AC1334" s="180"/>
      <c r="AD1334" s="180"/>
      <c r="AE1334" s="180"/>
      <c r="AF1334" s="180"/>
      <c r="AG1334" s="180"/>
      <c r="AH1334" s="180"/>
    </row>
    <row r="1335" spans="1:34" ht="38.25" x14ac:dyDescent="0.25">
      <c r="A1335" s="4" t="s">
        <v>3980</v>
      </c>
      <c r="B1335" s="5" t="s">
        <v>3981</v>
      </c>
      <c r="C1335" s="246">
        <f>IF(LEN($D1335)=0,"",SUBTOTAL(3,$D$6:$D1335))</f>
        <v>1328</v>
      </c>
      <c r="D1335" s="174" t="s">
        <v>56</v>
      </c>
      <c r="E1335" s="176" t="s">
        <v>3982</v>
      </c>
      <c r="F1335" s="174" t="s">
        <v>58</v>
      </c>
      <c r="G1335" s="174" t="s">
        <v>256</v>
      </c>
      <c r="H1335" s="177" t="s">
        <v>808</v>
      </c>
      <c r="I1335" s="9">
        <v>58</v>
      </c>
      <c r="J1335" s="177">
        <v>91</v>
      </c>
      <c r="K1335" s="230">
        <v>2018</v>
      </c>
      <c r="L1335" s="12" t="s">
        <v>290</v>
      </c>
      <c r="M1335" s="12"/>
      <c r="N1335" s="12"/>
      <c r="O1335" s="12"/>
      <c r="P1335" s="12"/>
      <c r="Q1335" s="4"/>
      <c r="R1335" s="4">
        <v>58</v>
      </c>
      <c r="S1335" s="4">
        <v>58</v>
      </c>
      <c r="T1335" s="178">
        <v>2018</v>
      </c>
      <c r="U1335" s="13" t="s">
        <v>291</v>
      </c>
      <c r="V1335" s="4" t="s">
        <v>47</v>
      </c>
      <c r="W1335" s="180"/>
      <c r="X1335" s="4">
        <f t="shared" si="28"/>
        <v>0</v>
      </c>
      <c r="Y1335" s="180"/>
      <c r="Z1335" s="4"/>
      <c r="AA1335" s="180"/>
      <c r="AB1335" s="180"/>
      <c r="AC1335" s="180"/>
      <c r="AD1335" s="180"/>
      <c r="AE1335" s="180"/>
      <c r="AF1335" s="180"/>
      <c r="AG1335" s="180"/>
      <c r="AH1335" s="180"/>
    </row>
    <row r="1336" spans="1:34" ht="38.25" x14ac:dyDescent="0.25">
      <c r="A1336" s="4" t="s">
        <v>3983</v>
      </c>
      <c r="B1336" s="180" t="s">
        <v>3984</v>
      </c>
      <c r="C1336" s="246">
        <f>IF(LEN($D1336)=0,"",SUBTOTAL(3,$D$6:$D1336))</f>
        <v>1329</v>
      </c>
      <c r="D1336" s="174" t="s">
        <v>98</v>
      </c>
      <c r="E1336" s="176" t="s">
        <v>3985</v>
      </c>
      <c r="F1336" s="174" t="s">
        <v>100</v>
      </c>
      <c r="G1336" s="18" t="s">
        <v>65</v>
      </c>
      <c r="H1336" s="177" t="s">
        <v>227</v>
      </c>
      <c r="I1336" s="9">
        <v>1.6</v>
      </c>
      <c r="J1336" s="177">
        <v>91</v>
      </c>
      <c r="K1336" s="230">
        <v>2018</v>
      </c>
      <c r="L1336" s="12" t="s">
        <v>290</v>
      </c>
      <c r="M1336" s="12"/>
      <c r="N1336" s="12"/>
      <c r="O1336" s="12"/>
      <c r="P1336" s="12"/>
      <c r="Q1336" s="4"/>
      <c r="R1336" s="101">
        <v>1.6</v>
      </c>
      <c r="S1336" s="103">
        <v>1.6</v>
      </c>
      <c r="T1336" s="175">
        <v>2018</v>
      </c>
      <c r="U1336" s="175" t="s">
        <v>291</v>
      </c>
      <c r="V1336" s="100" t="s">
        <v>70</v>
      </c>
      <c r="W1336" s="180"/>
      <c r="X1336" s="4">
        <f t="shared" si="28"/>
        <v>0</v>
      </c>
      <c r="Y1336" s="180"/>
      <c r="Z1336" s="4"/>
      <c r="AA1336" s="180"/>
      <c r="AB1336" s="180"/>
      <c r="AC1336" s="180"/>
      <c r="AD1336" s="180"/>
      <c r="AE1336" s="180"/>
      <c r="AF1336" s="180"/>
      <c r="AG1336" s="180"/>
      <c r="AH1336" s="180"/>
    </row>
    <row r="1337" spans="1:34" ht="38.25" x14ac:dyDescent="0.25">
      <c r="A1337" s="4" t="s">
        <v>3986</v>
      </c>
      <c r="B1337" s="5" t="s">
        <v>1723</v>
      </c>
      <c r="C1337" s="246">
        <f>IF(LEN($D1337)=0,"",SUBTOTAL(3,$D$6:$D1337))</f>
        <v>1330</v>
      </c>
      <c r="D1337" s="174" t="s">
        <v>98</v>
      </c>
      <c r="E1337" s="176" t="s">
        <v>3987</v>
      </c>
      <c r="F1337" s="174" t="s">
        <v>100</v>
      </c>
      <c r="G1337" s="18" t="s">
        <v>65</v>
      </c>
      <c r="H1337" s="177" t="s">
        <v>268</v>
      </c>
      <c r="I1337" s="9">
        <v>0.87</v>
      </c>
      <c r="J1337" s="177">
        <v>91</v>
      </c>
      <c r="K1337" s="230">
        <v>2018</v>
      </c>
      <c r="L1337" s="12" t="s">
        <v>290</v>
      </c>
      <c r="M1337" s="12"/>
      <c r="N1337" s="12"/>
      <c r="O1337" s="12"/>
      <c r="P1337" s="12"/>
      <c r="Q1337" s="4"/>
      <c r="R1337" s="101">
        <v>0.87</v>
      </c>
      <c r="S1337" s="103">
        <v>0.87</v>
      </c>
      <c r="T1337" s="175">
        <v>2018</v>
      </c>
      <c r="U1337" s="175" t="s">
        <v>291</v>
      </c>
      <c r="V1337" s="100" t="s">
        <v>47</v>
      </c>
      <c r="W1337" s="180"/>
      <c r="X1337" s="4">
        <f t="shared" si="28"/>
        <v>0</v>
      </c>
      <c r="Y1337" s="180"/>
      <c r="Z1337" s="4"/>
      <c r="AA1337" s="180"/>
      <c r="AB1337" s="180"/>
      <c r="AC1337" s="180"/>
      <c r="AD1337" s="180"/>
      <c r="AE1337" s="180"/>
      <c r="AF1337" s="180"/>
      <c r="AG1337" s="180"/>
      <c r="AH1337" s="180"/>
    </row>
    <row r="1338" spans="1:34" ht="38.25" x14ac:dyDescent="0.25">
      <c r="A1338" s="4" t="s">
        <v>3988</v>
      </c>
      <c r="B1338" s="5" t="s">
        <v>3989</v>
      </c>
      <c r="C1338" s="246">
        <f>IF(LEN($D1338)=0,"",SUBTOTAL(3,$D$6:$D1338))</f>
        <v>1331</v>
      </c>
      <c r="D1338" s="174" t="s">
        <v>98</v>
      </c>
      <c r="E1338" s="176" t="s">
        <v>3990</v>
      </c>
      <c r="F1338" s="174" t="s">
        <v>164</v>
      </c>
      <c r="G1338" s="174" t="s">
        <v>256</v>
      </c>
      <c r="H1338" s="177" t="s">
        <v>3991</v>
      </c>
      <c r="I1338" s="9">
        <v>94</v>
      </c>
      <c r="J1338" s="177">
        <v>91</v>
      </c>
      <c r="K1338" s="230">
        <v>2018</v>
      </c>
      <c r="L1338" s="12" t="s">
        <v>290</v>
      </c>
      <c r="M1338" s="12"/>
      <c r="N1338" s="12"/>
      <c r="O1338" s="12"/>
      <c r="P1338" s="12"/>
      <c r="Q1338" s="4"/>
      <c r="R1338" s="4">
        <v>94</v>
      </c>
      <c r="S1338" s="4">
        <v>94</v>
      </c>
      <c r="T1338" s="178">
        <v>2018</v>
      </c>
      <c r="U1338" s="13" t="s">
        <v>291</v>
      </c>
      <c r="V1338" s="4" t="s">
        <v>47</v>
      </c>
      <c r="W1338" s="180"/>
      <c r="X1338" s="4">
        <f t="shared" si="28"/>
        <v>0</v>
      </c>
      <c r="Y1338" s="180"/>
      <c r="Z1338" s="4"/>
      <c r="AA1338" s="180"/>
      <c r="AB1338" s="180"/>
      <c r="AC1338" s="180"/>
      <c r="AD1338" s="180"/>
      <c r="AE1338" s="180"/>
      <c r="AF1338" s="180"/>
      <c r="AG1338" s="180"/>
      <c r="AH1338" s="180"/>
    </row>
    <row r="1339" spans="1:34" ht="38.25" x14ac:dyDescent="0.25">
      <c r="A1339" s="4" t="s">
        <v>3992</v>
      </c>
      <c r="B1339" s="5" t="s">
        <v>3993</v>
      </c>
      <c r="C1339" s="246">
        <f>IF(LEN($D1339)=0,"",SUBTOTAL(3,$D$6:$D1339))</f>
        <v>1332</v>
      </c>
      <c r="D1339" s="174" t="s">
        <v>98</v>
      </c>
      <c r="E1339" s="176" t="s">
        <v>3994</v>
      </c>
      <c r="F1339" s="174" t="s">
        <v>164</v>
      </c>
      <c r="G1339" s="174" t="s">
        <v>256</v>
      </c>
      <c r="H1339" s="177" t="s">
        <v>905</v>
      </c>
      <c r="I1339" s="9">
        <v>1.65</v>
      </c>
      <c r="J1339" s="177">
        <v>91</v>
      </c>
      <c r="K1339" s="230">
        <v>2018</v>
      </c>
      <c r="L1339" s="12" t="s">
        <v>290</v>
      </c>
      <c r="M1339" s="12"/>
      <c r="N1339" s="12"/>
      <c r="O1339" s="12"/>
      <c r="P1339" s="12"/>
      <c r="Q1339" s="4"/>
      <c r="R1339" s="4">
        <v>1.65</v>
      </c>
      <c r="S1339" s="4">
        <v>1.65</v>
      </c>
      <c r="T1339" s="178">
        <v>2018</v>
      </c>
      <c r="U1339" s="13" t="s">
        <v>291</v>
      </c>
      <c r="V1339" s="4" t="s">
        <v>47</v>
      </c>
      <c r="W1339" s="180"/>
      <c r="X1339" s="4">
        <f t="shared" si="28"/>
        <v>0</v>
      </c>
      <c r="Y1339" s="180"/>
      <c r="Z1339" s="4"/>
      <c r="AA1339" s="180"/>
      <c r="AB1339" s="180"/>
      <c r="AC1339" s="180"/>
      <c r="AD1339" s="180"/>
      <c r="AE1339" s="180"/>
      <c r="AF1339" s="180"/>
      <c r="AG1339" s="180"/>
      <c r="AH1339" s="180"/>
    </row>
    <row r="1340" spans="1:34" ht="38.25" x14ac:dyDescent="0.25">
      <c r="A1340" s="4" t="s">
        <v>3995</v>
      </c>
      <c r="B1340" s="5" t="s">
        <v>3996</v>
      </c>
      <c r="C1340" s="246">
        <f>IF(LEN($D1340)=0,"",SUBTOTAL(3,$D$6:$D1340))</f>
        <v>1333</v>
      </c>
      <c r="D1340" s="174" t="s">
        <v>98</v>
      </c>
      <c r="E1340" s="176" t="s">
        <v>3997</v>
      </c>
      <c r="F1340" s="174" t="s">
        <v>164</v>
      </c>
      <c r="G1340" s="174" t="s">
        <v>256</v>
      </c>
      <c r="H1340" s="177" t="s">
        <v>660</v>
      </c>
      <c r="I1340" s="9">
        <v>2.4</v>
      </c>
      <c r="J1340" s="177">
        <v>91</v>
      </c>
      <c r="K1340" s="230">
        <v>2018</v>
      </c>
      <c r="L1340" s="12" t="s">
        <v>290</v>
      </c>
      <c r="M1340" s="12"/>
      <c r="N1340" s="12"/>
      <c r="O1340" s="12"/>
      <c r="P1340" s="12"/>
      <c r="Q1340" s="4"/>
      <c r="R1340" s="4">
        <v>2.4</v>
      </c>
      <c r="S1340" s="4">
        <v>2.4</v>
      </c>
      <c r="T1340" s="178">
        <v>2018</v>
      </c>
      <c r="U1340" s="13" t="s">
        <v>291</v>
      </c>
      <c r="V1340" s="4" t="s">
        <v>47</v>
      </c>
      <c r="W1340" s="180"/>
      <c r="X1340" s="4">
        <f t="shared" si="28"/>
        <v>0</v>
      </c>
      <c r="Y1340" s="180"/>
      <c r="Z1340" s="4"/>
      <c r="AA1340" s="180"/>
      <c r="AB1340" s="180"/>
      <c r="AC1340" s="180"/>
      <c r="AD1340" s="180"/>
      <c r="AE1340" s="180"/>
      <c r="AF1340" s="180"/>
      <c r="AG1340" s="180"/>
      <c r="AH1340" s="180"/>
    </row>
    <row r="1341" spans="1:34" ht="38.25" x14ac:dyDescent="0.25">
      <c r="A1341" s="4" t="s">
        <v>3998</v>
      </c>
      <c r="B1341" s="5" t="s">
        <v>3999</v>
      </c>
      <c r="C1341" s="246">
        <f>IF(LEN($D1341)=0,"",SUBTOTAL(3,$D$6:$D1341))</f>
        <v>1334</v>
      </c>
      <c r="D1341" s="174" t="s">
        <v>98</v>
      </c>
      <c r="E1341" s="176" t="s">
        <v>4000</v>
      </c>
      <c r="F1341" s="174"/>
      <c r="G1341" s="174" t="s">
        <v>181</v>
      </c>
      <c r="H1341" s="177" t="s">
        <v>372</v>
      </c>
      <c r="I1341" s="9">
        <v>1.85</v>
      </c>
      <c r="J1341" s="177">
        <v>91</v>
      </c>
      <c r="K1341" s="230">
        <v>2018</v>
      </c>
      <c r="L1341" s="12" t="s">
        <v>290</v>
      </c>
      <c r="M1341" s="12"/>
      <c r="N1341" s="12"/>
      <c r="O1341" s="12"/>
      <c r="P1341" s="12"/>
      <c r="Q1341" s="4"/>
      <c r="R1341" s="4">
        <v>1.85</v>
      </c>
      <c r="S1341" s="4">
        <v>1.85</v>
      </c>
      <c r="T1341" s="178">
        <v>2018</v>
      </c>
      <c r="U1341" s="13" t="s">
        <v>291</v>
      </c>
      <c r="V1341" s="4" t="s">
        <v>47</v>
      </c>
      <c r="W1341" s="180"/>
      <c r="X1341" s="4">
        <f t="shared" si="28"/>
        <v>0</v>
      </c>
      <c r="Y1341" s="180"/>
      <c r="Z1341" s="4"/>
      <c r="AA1341" s="180"/>
      <c r="AB1341" s="180"/>
      <c r="AC1341" s="180"/>
      <c r="AD1341" s="180"/>
      <c r="AE1341" s="180"/>
      <c r="AF1341" s="180"/>
      <c r="AG1341" s="180"/>
      <c r="AH1341" s="180"/>
    </row>
    <row r="1342" spans="1:34" ht="38.25" x14ac:dyDescent="0.25">
      <c r="A1342" s="4" t="s">
        <v>4001</v>
      </c>
      <c r="B1342" s="5" t="s">
        <v>4002</v>
      </c>
      <c r="C1342" s="246">
        <f>IF(LEN($D1342)=0,"",SUBTOTAL(3,$D$6:$D1342))</f>
        <v>1335</v>
      </c>
      <c r="D1342" s="174" t="s">
        <v>98</v>
      </c>
      <c r="E1342" s="176" t="s">
        <v>4003</v>
      </c>
      <c r="F1342" s="174" t="s">
        <v>164</v>
      </c>
      <c r="G1342" s="174" t="s">
        <v>89</v>
      </c>
      <c r="H1342" s="177" t="s">
        <v>3234</v>
      </c>
      <c r="I1342" s="9">
        <v>97.99</v>
      </c>
      <c r="J1342" s="177">
        <v>91</v>
      </c>
      <c r="K1342" s="230">
        <v>2018</v>
      </c>
      <c r="L1342" s="12" t="s">
        <v>290</v>
      </c>
      <c r="M1342" s="12"/>
      <c r="N1342" s="12"/>
      <c r="O1342" s="12"/>
      <c r="P1342" s="12"/>
      <c r="Q1342" s="4"/>
      <c r="R1342" s="4">
        <v>97.99</v>
      </c>
      <c r="S1342" s="4">
        <v>97.99</v>
      </c>
      <c r="T1342" s="178">
        <v>2018</v>
      </c>
      <c r="U1342" s="13" t="s">
        <v>291</v>
      </c>
      <c r="V1342" s="4" t="s">
        <v>47</v>
      </c>
      <c r="W1342" s="180"/>
      <c r="X1342" s="4">
        <f t="shared" si="28"/>
        <v>0</v>
      </c>
      <c r="Y1342" s="180"/>
      <c r="Z1342" s="4"/>
      <c r="AA1342" s="180"/>
      <c r="AB1342" s="180"/>
      <c r="AC1342" s="180"/>
      <c r="AD1342" s="180"/>
      <c r="AE1342" s="180"/>
      <c r="AF1342" s="180"/>
      <c r="AG1342" s="180"/>
      <c r="AH1342" s="180"/>
    </row>
    <row r="1343" spans="1:34" ht="38.25" x14ac:dyDescent="0.25">
      <c r="A1343" s="4" t="s">
        <v>4004</v>
      </c>
      <c r="B1343" s="5" t="s">
        <v>4005</v>
      </c>
      <c r="C1343" s="246">
        <f>IF(LEN($D1343)=0,"",SUBTOTAL(3,$D$6:$D1343))</f>
        <v>1336</v>
      </c>
      <c r="D1343" s="174" t="s">
        <v>98</v>
      </c>
      <c r="E1343" s="176" t="s">
        <v>4006</v>
      </c>
      <c r="F1343" s="174"/>
      <c r="G1343" s="174" t="s">
        <v>165</v>
      </c>
      <c r="H1343" s="177" t="s">
        <v>166</v>
      </c>
      <c r="I1343" s="9">
        <v>1.48</v>
      </c>
      <c r="J1343" s="177">
        <v>91</v>
      </c>
      <c r="K1343" s="230">
        <v>2018</v>
      </c>
      <c r="L1343" s="12" t="s">
        <v>290</v>
      </c>
      <c r="M1343" s="12"/>
      <c r="N1343" s="12"/>
      <c r="O1343" s="12"/>
      <c r="P1343" s="12"/>
      <c r="Q1343" s="4"/>
      <c r="R1343" s="4">
        <v>1.48</v>
      </c>
      <c r="S1343" s="4">
        <v>1.48</v>
      </c>
      <c r="T1343" s="178">
        <v>2018</v>
      </c>
      <c r="U1343" s="13" t="s">
        <v>291</v>
      </c>
      <c r="V1343" s="4" t="s">
        <v>70</v>
      </c>
      <c r="W1343" s="180"/>
      <c r="X1343" s="4">
        <f t="shared" si="28"/>
        <v>0</v>
      </c>
      <c r="Y1343" s="180"/>
      <c r="Z1343" s="4"/>
      <c r="AA1343" s="180"/>
      <c r="AB1343" s="180"/>
      <c r="AC1343" s="180"/>
      <c r="AD1343" s="180"/>
      <c r="AE1343" s="180"/>
      <c r="AF1343" s="180"/>
      <c r="AG1343" s="180"/>
      <c r="AH1343" s="180"/>
    </row>
    <row r="1344" spans="1:34" ht="38.25" x14ac:dyDescent="0.25">
      <c r="A1344" s="4" t="s">
        <v>4007</v>
      </c>
      <c r="B1344" s="5" t="s">
        <v>4008</v>
      </c>
      <c r="C1344" s="246">
        <f>IF(LEN($D1344)=0,"",SUBTOTAL(3,$D$6:$D1344))</f>
        <v>1337</v>
      </c>
      <c r="D1344" s="174">
        <v>60</v>
      </c>
      <c r="E1344" s="176" t="s">
        <v>4009</v>
      </c>
      <c r="F1344" s="174" t="s">
        <v>4010</v>
      </c>
      <c r="G1344" s="174" t="s">
        <v>256</v>
      </c>
      <c r="H1344" s="177" t="s">
        <v>808</v>
      </c>
      <c r="I1344" s="9">
        <v>9.75</v>
      </c>
      <c r="J1344" s="177">
        <v>91</v>
      </c>
      <c r="K1344" s="230">
        <v>2018</v>
      </c>
      <c r="L1344" s="12" t="s">
        <v>290</v>
      </c>
      <c r="M1344" s="12"/>
      <c r="N1344" s="12"/>
      <c r="O1344" s="12"/>
      <c r="P1344" s="12"/>
      <c r="Q1344" s="4"/>
      <c r="R1344" s="4">
        <v>9.75</v>
      </c>
      <c r="S1344" s="4">
        <v>9.75</v>
      </c>
      <c r="T1344" s="178">
        <v>2018</v>
      </c>
      <c r="U1344" s="13" t="s">
        <v>291</v>
      </c>
      <c r="V1344" s="4" t="s">
        <v>47</v>
      </c>
      <c r="W1344" s="180"/>
      <c r="X1344" s="4">
        <f t="shared" si="28"/>
        <v>0</v>
      </c>
      <c r="Y1344" s="180"/>
      <c r="Z1344" s="4"/>
      <c r="AA1344" s="180"/>
      <c r="AB1344" s="180"/>
      <c r="AC1344" s="180"/>
      <c r="AD1344" s="180"/>
      <c r="AE1344" s="180"/>
      <c r="AF1344" s="180"/>
      <c r="AG1344" s="180"/>
      <c r="AH1344" s="180"/>
    </row>
    <row r="1345" spans="1:34" ht="38.25" x14ac:dyDescent="0.25">
      <c r="A1345" s="4" t="s">
        <v>4011</v>
      </c>
      <c r="B1345" s="5" t="s">
        <v>4012</v>
      </c>
      <c r="C1345" s="246">
        <f>IF(LEN($D1345)=0,"",SUBTOTAL(3,$D$6:$D1345))</f>
        <v>1338</v>
      </c>
      <c r="D1345" s="174">
        <v>60</v>
      </c>
      <c r="E1345" s="176" t="s">
        <v>4013</v>
      </c>
      <c r="F1345" s="174" t="s">
        <v>2479</v>
      </c>
      <c r="G1345" s="174" t="s">
        <v>165</v>
      </c>
      <c r="H1345" s="177" t="s">
        <v>609</v>
      </c>
      <c r="I1345" s="9">
        <v>12.16</v>
      </c>
      <c r="J1345" s="177">
        <v>91</v>
      </c>
      <c r="K1345" s="230">
        <v>2018</v>
      </c>
      <c r="L1345" s="12" t="s">
        <v>290</v>
      </c>
      <c r="M1345" s="12"/>
      <c r="N1345" s="12"/>
      <c r="O1345" s="12"/>
      <c r="P1345" s="12"/>
      <c r="Q1345" s="4"/>
      <c r="R1345" s="4">
        <v>12.16</v>
      </c>
      <c r="S1345" s="4">
        <v>12.16</v>
      </c>
      <c r="T1345" s="178">
        <v>2018</v>
      </c>
      <c r="U1345" s="13" t="s">
        <v>291</v>
      </c>
      <c r="V1345" s="4" t="s">
        <v>47</v>
      </c>
      <c r="W1345" s="180"/>
      <c r="X1345" s="4">
        <f t="shared" si="28"/>
        <v>0</v>
      </c>
      <c r="Y1345" s="180"/>
      <c r="Z1345" s="4"/>
      <c r="AA1345" s="180"/>
      <c r="AB1345" s="180"/>
      <c r="AC1345" s="180"/>
      <c r="AD1345" s="180"/>
      <c r="AE1345" s="180"/>
      <c r="AF1345" s="180"/>
      <c r="AG1345" s="180"/>
      <c r="AH1345" s="180"/>
    </row>
    <row r="1346" spans="1:34" ht="38.25" x14ac:dyDescent="0.25">
      <c r="A1346" s="4" t="s">
        <v>4014</v>
      </c>
      <c r="B1346" s="5" t="s">
        <v>4015</v>
      </c>
      <c r="C1346" s="246">
        <f>IF(LEN($D1346)=0,"",SUBTOTAL(3,$D$6:$D1346))</f>
        <v>1339</v>
      </c>
      <c r="D1346" s="174">
        <v>60</v>
      </c>
      <c r="E1346" s="176" t="s">
        <v>4016</v>
      </c>
      <c r="F1346" s="174" t="s">
        <v>2479</v>
      </c>
      <c r="G1346" s="174" t="s">
        <v>165</v>
      </c>
      <c r="H1346" s="177" t="s">
        <v>609</v>
      </c>
      <c r="I1346" s="9">
        <v>27.35</v>
      </c>
      <c r="J1346" s="177">
        <v>91</v>
      </c>
      <c r="K1346" s="230">
        <v>2018</v>
      </c>
      <c r="L1346" s="12" t="s">
        <v>290</v>
      </c>
      <c r="M1346" s="12"/>
      <c r="N1346" s="12"/>
      <c r="O1346" s="12"/>
      <c r="P1346" s="12"/>
      <c r="Q1346" s="4"/>
      <c r="R1346" s="4">
        <v>27.35</v>
      </c>
      <c r="S1346" s="4">
        <v>27.35</v>
      </c>
      <c r="T1346" s="178">
        <v>2018</v>
      </c>
      <c r="U1346" s="13" t="s">
        <v>291</v>
      </c>
      <c r="V1346" s="4" t="s">
        <v>70</v>
      </c>
      <c r="W1346" s="180"/>
      <c r="X1346" s="4">
        <f t="shared" si="28"/>
        <v>0</v>
      </c>
      <c r="Y1346" s="180"/>
      <c r="Z1346" s="4"/>
      <c r="AA1346" s="180"/>
      <c r="AB1346" s="180"/>
      <c r="AC1346" s="180"/>
      <c r="AD1346" s="180"/>
      <c r="AE1346" s="180"/>
      <c r="AF1346" s="180"/>
      <c r="AG1346" s="180"/>
      <c r="AH1346" s="180"/>
    </row>
    <row r="1347" spans="1:34" ht="38.25" x14ac:dyDescent="0.25">
      <c r="A1347" s="4" t="s">
        <v>4017</v>
      </c>
      <c r="B1347" s="174" t="s">
        <v>2482</v>
      </c>
      <c r="C1347" s="246">
        <f>IF(LEN($D1347)=0,"",SUBTOTAL(3,$D$6:$D1347))</f>
        <v>1340</v>
      </c>
      <c r="D1347" s="247" t="s">
        <v>62</v>
      </c>
      <c r="E1347" s="201" t="s">
        <v>2483</v>
      </c>
      <c r="F1347" s="18" t="s">
        <v>261</v>
      </c>
      <c r="G1347" s="18" t="s">
        <v>65</v>
      </c>
      <c r="H1347" s="301" t="s">
        <v>339</v>
      </c>
      <c r="I1347" s="13">
        <v>7.0000000000000007E-2</v>
      </c>
      <c r="J1347" s="177">
        <v>145</v>
      </c>
      <c r="K1347" s="231">
        <v>2019</v>
      </c>
      <c r="L1347" s="12" t="s">
        <v>446</v>
      </c>
      <c r="M1347" s="12" t="s">
        <v>32</v>
      </c>
      <c r="N1347" s="12"/>
      <c r="O1347" s="12"/>
      <c r="P1347" s="12"/>
      <c r="Q1347" s="4"/>
      <c r="R1347" s="101">
        <v>7.0000000000000007E-2</v>
      </c>
      <c r="S1347" s="101">
        <v>7.0000000000000007E-2</v>
      </c>
      <c r="T1347" s="175">
        <v>2019</v>
      </c>
      <c r="U1347" s="175" t="s">
        <v>447</v>
      </c>
      <c r="V1347" s="100" t="s">
        <v>70</v>
      </c>
      <c r="W1347" s="180"/>
      <c r="X1347" s="4">
        <f t="shared" si="28"/>
        <v>0</v>
      </c>
      <c r="Y1347" s="180"/>
      <c r="Z1347" s="4"/>
      <c r="AA1347" s="180"/>
      <c r="AB1347" s="180"/>
      <c r="AC1347" s="180"/>
      <c r="AD1347" s="180"/>
      <c r="AE1347" s="180"/>
      <c r="AF1347" s="180"/>
      <c r="AG1347" s="180"/>
      <c r="AH1347" s="180"/>
    </row>
    <row r="1348" spans="1:34" ht="38.25" x14ac:dyDescent="0.25">
      <c r="A1348" s="4" t="s">
        <v>4018</v>
      </c>
      <c r="B1348" s="174" t="s">
        <v>4019</v>
      </c>
      <c r="C1348" s="246">
        <f>IF(LEN($D1348)=0,"",SUBTOTAL(3,$D$6:$D1348))</f>
        <v>1341</v>
      </c>
      <c r="D1348" s="247" t="s">
        <v>62</v>
      </c>
      <c r="E1348" s="106" t="s">
        <v>4020</v>
      </c>
      <c r="F1348" s="11" t="s">
        <v>64</v>
      </c>
      <c r="G1348" s="18" t="s">
        <v>65</v>
      </c>
      <c r="H1348" s="104" t="s">
        <v>223</v>
      </c>
      <c r="I1348" s="248">
        <v>0.02</v>
      </c>
      <c r="J1348" s="177">
        <v>145</v>
      </c>
      <c r="K1348" s="231">
        <v>2019</v>
      </c>
      <c r="L1348" s="12" t="s">
        <v>446</v>
      </c>
      <c r="M1348" s="12"/>
      <c r="N1348" s="12"/>
      <c r="O1348" s="12"/>
      <c r="P1348" s="12"/>
      <c r="Q1348" s="4"/>
      <c r="R1348" s="101">
        <v>1.4</v>
      </c>
      <c r="S1348" s="103">
        <v>0.02</v>
      </c>
      <c r="T1348" s="175">
        <v>2019</v>
      </c>
      <c r="U1348" s="175" t="s">
        <v>447</v>
      </c>
      <c r="V1348" s="100" t="s">
        <v>70</v>
      </c>
      <c r="W1348" s="180"/>
      <c r="X1348" s="4">
        <f t="shared" si="28"/>
        <v>0</v>
      </c>
      <c r="Y1348" s="180"/>
      <c r="Z1348" s="4"/>
      <c r="AA1348" s="180"/>
      <c r="AB1348" s="180"/>
      <c r="AC1348" s="180"/>
      <c r="AD1348" s="180"/>
      <c r="AE1348" s="180"/>
      <c r="AF1348" s="180"/>
      <c r="AG1348" s="180"/>
      <c r="AH1348" s="180"/>
    </row>
    <row r="1349" spans="1:34" ht="38.25" x14ac:dyDescent="0.25">
      <c r="A1349" s="4" t="s">
        <v>4021</v>
      </c>
      <c r="B1349" s="174" t="s">
        <v>4022</v>
      </c>
      <c r="C1349" s="246">
        <f>IF(LEN($D1349)=0,"",SUBTOTAL(3,$D$6:$D1349))</f>
        <v>1342</v>
      </c>
      <c r="D1349" s="246" t="s">
        <v>62</v>
      </c>
      <c r="E1349" s="106" t="s">
        <v>1240</v>
      </c>
      <c r="F1349" s="11" t="s">
        <v>64</v>
      </c>
      <c r="G1349" s="18" t="s">
        <v>65</v>
      </c>
      <c r="H1349" s="104" t="s">
        <v>223</v>
      </c>
      <c r="I1349" s="248">
        <v>0.85</v>
      </c>
      <c r="J1349" s="177">
        <v>145</v>
      </c>
      <c r="K1349" s="231">
        <v>2019</v>
      </c>
      <c r="L1349" s="12" t="s">
        <v>446</v>
      </c>
      <c r="M1349" s="12"/>
      <c r="N1349" s="12"/>
      <c r="O1349" s="12"/>
      <c r="P1349" s="12"/>
      <c r="Q1349" s="4"/>
      <c r="R1349" s="101">
        <v>0.85</v>
      </c>
      <c r="S1349" s="103">
        <v>0.85</v>
      </c>
      <c r="T1349" s="175">
        <v>2019</v>
      </c>
      <c r="U1349" s="175" t="s">
        <v>447</v>
      </c>
      <c r="V1349" s="100" t="s">
        <v>70</v>
      </c>
      <c r="W1349" s="180"/>
      <c r="X1349" s="4">
        <f t="shared" si="28"/>
        <v>0</v>
      </c>
      <c r="Y1349" s="180"/>
      <c r="Z1349" s="4"/>
      <c r="AA1349" s="180"/>
      <c r="AB1349" s="180"/>
      <c r="AC1349" s="180"/>
      <c r="AD1349" s="180"/>
      <c r="AE1349" s="180"/>
      <c r="AF1349" s="180"/>
      <c r="AG1349" s="180"/>
      <c r="AH1349" s="180"/>
    </row>
    <row r="1350" spans="1:34" ht="38.25" x14ac:dyDescent="0.25">
      <c r="A1350" s="4" t="s">
        <v>4023</v>
      </c>
      <c r="B1350" s="174" t="s">
        <v>2490</v>
      </c>
      <c r="C1350" s="246">
        <f>IF(LEN($D1350)=0,"",SUBTOTAL(3,$D$6:$D1350))</f>
        <v>1343</v>
      </c>
      <c r="D1350" s="247" t="s">
        <v>62</v>
      </c>
      <c r="E1350" s="106" t="s">
        <v>4024</v>
      </c>
      <c r="F1350" s="11" t="s">
        <v>64</v>
      </c>
      <c r="G1350" s="18" t="s">
        <v>65</v>
      </c>
      <c r="H1350" s="104" t="s">
        <v>893</v>
      </c>
      <c r="I1350" s="248">
        <v>0.04</v>
      </c>
      <c r="J1350" s="177">
        <v>145</v>
      </c>
      <c r="K1350" s="231">
        <v>2019</v>
      </c>
      <c r="L1350" s="12" t="s">
        <v>446</v>
      </c>
      <c r="M1350" s="12"/>
      <c r="N1350" s="12"/>
      <c r="O1350" s="12"/>
      <c r="P1350" s="12"/>
      <c r="Q1350" s="4"/>
      <c r="R1350" s="101">
        <v>1.3</v>
      </c>
      <c r="S1350" s="103">
        <v>0.04</v>
      </c>
      <c r="T1350" s="175">
        <v>2019</v>
      </c>
      <c r="U1350" s="175" t="s">
        <v>447</v>
      </c>
      <c r="V1350" s="100" t="s">
        <v>47</v>
      </c>
      <c r="W1350" s="180"/>
      <c r="X1350" s="4">
        <f t="shared" si="28"/>
        <v>0</v>
      </c>
      <c r="Y1350" s="180"/>
      <c r="Z1350" s="4"/>
      <c r="AA1350" s="180"/>
      <c r="AB1350" s="180"/>
      <c r="AC1350" s="180"/>
      <c r="AD1350" s="180"/>
      <c r="AE1350" s="180"/>
      <c r="AF1350" s="180"/>
      <c r="AG1350" s="180"/>
      <c r="AH1350" s="180"/>
    </row>
    <row r="1351" spans="1:34" ht="38.25" x14ac:dyDescent="0.25">
      <c r="A1351" s="4" t="s">
        <v>4025</v>
      </c>
      <c r="B1351" s="174" t="s">
        <v>2250</v>
      </c>
      <c r="C1351" s="246">
        <f>IF(LEN($D1351)=0,"",SUBTOTAL(3,$D$6:$D1351))</f>
        <v>1344</v>
      </c>
      <c r="D1351" s="302" t="s">
        <v>62</v>
      </c>
      <c r="E1351" s="106" t="s">
        <v>4026</v>
      </c>
      <c r="F1351" s="11" t="s">
        <v>64</v>
      </c>
      <c r="G1351" s="18" t="s">
        <v>65</v>
      </c>
      <c r="H1351" s="104" t="s">
        <v>376</v>
      </c>
      <c r="I1351" s="248">
        <v>0.06</v>
      </c>
      <c r="J1351" s="177">
        <v>145</v>
      </c>
      <c r="K1351" s="231">
        <v>2019</v>
      </c>
      <c r="L1351" s="12" t="s">
        <v>446</v>
      </c>
      <c r="M1351" s="12"/>
      <c r="N1351" s="12"/>
      <c r="O1351" s="12"/>
      <c r="P1351" s="12"/>
      <c r="Q1351" s="4"/>
      <c r="R1351" s="101">
        <v>0.51</v>
      </c>
      <c r="S1351" s="103">
        <v>0.06</v>
      </c>
      <c r="T1351" s="175">
        <v>2019</v>
      </c>
      <c r="U1351" s="175" t="s">
        <v>447</v>
      </c>
      <c r="V1351" s="100" t="s">
        <v>70</v>
      </c>
      <c r="W1351" s="180"/>
      <c r="X1351" s="4">
        <f t="shared" si="28"/>
        <v>0</v>
      </c>
      <c r="Y1351" s="180"/>
      <c r="Z1351" s="4"/>
      <c r="AA1351" s="180"/>
      <c r="AB1351" s="180"/>
      <c r="AC1351" s="180"/>
      <c r="AD1351" s="180"/>
      <c r="AE1351" s="180"/>
      <c r="AF1351" s="180"/>
      <c r="AG1351" s="180"/>
      <c r="AH1351" s="180"/>
    </row>
    <row r="1352" spans="1:34" ht="38.25" x14ac:dyDescent="0.25">
      <c r="A1352" s="4" t="s">
        <v>4027</v>
      </c>
      <c r="B1352" s="180" t="s">
        <v>3543</v>
      </c>
      <c r="C1352" s="246">
        <f>IF(LEN($D1352)=0,"",SUBTOTAL(3,$D$6:$D1352))</f>
        <v>1345</v>
      </c>
      <c r="D1352" s="247" t="s">
        <v>62</v>
      </c>
      <c r="E1352" s="106" t="s">
        <v>4028</v>
      </c>
      <c r="F1352" s="11" t="s">
        <v>310</v>
      </c>
      <c r="G1352" s="18" t="s">
        <v>65</v>
      </c>
      <c r="H1352" s="104" t="s">
        <v>181</v>
      </c>
      <c r="I1352" s="248">
        <v>0.8</v>
      </c>
      <c r="J1352" s="177">
        <v>145</v>
      </c>
      <c r="K1352" s="231">
        <v>2019</v>
      </c>
      <c r="L1352" s="12" t="s">
        <v>446</v>
      </c>
      <c r="M1352" s="12"/>
      <c r="N1352" s="12"/>
      <c r="O1352" s="12"/>
      <c r="P1352" s="12"/>
      <c r="Q1352" s="4"/>
      <c r="R1352" s="101">
        <v>1.7</v>
      </c>
      <c r="S1352" s="103">
        <v>0.8</v>
      </c>
      <c r="T1352" s="175">
        <v>2019</v>
      </c>
      <c r="U1352" s="175" t="s">
        <v>447</v>
      </c>
      <c r="V1352" s="100" t="s">
        <v>47</v>
      </c>
      <c r="W1352" s="180"/>
      <c r="X1352" s="4">
        <f t="shared" si="28"/>
        <v>0</v>
      </c>
      <c r="Y1352" s="180"/>
      <c r="Z1352" s="4"/>
      <c r="AA1352" s="180"/>
      <c r="AB1352" s="180"/>
      <c r="AC1352" s="180"/>
      <c r="AD1352" s="180"/>
      <c r="AE1352" s="180"/>
      <c r="AF1352" s="180"/>
      <c r="AG1352" s="180"/>
      <c r="AH1352" s="180"/>
    </row>
    <row r="1353" spans="1:34" ht="38.25" x14ac:dyDescent="0.25">
      <c r="A1353" s="4" t="s">
        <v>4029</v>
      </c>
      <c r="B1353" s="5" t="s">
        <v>4030</v>
      </c>
      <c r="C1353" s="246">
        <f>IF(LEN($D1353)=0,"",SUBTOTAL(3,$D$6:$D1353))</f>
        <v>1346</v>
      </c>
      <c r="D1353" s="6" t="s">
        <v>62</v>
      </c>
      <c r="E1353" s="7" t="s">
        <v>4031</v>
      </c>
      <c r="F1353" s="177" t="s">
        <v>331</v>
      </c>
      <c r="G1353" s="267" t="s">
        <v>28</v>
      </c>
      <c r="H1353" s="177" t="s">
        <v>503</v>
      </c>
      <c r="I1353" s="18">
        <v>0.05</v>
      </c>
      <c r="J1353" s="177">
        <v>145</v>
      </c>
      <c r="K1353" s="231">
        <v>2019</v>
      </c>
      <c r="L1353" s="12" t="s">
        <v>446</v>
      </c>
      <c r="M1353" s="12"/>
      <c r="N1353" s="12"/>
      <c r="O1353" s="12"/>
      <c r="P1353" s="12"/>
      <c r="Q1353" s="4"/>
      <c r="R1353" s="4">
        <v>0.05</v>
      </c>
      <c r="S1353" s="4">
        <v>0.05</v>
      </c>
      <c r="T1353" s="178">
        <v>2019</v>
      </c>
      <c r="U1353" s="13" t="s">
        <v>447</v>
      </c>
      <c r="V1353" s="4" t="s">
        <v>47</v>
      </c>
      <c r="W1353" s="180"/>
      <c r="X1353" s="4">
        <f t="shared" si="28"/>
        <v>0</v>
      </c>
      <c r="Y1353" s="180"/>
      <c r="Z1353" s="4"/>
      <c r="AA1353" s="180"/>
      <c r="AB1353" s="180"/>
      <c r="AC1353" s="180"/>
      <c r="AD1353" s="180"/>
      <c r="AE1353" s="180"/>
      <c r="AF1353" s="180"/>
      <c r="AG1353" s="180"/>
      <c r="AH1353" s="180"/>
    </row>
    <row r="1354" spans="1:34" ht="38.25" x14ac:dyDescent="0.25">
      <c r="A1354" s="4" t="s">
        <v>4032</v>
      </c>
      <c r="B1354" s="5" t="s">
        <v>4033</v>
      </c>
      <c r="C1354" s="246">
        <f>IF(LEN($D1354)=0,"",SUBTOTAL(3,$D$6:$D1354))</f>
        <v>1347</v>
      </c>
      <c r="D1354" s="247" t="s">
        <v>62</v>
      </c>
      <c r="E1354" s="183" t="s">
        <v>4034</v>
      </c>
      <c r="F1354" s="18" t="s">
        <v>64</v>
      </c>
      <c r="G1354" s="174" t="s">
        <v>28</v>
      </c>
      <c r="H1354" s="177" t="s">
        <v>503</v>
      </c>
      <c r="I1354" s="4">
        <v>0.51</v>
      </c>
      <c r="J1354" s="177">
        <v>145</v>
      </c>
      <c r="K1354" s="231">
        <v>2019</v>
      </c>
      <c r="L1354" s="12" t="s">
        <v>446</v>
      </c>
      <c r="M1354" s="12" t="s">
        <v>32</v>
      </c>
      <c r="N1354" s="12"/>
      <c r="O1354" s="12"/>
      <c r="P1354" s="12"/>
      <c r="Q1354" s="4"/>
      <c r="R1354" s="4">
        <v>0.51</v>
      </c>
      <c r="S1354" s="4">
        <v>0.51</v>
      </c>
      <c r="T1354" s="178">
        <v>2019</v>
      </c>
      <c r="U1354" s="13" t="s">
        <v>447</v>
      </c>
      <c r="V1354" s="4" t="s">
        <v>47</v>
      </c>
      <c r="W1354" s="180"/>
      <c r="X1354" s="4">
        <f t="shared" si="28"/>
        <v>0</v>
      </c>
      <c r="Y1354" s="180"/>
      <c r="Z1354" s="4"/>
      <c r="AA1354" s="180"/>
      <c r="AB1354" s="180"/>
      <c r="AC1354" s="180"/>
      <c r="AD1354" s="180"/>
      <c r="AE1354" s="180"/>
      <c r="AF1354" s="180"/>
      <c r="AG1354" s="180"/>
      <c r="AH1354" s="180"/>
    </row>
    <row r="1355" spans="1:34" ht="38.25" x14ac:dyDescent="0.25">
      <c r="A1355" s="4" t="s">
        <v>4035</v>
      </c>
      <c r="B1355" s="5" t="s">
        <v>4036</v>
      </c>
      <c r="C1355" s="246">
        <f>IF(LEN($D1355)=0,"",SUBTOTAL(3,$D$6:$D1355))</f>
        <v>1348</v>
      </c>
      <c r="D1355" s="247" t="s">
        <v>62</v>
      </c>
      <c r="E1355" s="201" t="s">
        <v>4037</v>
      </c>
      <c r="F1355" s="188" t="s">
        <v>64</v>
      </c>
      <c r="G1355" s="188" t="s">
        <v>256</v>
      </c>
      <c r="H1355" s="188" t="s">
        <v>560</v>
      </c>
      <c r="I1355" s="65">
        <v>1.06</v>
      </c>
      <c r="J1355" s="177">
        <v>145</v>
      </c>
      <c r="K1355" s="231">
        <v>2019</v>
      </c>
      <c r="L1355" s="12" t="s">
        <v>446</v>
      </c>
      <c r="M1355" s="12"/>
      <c r="N1355" s="12"/>
      <c r="O1355" s="12"/>
      <c r="P1355" s="12"/>
      <c r="Q1355" s="4"/>
      <c r="R1355" s="4">
        <v>1.0589999999999999</v>
      </c>
      <c r="S1355" s="4">
        <v>1.06</v>
      </c>
      <c r="T1355" s="178">
        <v>2019</v>
      </c>
      <c r="U1355" s="13" t="s">
        <v>447</v>
      </c>
      <c r="V1355" s="4" t="s">
        <v>70</v>
      </c>
      <c r="W1355" s="180"/>
      <c r="X1355" s="4">
        <f t="shared" si="28"/>
        <v>0</v>
      </c>
      <c r="Y1355" s="180"/>
      <c r="Z1355" s="4"/>
      <c r="AA1355" s="180"/>
      <c r="AB1355" s="180"/>
      <c r="AC1355" s="180"/>
      <c r="AD1355" s="180"/>
      <c r="AE1355" s="180"/>
      <c r="AF1355" s="180"/>
      <c r="AG1355" s="180"/>
      <c r="AH1355" s="180"/>
    </row>
    <row r="1356" spans="1:34" ht="38.25" x14ac:dyDescent="0.25">
      <c r="A1356" s="4" t="s">
        <v>4038</v>
      </c>
      <c r="B1356" s="5" t="s">
        <v>4039</v>
      </c>
      <c r="C1356" s="246">
        <f>IF(LEN($D1356)=0,"",SUBTOTAL(3,$D$6:$D109))</f>
        <v>103</v>
      </c>
      <c r="D1356" s="246" t="s">
        <v>62</v>
      </c>
      <c r="E1356" s="183" t="s">
        <v>4040</v>
      </c>
      <c r="F1356" s="174" t="s">
        <v>310</v>
      </c>
      <c r="G1356" s="212" t="s">
        <v>165</v>
      </c>
      <c r="H1356" s="177" t="s">
        <v>725</v>
      </c>
      <c r="I1356" s="65">
        <v>0.08</v>
      </c>
      <c r="J1356" s="177">
        <v>145</v>
      </c>
      <c r="K1356" s="231">
        <v>2019</v>
      </c>
      <c r="L1356" s="12" t="s">
        <v>446</v>
      </c>
      <c r="M1356" s="12"/>
      <c r="N1356" s="12"/>
      <c r="O1356" s="12"/>
      <c r="P1356" s="12"/>
      <c r="Q1356" s="4"/>
      <c r="R1356" s="4">
        <v>0.08</v>
      </c>
      <c r="S1356" s="4">
        <v>0.08</v>
      </c>
      <c r="T1356" s="178">
        <v>2019</v>
      </c>
      <c r="U1356" s="13" t="s">
        <v>447</v>
      </c>
      <c r="V1356" s="4" t="s">
        <v>47</v>
      </c>
      <c r="W1356" s="180"/>
      <c r="X1356" s="4">
        <f t="shared" si="28"/>
        <v>0</v>
      </c>
      <c r="Y1356" s="180"/>
      <c r="Z1356" s="4"/>
      <c r="AA1356" s="180"/>
      <c r="AB1356" s="180"/>
      <c r="AC1356" s="180"/>
      <c r="AD1356" s="180"/>
      <c r="AE1356" s="180"/>
      <c r="AF1356" s="180"/>
      <c r="AG1356" s="180"/>
      <c r="AH1356" s="180"/>
    </row>
    <row r="1357" spans="1:34" ht="38.25" x14ac:dyDescent="0.25">
      <c r="A1357" s="4" t="s">
        <v>4041</v>
      </c>
      <c r="B1357" s="5" t="s">
        <v>4042</v>
      </c>
      <c r="C1357" s="246">
        <f>IF(LEN($D1357)=0,"",SUBTOTAL(3,$D$6:$D1357))</f>
        <v>1350</v>
      </c>
      <c r="D1357" s="246" t="s">
        <v>62</v>
      </c>
      <c r="E1357" s="256" t="s">
        <v>4043</v>
      </c>
      <c r="F1357" s="104" t="s">
        <v>317</v>
      </c>
      <c r="G1357" s="206" t="s">
        <v>51</v>
      </c>
      <c r="H1357" s="104" t="s">
        <v>390</v>
      </c>
      <c r="I1357" s="248">
        <v>0.03</v>
      </c>
      <c r="J1357" s="177">
        <v>145</v>
      </c>
      <c r="K1357" s="231">
        <v>2019</v>
      </c>
      <c r="L1357" s="12" t="s">
        <v>446</v>
      </c>
      <c r="M1357" s="12"/>
      <c r="N1357" s="12"/>
      <c r="O1357" s="12"/>
      <c r="P1357" s="12"/>
      <c r="Q1357" s="4"/>
      <c r="R1357" s="4">
        <v>7.0000000000000007E-2</v>
      </c>
      <c r="S1357" s="4">
        <v>0.03</v>
      </c>
      <c r="T1357" s="178">
        <v>2019</v>
      </c>
      <c r="U1357" s="13" t="s">
        <v>447</v>
      </c>
      <c r="V1357" s="4" t="s">
        <v>70</v>
      </c>
      <c r="W1357" s="180"/>
      <c r="X1357" s="4">
        <f t="shared" si="28"/>
        <v>0</v>
      </c>
      <c r="Y1357" s="180"/>
      <c r="Z1357" s="4"/>
      <c r="AA1357" s="180"/>
      <c r="AB1357" s="180"/>
      <c r="AC1357" s="180"/>
      <c r="AD1357" s="180"/>
      <c r="AE1357" s="180"/>
      <c r="AF1357" s="180"/>
      <c r="AG1357" s="180"/>
      <c r="AH1357" s="180"/>
    </row>
    <row r="1358" spans="1:34" ht="38.25" x14ac:dyDescent="0.25">
      <c r="A1358" s="4" t="s">
        <v>4044</v>
      </c>
      <c r="B1358" s="5" t="s">
        <v>4045</v>
      </c>
      <c r="C1358" s="246">
        <f>IF(LEN($D1358)=0,"",SUBTOTAL(3,$D$6:$D1358))</f>
        <v>1351</v>
      </c>
      <c r="D1358" s="246" t="s">
        <v>62</v>
      </c>
      <c r="E1358" s="201" t="s">
        <v>4046</v>
      </c>
      <c r="F1358" s="188" t="s">
        <v>64</v>
      </c>
      <c r="G1358" s="206" t="s">
        <v>51</v>
      </c>
      <c r="H1358" s="188" t="s">
        <v>390</v>
      </c>
      <c r="I1358" s="65">
        <v>0.86</v>
      </c>
      <c r="J1358" s="177">
        <v>145</v>
      </c>
      <c r="K1358" s="231">
        <v>2019</v>
      </c>
      <c r="L1358" s="12" t="s">
        <v>446</v>
      </c>
      <c r="M1358" s="12"/>
      <c r="N1358" s="12"/>
      <c r="O1358" s="12"/>
      <c r="P1358" s="12"/>
      <c r="Q1358" s="4"/>
      <c r="R1358" s="4">
        <v>0.86</v>
      </c>
      <c r="S1358" s="4">
        <v>0.86</v>
      </c>
      <c r="T1358" s="178">
        <v>2019</v>
      </c>
      <c r="U1358" s="13" t="s">
        <v>447</v>
      </c>
      <c r="V1358" s="4" t="s">
        <v>47</v>
      </c>
      <c r="W1358" s="180"/>
      <c r="X1358" s="4">
        <f t="shared" si="28"/>
        <v>0</v>
      </c>
      <c r="Y1358" s="180"/>
      <c r="Z1358" s="4"/>
      <c r="AA1358" s="180"/>
      <c r="AB1358" s="180"/>
      <c r="AC1358" s="180"/>
      <c r="AD1358" s="180"/>
      <c r="AE1358" s="180"/>
      <c r="AF1358" s="180"/>
      <c r="AG1358" s="180"/>
      <c r="AH1358" s="180"/>
    </row>
    <row r="1359" spans="1:34" ht="38.25" x14ac:dyDescent="0.25">
      <c r="A1359" s="4" t="s">
        <v>4047</v>
      </c>
      <c r="B1359" s="5" t="s">
        <v>4048</v>
      </c>
      <c r="C1359" s="246">
        <f>IF(LEN($D1359)=0,"",SUBTOTAL(3,$D$6:$D1359))</f>
        <v>1352</v>
      </c>
      <c r="D1359" s="246" t="s">
        <v>62</v>
      </c>
      <c r="E1359" s="183" t="s">
        <v>4049</v>
      </c>
      <c r="F1359" s="174" t="s">
        <v>64</v>
      </c>
      <c r="G1359" s="206" t="s">
        <v>51</v>
      </c>
      <c r="H1359" s="177" t="s">
        <v>2040</v>
      </c>
      <c r="I1359" s="65">
        <v>0.4</v>
      </c>
      <c r="J1359" s="177">
        <v>145</v>
      </c>
      <c r="K1359" s="231">
        <v>2019</v>
      </c>
      <c r="L1359" s="12" t="s">
        <v>446</v>
      </c>
      <c r="M1359" s="12"/>
      <c r="N1359" s="12"/>
      <c r="O1359" s="12"/>
      <c r="P1359" s="12"/>
      <c r="Q1359" s="4"/>
      <c r="R1359" s="4">
        <v>0.4</v>
      </c>
      <c r="S1359" s="4">
        <v>0.4</v>
      </c>
      <c r="T1359" s="178">
        <v>2019</v>
      </c>
      <c r="U1359" s="13" t="s">
        <v>447</v>
      </c>
      <c r="V1359" s="4" t="s">
        <v>70</v>
      </c>
      <c r="W1359" s="180"/>
      <c r="X1359" s="4">
        <f t="shared" si="28"/>
        <v>0</v>
      </c>
      <c r="Y1359" s="180"/>
      <c r="Z1359" s="4"/>
      <c r="AA1359" s="180"/>
      <c r="AB1359" s="180"/>
      <c r="AC1359" s="180"/>
      <c r="AD1359" s="180"/>
      <c r="AE1359" s="180"/>
      <c r="AF1359" s="180"/>
      <c r="AG1359" s="180"/>
      <c r="AH1359" s="180"/>
    </row>
    <row r="1360" spans="1:34" ht="38.25" x14ac:dyDescent="0.25">
      <c r="A1360" s="4" t="s">
        <v>4050</v>
      </c>
      <c r="B1360" s="5" t="s">
        <v>4051</v>
      </c>
      <c r="C1360" s="246">
        <f>IF(LEN($D1360)=0,"",SUBTOTAL(3,$D$6:$D1360))</f>
        <v>1353</v>
      </c>
      <c r="D1360" s="247" t="s">
        <v>62</v>
      </c>
      <c r="E1360" s="201" t="s">
        <v>4052</v>
      </c>
      <c r="F1360" s="188" t="s">
        <v>64</v>
      </c>
      <c r="G1360" s="206" t="s">
        <v>181</v>
      </c>
      <c r="H1360" s="188" t="s">
        <v>372</v>
      </c>
      <c r="I1360" s="8">
        <v>14</v>
      </c>
      <c r="J1360" s="177">
        <v>145</v>
      </c>
      <c r="K1360" s="231">
        <v>2019</v>
      </c>
      <c r="L1360" s="12" t="s">
        <v>446</v>
      </c>
      <c r="M1360" s="12"/>
      <c r="N1360" s="12"/>
      <c r="O1360" s="12"/>
      <c r="P1360" s="12"/>
      <c r="Q1360" s="4"/>
      <c r="R1360" s="4">
        <v>14</v>
      </c>
      <c r="S1360" s="4">
        <v>14</v>
      </c>
      <c r="T1360" s="178">
        <v>2019</v>
      </c>
      <c r="U1360" s="13" t="s">
        <v>447</v>
      </c>
      <c r="V1360" s="4" t="s">
        <v>70</v>
      </c>
      <c r="W1360" s="180"/>
      <c r="X1360" s="4">
        <f t="shared" si="28"/>
        <v>0</v>
      </c>
      <c r="Y1360" s="180"/>
      <c r="Z1360" s="4"/>
      <c r="AA1360" s="180"/>
      <c r="AB1360" s="180"/>
      <c r="AC1360" s="180"/>
      <c r="AD1360" s="180"/>
      <c r="AE1360" s="180"/>
      <c r="AF1360" s="180"/>
      <c r="AG1360" s="180"/>
      <c r="AH1360" s="180"/>
    </row>
    <row r="1361" spans="1:34" ht="38.25" x14ac:dyDescent="0.25">
      <c r="A1361" s="4" t="s">
        <v>4050</v>
      </c>
      <c r="B1361" s="174" t="s">
        <v>4053</v>
      </c>
      <c r="C1361" s="246">
        <f>IF(LEN($D1361)=0,"",SUBTOTAL(3,$D$6:$D1361))</f>
        <v>1354</v>
      </c>
      <c r="D1361" s="6" t="s">
        <v>25</v>
      </c>
      <c r="E1361" s="106" t="s">
        <v>4054</v>
      </c>
      <c r="F1361" s="11" t="s">
        <v>27</v>
      </c>
      <c r="G1361" s="18" t="s">
        <v>65</v>
      </c>
      <c r="H1361" s="104" t="s">
        <v>115</v>
      </c>
      <c r="I1361" s="248">
        <v>0.75</v>
      </c>
      <c r="J1361" s="177">
        <v>145</v>
      </c>
      <c r="K1361" s="231">
        <v>2019</v>
      </c>
      <c r="L1361" s="12" t="s">
        <v>446</v>
      </c>
      <c r="M1361" s="12"/>
      <c r="N1361" s="12"/>
      <c r="O1361" s="12"/>
      <c r="P1361" s="12"/>
      <c r="Q1361" s="4"/>
      <c r="R1361" s="101">
        <v>1</v>
      </c>
      <c r="S1361" s="103">
        <v>0.75</v>
      </c>
      <c r="T1361" s="175">
        <v>2019</v>
      </c>
      <c r="U1361" s="175" t="s">
        <v>447</v>
      </c>
      <c r="V1361" s="100" t="s">
        <v>47</v>
      </c>
      <c r="W1361" s="180"/>
      <c r="X1361" s="4">
        <f t="shared" si="28"/>
        <v>0</v>
      </c>
      <c r="Y1361" s="180"/>
      <c r="Z1361" s="4"/>
      <c r="AA1361" s="180"/>
      <c r="AB1361" s="180"/>
      <c r="AC1361" s="180"/>
      <c r="AD1361" s="180"/>
      <c r="AE1361" s="180"/>
      <c r="AF1361" s="180"/>
      <c r="AG1361" s="180"/>
      <c r="AH1361" s="180"/>
    </row>
    <row r="1362" spans="1:34" ht="38.25" x14ac:dyDescent="0.25">
      <c r="A1362" s="4" t="s">
        <v>4055</v>
      </c>
      <c r="B1362" s="174" t="s">
        <v>4056</v>
      </c>
      <c r="C1362" s="246">
        <f>IF(LEN($D1362)=0,"",SUBTOTAL(3,$D$6:$D1362))</f>
        <v>1355</v>
      </c>
      <c r="D1362" s="246" t="s">
        <v>25</v>
      </c>
      <c r="E1362" s="106" t="s">
        <v>4057</v>
      </c>
      <c r="F1362" s="11" t="s">
        <v>27</v>
      </c>
      <c r="G1362" s="18" t="s">
        <v>65</v>
      </c>
      <c r="H1362" s="104" t="s">
        <v>177</v>
      </c>
      <c r="I1362" s="248">
        <v>0.09</v>
      </c>
      <c r="J1362" s="177">
        <v>145</v>
      </c>
      <c r="K1362" s="231">
        <v>2019</v>
      </c>
      <c r="L1362" s="12" t="s">
        <v>446</v>
      </c>
      <c r="M1362" s="12"/>
      <c r="N1362" s="12"/>
      <c r="O1362" s="12"/>
      <c r="P1362" s="12"/>
      <c r="Q1362" s="4"/>
      <c r="R1362" s="101">
        <v>0.09</v>
      </c>
      <c r="S1362" s="103">
        <v>0.09</v>
      </c>
      <c r="T1362" s="175">
        <v>2019</v>
      </c>
      <c r="U1362" s="175" t="s">
        <v>447</v>
      </c>
      <c r="V1362" s="100" t="s">
        <v>47</v>
      </c>
      <c r="W1362" s="180"/>
      <c r="X1362" s="4">
        <f t="shared" si="28"/>
        <v>0</v>
      </c>
      <c r="Y1362" s="180"/>
      <c r="Z1362" s="4"/>
      <c r="AA1362" s="180"/>
      <c r="AB1362" s="180"/>
      <c r="AC1362" s="180"/>
      <c r="AD1362" s="180"/>
      <c r="AE1362" s="180"/>
      <c r="AF1362" s="180"/>
      <c r="AG1362" s="180"/>
      <c r="AH1362" s="180"/>
    </row>
    <row r="1363" spans="1:34" ht="38.25" x14ac:dyDescent="0.25">
      <c r="A1363" s="4" t="s">
        <v>4058</v>
      </c>
      <c r="B1363" s="174" t="s">
        <v>4059</v>
      </c>
      <c r="C1363" s="246">
        <f>IF(LEN($D1363)=0,"",SUBTOTAL(3,$D$6:$D1363))</f>
        <v>1356</v>
      </c>
      <c r="D1363" s="246" t="s">
        <v>25</v>
      </c>
      <c r="E1363" s="106" t="s">
        <v>4060</v>
      </c>
      <c r="F1363" s="11" t="s">
        <v>27</v>
      </c>
      <c r="G1363" s="18" t="s">
        <v>65</v>
      </c>
      <c r="H1363" s="104" t="s">
        <v>376</v>
      </c>
      <c r="I1363" s="248">
        <v>1E-3</v>
      </c>
      <c r="J1363" s="177">
        <v>145</v>
      </c>
      <c r="K1363" s="231">
        <v>2019</v>
      </c>
      <c r="L1363" s="12" t="s">
        <v>446</v>
      </c>
      <c r="M1363" s="12"/>
      <c r="N1363" s="12"/>
      <c r="O1363" s="12"/>
      <c r="P1363" s="12"/>
      <c r="Q1363" s="4"/>
      <c r="R1363" s="101">
        <v>1E-3</v>
      </c>
      <c r="S1363" s="103">
        <v>1E-3</v>
      </c>
      <c r="T1363" s="175">
        <v>2019</v>
      </c>
      <c r="U1363" s="175" t="s">
        <v>447</v>
      </c>
      <c r="V1363" s="100" t="s">
        <v>47</v>
      </c>
      <c r="W1363" s="180"/>
      <c r="X1363" s="4">
        <f t="shared" si="28"/>
        <v>0</v>
      </c>
      <c r="Y1363" s="180"/>
      <c r="Z1363" s="4"/>
      <c r="AA1363" s="180"/>
      <c r="AB1363" s="180"/>
      <c r="AC1363" s="180"/>
      <c r="AD1363" s="180"/>
      <c r="AE1363" s="180"/>
      <c r="AF1363" s="180"/>
      <c r="AG1363" s="180"/>
      <c r="AH1363" s="180"/>
    </row>
    <row r="1364" spans="1:34" s="14" customFormat="1" ht="38.25" x14ac:dyDescent="0.25">
      <c r="A1364" s="4" t="s">
        <v>4061</v>
      </c>
      <c r="B1364" s="5" t="s">
        <v>4062</v>
      </c>
      <c r="C1364" s="246">
        <f>IF(LEN($D1364)=0,"",SUBTOTAL(3,$D$6:$D1515))</f>
        <v>1506</v>
      </c>
      <c r="D1364" s="6" t="s">
        <v>98</v>
      </c>
      <c r="E1364" s="176" t="s">
        <v>4063</v>
      </c>
      <c r="F1364" s="174" t="s">
        <v>164</v>
      </c>
      <c r="G1364" s="174" t="s">
        <v>139</v>
      </c>
      <c r="H1364" s="177" t="s">
        <v>1264</v>
      </c>
      <c r="I1364" s="9">
        <v>40</v>
      </c>
      <c r="J1364" s="174">
        <v>21</v>
      </c>
      <c r="K1364" s="230">
        <v>2016</v>
      </c>
      <c r="L1364" s="12" t="s">
        <v>30</v>
      </c>
      <c r="M1364" s="12"/>
      <c r="N1364" s="12" t="s">
        <v>68</v>
      </c>
      <c r="O1364" s="12"/>
      <c r="P1364" s="12"/>
      <c r="Q1364" s="4" t="s">
        <v>68</v>
      </c>
      <c r="R1364" s="4">
        <v>40</v>
      </c>
      <c r="S1364" s="4">
        <v>40</v>
      </c>
      <c r="T1364" s="178" t="s">
        <v>41</v>
      </c>
      <c r="U1364" s="13" t="s">
        <v>35</v>
      </c>
      <c r="V1364" s="4" t="s">
        <v>47</v>
      </c>
      <c r="W1364" s="4"/>
      <c r="X1364" s="4">
        <f t="shared" si="28"/>
        <v>0</v>
      </c>
      <c r="Y1364" s="4"/>
      <c r="Z1364" s="4"/>
      <c r="AA1364" s="4"/>
      <c r="AB1364" s="4"/>
      <c r="AC1364" s="4"/>
      <c r="AD1364" s="4"/>
      <c r="AE1364" s="4"/>
      <c r="AF1364" s="4"/>
      <c r="AG1364" s="4"/>
      <c r="AH1364" s="4"/>
    </row>
    <row r="1365" spans="1:34" ht="38.25" x14ac:dyDescent="0.25">
      <c r="A1365" s="4" t="s">
        <v>4064</v>
      </c>
      <c r="B1365" s="5" t="s">
        <v>4065</v>
      </c>
      <c r="C1365" s="246">
        <f>IF(LEN($D1365)=0,"",SUBTOTAL(3,$D$6:$D1365))</f>
        <v>1358</v>
      </c>
      <c r="D1365" s="255" t="s">
        <v>25</v>
      </c>
      <c r="E1365" s="183" t="s">
        <v>4066</v>
      </c>
      <c r="F1365" s="174" t="s">
        <v>790</v>
      </c>
      <c r="G1365" s="253" t="s">
        <v>79</v>
      </c>
      <c r="H1365" s="177" t="s">
        <v>218</v>
      </c>
      <c r="I1365" s="4">
        <v>0.03</v>
      </c>
      <c r="J1365" s="177">
        <v>145</v>
      </c>
      <c r="K1365" s="231">
        <v>2019</v>
      </c>
      <c r="L1365" s="12" t="s">
        <v>446</v>
      </c>
      <c r="M1365" s="12"/>
      <c r="N1365" s="12"/>
      <c r="O1365" s="12"/>
      <c r="P1365" s="12"/>
      <c r="Q1365" s="4"/>
      <c r="R1365" s="101">
        <v>0.03</v>
      </c>
      <c r="S1365" s="101">
        <v>0.03</v>
      </c>
      <c r="T1365" s="175">
        <v>2019</v>
      </c>
      <c r="U1365" s="175" t="s">
        <v>447</v>
      </c>
      <c r="V1365" s="100" t="s">
        <v>47</v>
      </c>
      <c r="W1365" s="180"/>
      <c r="X1365" s="4">
        <f t="shared" si="28"/>
        <v>0</v>
      </c>
      <c r="Y1365" s="180"/>
      <c r="Z1365" s="4"/>
      <c r="AA1365" s="180"/>
      <c r="AB1365" s="180"/>
      <c r="AC1365" s="180"/>
      <c r="AD1365" s="180"/>
      <c r="AE1365" s="180"/>
      <c r="AF1365" s="180"/>
      <c r="AG1365" s="180"/>
      <c r="AH1365" s="180"/>
    </row>
    <row r="1366" spans="1:34" ht="38.25" x14ac:dyDescent="0.25">
      <c r="A1366" s="4" t="s">
        <v>4067</v>
      </c>
      <c r="B1366" s="5" t="s">
        <v>4068</v>
      </c>
      <c r="C1366" s="246">
        <f>IF(LEN($D1366)=0,"",SUBTOTAL(3,$D$6:$D1366))</f>
        <v>1359</v>
      </c>
      <c r="D1366" s="246" t="s">
        <v>25</v>
      </c>
      <c r="E1366" s="183" t="s">
        <v>4069</v>
      </c>
      <c r="F1366" s="174" t="s">
        <v>27</v>
      </c>
      <c r="G1366" s="253" t="s">
        <v>79</v>
      </c>
      <c r="H1366" s="254" t="s">
        <v>119</v>
      </c>
      <c r="I1366" s="4">
        <v>4.74</v>
      </c>
      <c r="J1366" s="177">
        <v>145</v>
      </c>
      <c r="K1366" s="231">
        <v>2019</v>
      </c>
      <c r="L1366" s="12" t="s">
        <v>446</v>
      </c>
      <c r="M1366" s="12"/>
      <c r="N1366" s="12"/>
      <c r="O1366" s="12"/>
      <c r="P1366" s="12"/>
      <c r="Q1366" s="4"/>
      <c r="R1366" s="101">
        <v>5.74</v>
      </c>
      <c r="S1366" s="101">
        <v>4.74</v>
      </c>
      <c r="T1366" s="175">
        <v>2019</v>
      </c>
      <c r="U1366" s="175" t="s">
        <v>447</v>
      </c>
      <c r="V1366" s="100" t="s">
        <v>70</v>
      </c>
      <c r="W1366" s="180"/>
      <c r="X1366" s="4">
        <f t="shared" si="28"/>
        <v>0</v>
      </c>
      <c r="Y1366" s="180"/>
      <c r="Z1366" s="4"/>
      <c r="AA1366" s="180"/>
      <c r="AB1366" s="180"/>
      <c r="AC1366" s="180"/>
      <c r="AD1366" s="180"/>
      <c r="AE1366" s="180"/>
      <c r="AF1366" s="180"/>
      <c r="AG1366" s="180"/>
      <c r="AH1366" s="180"/>
    </row>
    <row r="1367" spans="1:34" ht="38.25" x14ac:dyDescent="0.25">
      <c r="A1367" s="4" t="s">
        <v>4070</v>
      </c>
      <c r="B1367" s="5" t="s">
        <v>4071</v>
      </c>
      <c r="C1367" s="246">
        <f>IF(LEN($D1367)=0,"",SUBTOTAL(3,$D$6:$D1367))</f>
        <v>1360</v>
      </c>
      <c r="D1367" s="246" t="s">
        <v>25</v>
      </c>
      <c r="E1367" s="303" t="s">
        <v>4072</v>
      </c>
      <c r="F1367" s="21" t="s">
        <v>45</v>
      </c>
      <c r="G1367" s="253" t="s">
        <v>79</v>
      </c>
      <c r="H1367" s="184" t="s">
        <v>241</v>
      </c>
      <c r="I1367" s="248">
        <v>0.25</v>
      </c>
      <c r="J1367" s="177">
        <v>145</v>
      </c>
      <c r="K1367" s="231">
        <v>2019</v>
      </c>
      <c r="L1367" s="12" t="s">
        <v>446</v>
      </c>
      <c r="M1367" s="12" t="s">
        <v>32</v>
      </c>
      <c r="N1367" s="12"/>
      <c r="O1367" s="12"/>
      <c r="P1367" s="12"/>
      <c r="Q1367" s="4"/>
      <c r="R1367" s="101">
        <v>0.25</v>
      </c>
      <c r="S1367" s="103">
        <v>0.25</v>
      </c>
      <c r="T1367" s="175">
        <v>2019</v>
      </c>
      <c r="U1367" s="175" t="s">
        <v>447</v>
      </c>
      <c r="V1367" s="100" t="s">
        <v>70</v>
      </c>
      <c r="W1367" s="180"/>
      <c r="X1367" s="4">
        <f t="shared" si="28"/>
        <v>0</v>
      </c>
      <c r="Y1367" s="180"/>
      <c r="Z1367" s="4"/>
      <c r="AA1367" s="180"/>
      <c r="AB1367" s="180"/>
      <c r="AC1367" s="180"/>
      <c r="AD1367" s="180"/>
      <c r="AE1367" s="180"/>
      <c r="AF1367" s="180"/>
      <c r="AG1367" s="180"/>
      <c r="AH1367" s="180"/>
    </row>
    <row r="1368" spans="1:34" ht="38.25" x14ac:dyDescent="0.25">
      <c r="A1368" s="4" t="s">
        <v>4073</v>
      </c>
      <c r="B1368" s="5" t="s">
        <v>4074</v>
      </c>
      <c r="C1368" s="246">
        <f>IF(LEN($D1368)=0,"",SUBTOTAL(3,$D$6:$D1368))</f>
        <v>1361</v>
      </c>
      <c r="D1368" s="246" t="s">
        <v>25</v>
      </c>
      <c r="E1368" s="183" t="s">
        <v>4075</v>
      </c>
      <c r="F1368" s="174" t="s">
        <v>27</v>
      </c>
      <c r="G1368" s="253" t="s">
        <v>79</v>
      </c>
      <c r="H1368" s="254" t="s">
        <v>4076</v>
      </c>
      <c r="I1368" s="4">
        <v>4.12</v>
      </c>
      <c r="J1368" s="177">
        <v>145</v>
      </c>
      <c r="K1368" s="231">
        <v>2019</v>
      </c>
      <c r="L1368" s="12" t="s">
        <v>446</v>
      </c>
      <c r="M1368" s="12" t="s">
        <v>32</v>
      </c>
      <c r="N1368" s="12"/>
      <c r="O1368" s="12"/>
      <c r="P1368" s="12"/>
      <c r="Q1368" s="4"/>
      <c r="R1368" s="101">
        <v>4.75</v>
      </c>
      <c r="S1368" s="101">
        <v>4.12</v>
      </c>
      <c r="T1368" s="175">
        <v>2019</v>
      </c>
      <c r="U1368" s="175" t="s">
        <v>447</v>
      </c>
      <c r="V1368" s="100" t="s">
        <v>70</v>
      </c>
      <c r="W1368" s="180"/>
      <c r="X1368" s="4">
        <f t="shared" si="28"/>
        <v>0</v>
      </c>
      <c r="Y1368" s="180"/>
      <c r="Z1368" s="4"/>
      <c r="AA1368" s="180"/>
      <c r="AB1368" s="180"/>
      <c r="AC1368" s="180"/>
      <c r="AD1368" s="180"/>
      <c r="AE1368" s="180"/>
      <c r="AF1368" s="180"/>
      <c r="AG1368" s="180"/>
      <c r="AH1368" s="180"/>
    </row>
    <row r="1369" spans="1:34" ht="38.25" x14ac:dyDescent="0.25">
      <c r="A1369" s="4" t="s">
        <v>4077</v>
      </c>
      <c r="B1369" s="5" t="s">
        <v>4078</v>
      </c>
      <c r="C1369" s="246">
        <f>IF(LEN($D1369)=0,"",SUBTOTAL(3,$D$6:$D1369))</f>
        <v>1362</v>
      </c>
      <c r="D1369" s="246" t="s">
        <v>25</v>
      </c>
      <c r="E1369" s="201" t="s">
        <v>4079</v>
      </c>
      <c r="F1369" s="188" t="s">
        <v>27</v>
      </c>
      <c r="G1369" s="188" t="s">
        <v>256</v>
      </c>
      <c r="H1369" s="188" t="s">
        <v>664</v>
      </c>
      <c r="I1369" s="8">
        <v>0.70000000000000018</v>
      </c>
      <c r="J1369" s="177">
        <v>145</v>
      </c>
      <c r="K1369" s="231">
        <v>2019</v>
      </c>
      <c r="L1369" s="12" t="s">
        <v>446</v>
      </c>
      <c r="M1369" s="12"/>
      <c r="N1369" s="12"/>
      <c r="O1369" s="12"/>
      <c r="P1369" s="12"/>
      <c r="Q1369" s="4"/>
      <c r="R1369" s="4">
        <v>2.7</v>
      </c>
      <c r="S1369" s="4">
        <v>0.70000000000000018</v>
      </c>
      <c r="T1369" s="178">
        <v>2019</v>
      </c>
      <c r="U1369" s="13" t="s">
        <v>447</v>
      </c>
      <c r="V1369" s="4" t="s">
        <v>47</v>
      </c>
      <c r="W1369" s="180"/>
      <c r="X1369" s="4">
        <f t="shared" si="28"/>
        <v>0</v>
      </c>
      <c r="Y1369" s="180"/>
      <c r="Z1369" s="4"/>
      <c r="AA1369" s="180"/>
      <c r="AB1369" s="180"/>
      <c r="AC1369" s="180"/>
      <c r="AD1369" s="180"/>
      <c r="AE1369" s="180"/>
      <c r="AF1369" s="180"/>
      <c r="AG1369" s="180"/>
      <c r="AH1369" s="180"/>
    </row>
    <row r="1370" spans="1:34" ht="38.25" x14ac:dyDescent="0.25">
      <c r="A1370" s="4" t="s">
        <v>4080</v>
      </c>
      <c r="B1370" s="5" t="s">
        <v>4081</v>
      </c>
      <c r="C1370" s="246">
        <f>IF(LEN($D1370)=0,"",SUBTOTAL(3,$D$6:$D1370))</f>
        <v>1363</v>
      </c>
      <c r="D1370" s="246" t="s">
        <v>25</v>
      </c>
      <c r="E1370" s="201" t="s">
        <v>4082</v>
      </c>
      <c r="F1370" s="188" t="s">
        <v>27</v>
      </c>
      <c r="G1370" s="188" t="s">
        <v>256</v>
      </c>
      <c r="H1370" s="188" t="s">
        <v>664</v>
      </c>
      <c r="I1370" s="8">
        <v>0.09</v>
      </c>
      <c r="J1370" s="177">
        <v>145</v>
      </c>
      <c r="K1370" s="231">
        <v>2019</v>
      </c>
      <c r="L1370" s="12" t="s">
        <v>446</v>
      </c>
      <c r="M1370" s="12"/>
      <c r="N1370" s="12"/>
      <c r="O1370" s="12"/>
      <c r="P1370" s="12"/>
      <c r="Q1370" s="4"/>
      <c r="R1370" s="4">
        <v>3.0851999999999999</v>
      </c>
      <c r="S1370" s="4">
        <v>0.09</v>
      </c>
      <c r="T1370" s="178">
        <v>2019</v>
      </c>
      <c r="U1370" s="13" t="s">
        <v>447</v>
      </c>
      <c r="V1370" s="4" t="s">
        <v>47</v>
      </c>
      <c r="W1370" s="180"/>
      <c r="X1370" s="4">
        <f t="shared" si="28"/>
        <v>0</v>
      </c>
      <c r="Y1370" s="180"/>
      <c r="Z1370" s="4"/>
      <c r="AA1370" s="180"/>
      <c r="AB1370" s="180"/>
      <c r="AC1370" s="180"/>
      <c r="AD1370" s="180"/>
      <c r="AE1370" s="180"/>
      <c r="AF1370" s="180"/>
      <c r="AG1370" s="180"/>
      <c r="AH1370" s="180"/>
    </row>
    <row r="1371" spans="1:34" ht="38.25" x14ac:dyDescent="0.25">
      <c r="A1371" s="4" t="s">
        <v>4083</v>
      </c>
      <c r="B1371" s="5" t="s">
        <v>4084</v>
      </c>
      <c r="C1371" s="246">
        <f>IF(LEN($D1371)=0,"",SUBTOTAL(3,$D$6:$D1371))</f>
        <v>1364</v>
      </c>
      <c r="D1371" s="246" t="s">
        <v>25</v>
      </c>
      <c r="E1371" s="201" t="s">
        <v>4085</v>
      </c>
      <c r="F1371" s="188" t="s">
        <v>27</v>
      </c>
      <c r="G1371" s="188" t="s">
        <v>256</v>
      </c>
      <c r="H1371" s="188" t="s">
        <v>664</v>
      </c>
      <c r="I1371" s="8">
        <v>0.02</v>
      </c>
      <c r="J1371" s="177">
        <v>145</v>
      </c>
      <c r="K1371" s="231">
        <v>2019</v>
      </c>
      <c r="L1371" s="12" t="s">
        <v>446</v>
      </c>
      <c r="M1371" s="12"/>
      <c r="N1371" s="12"/>
      <c r="O1371" s="12"/>
      <c r="P1371" s="12"/>
      <c r="Q1371" s="4"/>
      <c r="R1371" s="4">
        <v>1.0215000000000001</v>
      </c>
      <c r="S1371" s="4">
        <v>0.02</v>
      </c>
      <c r="T1371" s="178">
        <v>2019</v>
      </c>
      <c r="U1371" s="13" t="s">
        <v>447</v>
      </c>
      <c r="V1371" s="4" t="s">
        <v>47</v>
      </c>
      <c r="W1371" s="180"/>
      <c r="X1371" s="4">
        <f t="shared" si="28"/>
        <v>0</v>
      </c>
      <c r="Y1371" s="180"/>
      <c r="Z1371" s="4"/>
      <c r="AA1371" s="180"/>
      <c r="AB1371" s="180"/>
      <c r="AC1371" s="180"/>
      <c r="AD1371" s="180"/>
      <c r="AE1371" s="180"/>
      <c r="AF1371" s="180"/>
      <c r="AG1371" s="180"/>
      <c r="AH1371" s="180"/>
    </row>
    <row r="1372" spans="1:34" ht="38.25" x14ac:dyDescent="0.25">
      <c r="A1372" s="4" t="s">
        <v>4086</v>
      </c>
      <c r="B1372" s="5" t="s">
        <v>4087</v>
      </c>
      <c r="C1372" s="246">
        <f>IF(LEN($D1372)=0,"",SUBTOTAL(3,$D$6:$D1372))</f>
        <v>1365</v>
      </c>
      <c r="D1372" s="246" t="s">
        <v>25</v>
      </c>
      <c r="E1372" s="201" t="s">
        <v>4088</v>
      </c>
      <c r="F1372" s="188" t="s">
        <v>27</v>
      </c>
      <c r="G1372" s="188" t="s">
        <v>256</v>
      </c>
      <c r="H1372" s="188" t="s">
        <v>664</v>
      </c>
      <c r="I1372" s="8">
        <v>0.33999999999999986</v>
      </c>
      <c r="J1372" s="177">
        <v>145</v>
      </c>
      <c r="K1372" s="231">
        <v>2019</v>
      </c>
      <c r="L1372" s="12" t="s">
        <v>446</v>
      </c>
      <c r="M1372" s="12"/>
      <c r="N1372" s="12"/>
      <c r="O1372" s="12"/>
      <c r="P1372" s="12"/>
      <c r="Q1372" s="4"/>
      <c r="R1372" s="4">
        <v>3.44</v>
      </c>
      <c r="S1372" s="4">
        <v>0.33999999999999986</v>
      </c>
      <c r="T1372" s="178">
        <v>2019</v>
      </c>
      <c r="U1372" s="13" t="s">
        <v>447</v>
      </c>
      <c r="V1372" s="4" t="s">
        <v>47</v>
      </c>
      <c r="W1372" s="180"/>
      <c r="X1372" s="4">
        <f t="shared" si="28"/>
        <v>0</v>
      </c>
      <c r="Y1372" s="180"/>
      <c r="Z1372" s="4"/>
      <c r="AA1372" s="180"/>
      <c r="AB1372" s="180"/>
      <c r="AC1372" s="180"/>
      <c r="AD1372" s="180"/>
      <c r="AE1372" s="180"/>
      <c r="AF1372" s="180"/>
      <c r="AG1372" s="180"/>
      <c r="AH1372" s="180"/>
    </row>
    <row r="1373" spans="1:34" ht="38.25" x14ac:dyDescent="0.25">
      <c r="A1373" s="4" t="s">
        <v>4089</v>
      </c>
      <c r="B1373" s="5" t="s">
        <v>4090</v>
      </c>
      <c r="C1373" s="246">
        <f>IF(LEN($D1373)=0,"",SUBTOTAL(3,$D$6:$D1373))</f>
        <v>1366</v>
      </c>
      <c r="D1373" s="246" t="s">
        <v>25</v>
      </c>
      <c r="E1373" s="201" t="s">
        <v>4091</v>
      </c>
      <c r="F1373" s="188" t="s">
        <v>27</v>
      </c>
      <c r="G1373" s="188" t="s">
        <v>256</v>
      </c>
      <c r="H1373" s="188" t="s">
        <v>4092</v>
      </c>
      <c r="I1373" s="8">
        <v>0.1</v>
      </c>
      <c r="J1373" s="177">
        <v>145</v>
      </c>
      <c r="K1373" s="231">
        <v>2019</v>
      </c>
      <c r="L1373" s="12" t="s">
        <v>446</v>
      </c>
      <c r="M1373" s="12"/>
      <c r="N1373" s="12"/>
      <c r="O1373" s="12"/>
      <c r="P1373" s="12"/>
      <c r="Q1373" s="4"/>
      <c r="R1373" s="4">
        <v>10</v>
      </c>
      <c r="S1373" s="4">
        <v>0.1</v>
      </c>
      <c r="T1373" s="178">
        <v>2019</v>
      </c>
      <c r="U1373" s="13" t="s">
        <v>447</v>
      </c>
      <c r="V1373" s="4" t="s">
        <v>47</v>
      </c>
      <c r="W1373" s="180"/>
      <c r="X1373" s="4">
        <f t="shared" si="28"/>
        <v>0</v>
      </c>
      <c r="Y1373" s="180"/>
      <c r="Z1373" s="4"/>
      <c r="AA1373" s="180"/>
      <c r="AB1373" s="180"/>
      <c r="AC1373" s="180"/>
      <c r="AD1373" s="180"/>
      <c r="AE1373" s="180"/>
      <c r="AF1373" s="180"/>
      <c r="AG1373" s="180"/>
      <c r="AH1373" s="180"/>
    </row>
    <row r="1374" spans="1:34" ht="38.25" x14ac:dyDescent="0.25">
      <c r="A1374" s="4" t="s">
        <v>4093</v>
      </c>
      <c r="B1374" s="5" t="s">
        <v>4094</v>
      </c>
      <c r="C1374" s="246">
        <f>IF(LEN($D1374)=0,"",SUBTOTAL(3,$D$6:$D1374))</f>
        <v>1367</v>
      </c>
      <c r="D1374" s="246" t="s">
        <v>25</v>
      </c>
      <c r="E1374" s="183" t="s">
        <v>4095</v>
      </c>
      <c r="F1374" s="180"/>
      <c r="G1374" s="180" t="s">
        <v>256</v>
      </c>
      <c r="H1374" s="177" t="s">
        <v>295</v>
      </c>
      <c r="I1374" s="4">
        <v>67.5</v>
      </c>
      <c r="J1374" s="177">
        <v>145</v>
      </c>
      <c r="K1374" s="231">
        <v>2019</v>
      </c>
      <c r="L1374" s="12" t="s">
        <v>446</v>
      </c>
      <c r="M1374" s="12"/>
      <c r="N1374" s="12"/>
      <c r="O1374" s="12"/>
      <c r="P1374" s="12"/>
      <c r="Q1374" s="4"/>
      <c r="R1374" s="4">
        <v>67.5</v>
      </c>
      <c r="S1374" s="4">
        <v>67.5</v>
      </c>
      <c r="T1374" s="178">
        <v>2019</v>
      </c>
      <c r="U1374" s="13" t="s">
        <v>447</v>
      </c>
      <c r="V1374" s="4" t="s">
        <v>47</v>
      </c>
      <c r="W1374" s="180"/>
      <c r="X1374" s="4">
        <f t="shared" si="28"/>
        <v>0</v>
      </c>
      <c r="Y1374" s="180"/>
      <c r="Z1374" s="4"/>
      <c r="AA1374" s="180"/>
      <c r="AB1374" s="180"/>
      <c r="AC1374" s="180"/>
      <c r="AD1374" s="180"/>
      <c r="AE1374" s="180"/>
      <c r="AF1374" s="180"/>
      <c r="AG1374" s="180"/>
      <c r="AH1374" s="180"/>
    </row>
    <row r="1375" spans="1:34" ht="38.25" x14ac:dyDescent="0.25">
      <c r="A1375" s="4" t="s">
        <v>4096</v>
      </c>
      <c r="B1375" s="5" t="s">
        <v>4097</v>
      </c>
      <c r="C1375" s="246">
        <f>IF(LEN($D1375)=0,"",SUBTOTAL(3,$D$6:$D1375))</f>
        <v>1368</v>
      </c>
      <c r="D1375" s="246" t="s">
        <v>25</v>
      </c>
      <c r="E1375" s="201" t="s">
        <v>4098</v>
      </c>
      <c r="F1375" s="188" t="s">
        <v>45</v>
      </c>
      <c r="G1375" s="188" t="s">
        <v>256</v>
      </c>
      <c r="H1375" s="188" t="s">
        <v>4099</v>
      </c>
      <c r="I1375" s="8">
        <v>1.04</v>
      </c>
      <c r="J1375" s="177">
        <v>145</v>
      </c>
      <c r="K1375" s="231">
        <v>2019</v>
      </c>
      <c r="L1375" s="12" t="s">
        <v>446</v>
      </c>
      <c r="M1375" s="12"/>
      <c r="N1375" s="12" t="s">
        <v>68</v>
      </c>
      <c r="O1375" s="12"/>
      <c r="P1375" s="12"/>
      <c r="Q1375" s="4" t="s">
        <v>1989</v>
      </c>
      <c r="R1375" s="4">
        <v>31.04</v>
      </c>
      <c r="S1375" s="4">
        <v>1.04</v>
      </c>
      <c r="T1375" s="178">
        <v>2019</v>
      </c>
      <c r="U1375" s="13" t="s">
        <v>447</v>
      </c>
      <c r="V1375" s="4" t="s">
        <v>70</v>
      </c>
      <c r="W1375" s="180"/>
      <c r="X1375" s="4">
        <f t="shared" si="28"/>
        <v>0</v>
      </c>
      <c r="Y1375" s="180"/>
      <c r="Z1375" s="4" t="s">
        <v>1990</v>
      </c>
      <c r="AA1375" s="180"/>
      <c r="AB1375" s="180"/>
      <c r="AC1375" s="180"/>
      <c r="AD1375" s="180"/>
      <c r="AE1375" s="180"/>
      <c r="AF1375" s="180"/>
      <c r="AG1375" s="180"/>
      <c r="AH1375" s="180"/>
    </row>
    <row r="1376" spans="1:34" ht="38.25" x14ac:dyDescent="0.25">
      <c r="A1376" s="4" t="s">
        <v>4100</v>
      </c>
      <c r="B1376" s="5" t="s">
        <v>4101</v>
      </c>
      <c r="C1376" s="246">
        <f>IF(LEN($D1376)=0,"",SUBTOTAL(3,$D$6:$D1376))</f>
        <v>1369</v>
      </c>
      <c r="D1376" s="255" t="s">
        <v>25</v>
      </c>
      <c r="E1376" s="183" t="s">
        <v>4102</v>
      </c>
      <c r="F1376" s="180" t="s">
        <v>27</v>
      </c>
      <c r="G1376" s="7" t="s">
        <v>139</v>
      </c>
      <c r="H1376" s="8" t="s">
        <v>140</v>
      </c>
      <c r="I1376" s="18">
        <v>0.06</v>
      </c>
      <c r="J1376" s="177">
        <v>145</v>
      </c>
      <c r="K1376" s="231">
        <v>2019</v>
      </c>
      <c r="L1376" s="12" t="s">
        <v>446</v>
      </c>
      <c r="M1376" s="12"/>
      <c r="N1376" s="12"/>
      <c r="O1376" s="12"/>
      <c r="P1376" s="12"/>
      <c r="Q1376" s="4"/>
      <c r="R1376" s="4">
        <v>0.06</v>
      </c>
      <c r="S1376" s="4">
        <v>0.06</v>
      </c>
      <c r="T1376" s="178">
        <v>2019</v>
      </c>
      <c r="U1376" s="13" t="s">
        <v>447</v>
      </c>
      <c r="V1376" s="4" t="s">
        <v>47</v>
      </c>
      <c r="W1376" s="180"/>
      <c r="X1376" s="4">
        <f t="shared" si="28"/>
        <v>0</v>
      </c>
      <c r="Y1376" s="180"/>
      <c r="Z1376" s="4"/>
      <c r="AA1376" s="180"/>
      <c r="AB1376" s="180"/>
      <c r="AC1376" s="180"/>
      <c r="AD1376" s="180"/>
      <c r="AE1376" s="180"/>
      <c r="AF1376" s="180"/>
      <c r="AG1376" s="180"/>
      <c r="AH1376" s="180"/>
    </row>
    <row r="1377" spans="1:34" ht="38.25" x14ac:dyDescent="0.25">
      <c r="A1377" s="4" t="s">
        <v>4103</v>
      </c>
      <c r="B1377" s="5" t="s">
        <v>4104</v>
      </c>
      <c r="C1377" s="246">
        <f>IF(LEN($D1377)=0,"",SUBTOTAL(3,$D$6:$D1377))</f>
        <v>1370</v>
      </c>
      <c r="D1377" s="246" t="s">
        <v>25</v>
      </c>
      <c r="E1377" s="249" t="s">
        <v>4066</v>
      </c>
      <c r="F1377" s="251" t="s">
        <v>790</v>
      </c>
      <c r="G1377" s="249" t="s">
        <v>84</v>
      </c>
      <c r="H1377" s="251" t="s">
        <v>218</v>
      </c>
      <c r="I1377" s="7">
        <v>6.4999999999999997E-3</v>
      </c>
      <c r="J1377" s="177">
        <v>145</v>
      </c>
      <c r="K1377" s="231">
        <v>2019</v>
      </c>
      <c r="L1377" s="12" t="s">
        <v>446</v>
      </c>
      <c r="M1377" s="12"/>
      <c r="N1377" s="12"/>
      <c r="O1377" s="12"/>
      <c r="P1377" s="12"/>
      <c r="Q1377" s="4"/>
      <c r="R1377" s="4">
        <v>6.4999999999999997E-3</v>
      </c>
      <c r="S1377" s="4">
        <v>6.4999999999999997E-3</v>
      </c>
      <c r="T1377" s="178">
        <v>2019</v>
      </c>
      <c r="U1377" s="13" t="s">
        <v>447</v>
      </c>
      <c r="V1377" s="4" t="s">
        <v>70</v>
      </c>
      <c r="W1377" s="180"/>
      <c r="X1377" s="4">
        <f t="shared" si="28"/>
        <v>0</v>
      </c>
      <c r="Y1377" s="180"/>
      <c r="Z1377" s="4"/>
      <c r="AA1377" s="180"/>
      <c r="AB1377" s="180"/>
      <c r="AC1377" s="180"/>
      <c r="AD1377" s="180"/>
      <c r="AE1377" s="180"/>
      <c r="AF1377" s="180"/>
      <c r="AG1377" s="180"/>
      <c r="AH1377" s="180"/>
    </row>
    <row r="1378" spans="1:34" ht="38.25" x14ac:dyDescent="0.25">
      <c r="A1378" s="4" t="s">
        <v>4105</v>
      </c>
      <c r="B1378" s="5" t="s">
        <v>4106</v>
      </c>
      <c r="C1378" s="246">
        <f>IF(LEN($D1378)=0,"",SUBTOTAL(3,$D$6:$D1378))</f>
        <v>1371</v>
      </c>
      <c r="D1378" s="247" t="s">
        <v>25</v>
      </c>
      <c r="E1378" s="249" t="s">
        <v>4107</v>
      </c>
      <c r="F1378" s="250" t="s">
        <v>45</v>
      </c>
      <c r="G1378" s="249" t="s">
        <v>84</v>
      </c>
      <c r="H1378" s="251" t="s">
        <v>1107</v>
      </c>
      <c r="I1378" s="252">
        <v>0.2</v>
      </c>
      <c r="J1378" s="177">
        <v>145</v>
      </c>
      <c r="K1378" s="231">
        <v>2019</v>
      </c>
      <c r="L1378" s="12" t="s">
        <v>446</v>
      </c>
      <c r="M1378" s="12"/>
      <c r="N1378" s="12"/>
      <c r="O1378" s="12"/>
      <c r="P1378" s="12"/>
      <c r="Q1378" s="4"/>
      <c r="R1378" s="4">
        <v>0.2</v>
      </c>
      <c r="S1378" s="4">
        <v>0.2</v>
      </c>
      <c r="T1378" s="178">
        <v>2019</v>
      </c>
      <c r="U1378" s="13" t="s">
        <v>447</v>
      </c>
      <c r="V1378" s="4" t="s">
        <v>70</v>
      </c>
      <c r="W1378" s="180"/>
      <c r="X1378" s="4">
        <f t="shared" si="28"/>
        <v>0</v>
      </c>
      <c r="Y1378" s="180"/>
      <c r="Z1378" s="4"/>
      <c r="AA1378" s="180"/>
      <c r="AB1378" s="180"/>
      <c r="AC1378" s="180"/>
      <c r="AD1378" s="180"/>
      <c r="AE1378" s="180"/>
      <c r="AF1378" s="180"/>
      <c r="AG1378" s="180"/>
      <c r="AH1378" s="180"/>
    </row>
    <row r="1379" spans="1:34" ht="38.25" x14ac:dyDescent="0.25">
      <c r="A1379" s="4" t="s">
        <v>4108</v>
      </c>
      <c r="B1379" s="5" t="s">
        <v>4109</v>
      </c>
      <c r="C1379" s="246">
        <f>IF(LEN($D1379)=0,"",SUBTOTAL(3,$D$6:$D1379))</f>
        <v>1372</v>
      </c>
      <c r="D1379" s="246" t="s">
        <v>25</v>
      </c>
      <c r="E1379" s="249" t="s">
        <v>4110</v>
      </c>
      <c r="F1379" s="250" t="s">
        <v>45</v>
      </c>
      <c r="G1379" s="249" t="s">
        <v>84</v>
      </c>
      <c r="H1379" s="251" t="s">
        <v>1375</v>
      </c>
      <c r="I1379" s="252">
        <v>0.3</v>
      </c>
      <c r="J1379" s="177">
        <v>145</v>
      </c>
      <c r="K1379" s="231">
        <v>2019</v>
      </c>
      <c r="L1379" s="12" t="s">
        <v>446</v>
      </c>
      <c r="M1379" s="12"/>
      <c r="N1379" s="12"/>
      <c r="O1379" s="12"/>
      <c r="P1379" s="12"/>
      <c r="Q1379" s="4"/>
      <c r="R1379" s="4">
        <v>0.3</v>
      </c>
      <c r="S1379" s="4">
        <v>0.3</v>
      </c>
      <c r="T1379" s="178">
        <v>2019</v>
      </c>
      <c r="U1379" s="13" t="s">
        <v>447</v>
      </c>
      <c r="V1379" s="4" t="s">
        <v>70</v>
      </c>
      <c r="W1379" s="180"/>
      <c r="X1379" s="4">
        <f t="shared" si="28"/>
        <v>0</v>
      </c>
      <c r="Y1379" s="180"/>
      <c r="Z1379" s="4"/>
      <c r="AA1379" s="180"/>
      <c r="AB1379" s="180"/>
      <c r="AC1379" s="180"/>
      <c r="AD1379" s="180"/>
      <c r="AE1379" s="180"/>
      <c r="AF1379" s="180"/>
      <c r="AG1379" s="180"/>
      <c r="AH1379" s="180"/>
    </row>
    <row r="1380" spans="1:34" ht="38.25" x14ac:dyDescent="0.25">
      <c r="A1380" s="4" t="s">
        <v>4111</v>
      </c>
      <c r="B1380" s="5" t="s">
        <v>4112</v>
      </c>
      <c r="C1380" s="246">
        <f>IF(LEN($D1380)=0,"",SUBTOTAL(3,$D$6:$D1380))</f>
        <v>1373</v>
      </c>
      <c r="D1380" s="246" t="s">
        <v>25</v>
      </c>
      <c r="E1380" s="249" t="s">
        <v>4113</v>
      </c>
      <c r="F1380" s="250" t="s">
        <v>45</v>
      </c>
      <c r="G1380" s="249" t="s">
        <v>84</v>
      </c>
      <c r="H1380" s="251" t="s">
        <v>4114</v>
      </c>
      <c r="I1380" s="252">
        <v>0.2</v>
      </c>
      <c r="J1380" s="177">
        <v>145</v>
      </c>
      <c r="K1380" s="231">
        <v>2019</v>
      </c>
      <c r="L1380" s="12" t="s">
        <v>446</v>
      </c>
      <c r="M1380" s="12"/>
      <c r="N1380" s="12"/>
      <c r="O1380" s="12"/>
      <c r="P1380" s="12"/>
      <c r="Q1380" s="4"/>
      <c r="R1380" s="4">
        <v>0.2</v>
      </c>
      <c r="S1380" s="4">
        <v>0.2</v>
      </c>
      <c r="T1380" s="178">
        <v>2019</v>
      </c>
      <c r="U1380" s="13" t="s">
        <v>447</v>
      </c>
      <c r="V1380" s="4" t="s">
        <v>47</v>
      </c>
      <c r="W1380" s="180"/>
      <c r="X1380" s="4">
        <f t="shared" si="28"/>
        <v>0</v>
      </c>
      <c r="Y1380" s="180"/>
      <c r="Z1380" s="4"/>
      <c r="AA1380" s="180"/>
      <c r="AB1380" s="180"/>
      <c r="AC1380" s="180"/>
      <c r="AD1380" s="180"/>
      <c r="AE1380" s="180"/>
      <c r="AF1380" s="180"/>
      <c r="AG1380" s="180"/>
      <c r="AH1380" s="180"/>
    </row>
    <row r="1381" spans="1:34" ht="38.25" x14ac:dyDescent="0.25">
      <c r="A1381" s="4" t="s">
        <v>4115</v>
      </c>
      <c r="B1381" s="5" t="s">
        <v>4116</v>
      </c>
      <c r="C1381" s="246">
        <f>IF(LEN($D1381)=0,"",SUBTOTAL(3,$D$6:$D1381))</f>
        <v>1374</v>
      </c>
      <c r="D1381" s="246" t="s">
        <v>25</v>
      </c>
      <c r="E1381" s="176" t="s">
        <v>4117</v>
      </c>
      <c r="F1381" s="177" t="s">
        <v>45</v>
      </c>
      <c r="G1381" s="176" t="s">
        <v>181</v>
      </c>
      <c r="H1381" s="177" t="s">
        <v>980</v>
      </c>
      <c r="I1381" s="8">
        <v>1.3</v>
      </c>
      <c r="J1381" s="177">
        <v>145</v>
      </c>
      <c r="K1381" s="231">
        <v>2019</v>
      </c>
      <c r="L1381" s="12" t="s">
        <v>446</v>
      </c>
      <c r="M1381" s="12" t="s">
        <v>32</v>
      </c>
      <c r="N1381" s="12"/>
      <c r="O1381" s="12"/>
      <c r="P1381" s="12"/>
      <c r="Q1381" s="4"/>
      <c r="R1381" s="4">
        <v>1.3</v>
      </c>
      <c r="S1381" s="4">
        <v>1.3</v>
      </c>
      <c r="T1381" s="178">
        <v>2019</v>
      </c>
      <c r="U1381" s="13" t="s">
        <v>447</v>
      </c>
      <c r="V1381" s="4" t="s">
        <v>70</v>
      </c>
      <c r="W1381" s="180"/>
      <c r="X1381" s="4">
        <f t="shared" si="28"/>
        <v>0</v>
      </c>
      <c r="Y1381" s="180"/>
      <c r="Z1381" s="4"/>
      <c r="AA1381" s="180"/>
      <c r="AB1381" s="180"/>
      <c r="AC1381" s="180"/>
      <c r="AD1381" s="180"/>
      <c r="AE1381" s="180"/>
      <c r="AF1381" s="180"/>
      <c r="AG1381" s="180"/>
      <c r="AH1381" s="180"/>
    </row>
    <row r="1382" spans="1:34" ht="38.25" x14ac:dyDescent="0.25">
      <c r="A1382" s="4" t="s">
        <v>4118</v>
      </c>
      <c r="B1382" s="5" t="s">
        <v>4119</v>
      </c>
      <c r="C1382" s="246">
        <f>IF(LEN($D1382)=0,"",SUBTOTAL(3,$D$6:$D1382))</f>
        <v>1375</v>
      </c>
      <c r="D1382" s="246" t="s">
        <v>25</v>
      </c>
      <c r="E1382" s="176" t="s">
        <v>4066</v>
      </c>
      <c r="F1382" s="177" t="s">
        <v>790</v>
      </c>
      <c r="G1382" s="176" t="s">
        <v>181</v>
      </c>
      <c r="H1382" s="177" t="s">
        <v>4120</v>
      </c>
      <c r="I1382" s="8">
        <v>0.02</v>
      </c>
      <c r="J1382" s="177">
        <v>145</v>
      </c>
      <c r="K1382" s="231">
        <v>2019</v>
      </c>
      <c r="L1382" s="12" t="s">
        <v>446</v>
      </c>
      <c r="M1382" s="12"/>
      <c r="N1382" s="12"/>
      <c r="O1382" s="12"/>
      <c r="P1382" s="12"/>
      <c r="Q1382" s="4"/>
      <c r="R1382" s="4">
        <v>0.02</v>
      </c>
      <c r="S1382" s="4">
        <v>0.02</v>
      </c>
      <c r="T1382" s="178">
        <v>2019</v>
      </c>
      <c r="U1382" s="13" t="s">
        <v>447</v>
      </c>
      <c r="V1382" s="4" t="s">
        <v>70</v>
      </c>
      <c r="W1382" s="180"/>
      <c r="X1382" s="4">
        <f t="shared" si="28"/>
        <v>0</v>
      </c>
      <c r="Y1382" s="180"/>
      <c r="Z1382" s="4"/>
      <c r="AA1382" s="180"/>
      <c r="AB1382" s="180"/>
      <c r="AC1382" s="180"/>
      <c r="AD1382" s="180"/>
      <c r="AE1382" s="180"/>
      <c r="AF1382" s="180"/>
      <c r="AG1382" s="180"/>
      <c r="AH1382" s="180"/>
    </row>
    <row r="1383" spans="1:34" ht="38.25" x14ac:dyDescent="0.25">
      <c r="A1383" s="4" t="s">
        <v>4121</v>
      </c>
      <c r="B1383" s="5" t="s">
        <v>4122</v>
      </c>
      <c r="C1383" s="246">
        <f>IF(LEN($D1383)=0,"",SUBTOTAL(3,$D$6:$D1383))</f>
        <v>1376</v>
      </c>
      <c r="D1383" s="246" t="s">
        <v>25</v>
      </c>
      <c r="E1383" s="176" t="s">
        <v>4123</v>
      </c>
      <c r="F1383" s="11" t="s">
        <v>27</v>
      </c>
      <c r="G1383" s="304" t="s">
        <v>89</v>
      </c>
      <c r="H1383" s="104" t="s">
        <v>4124</v>
      </c>
      <c r="I1383" s="18">
        <v>3.8499999999999988</v>
      </c>
      <c r="J1383" s="177">
        <v>145</v>
      </c>
      <c r="K1383" s="231">
        <v>2019</v>
      </c>
      <c r="L1383" s="12" t="s">
        <v>446</v>
      </c>
      <c r="M1383" s="12"/>
      <c r="N1383" s="12" t="s">
        <v>31</v>
      </c>
      <c r="O1383" s="12"/>
      <c r="P1383" s="12"/>
      <c r="Q1383" s="4"/>
      <c r="R1383" s="4">
        <v>3.8499999999999988</v>
      </c>
      <c r="S1383" s="4">
        <v>3.8499999999999988</v>
      </c>
      <c r="T1383" s="178">
        <v>2019</v>
      </c>
      <c r="U1383" s="13" t="s">
        <v>447</v>
      </c>
      <c r="V1383" s="4" t="s">
        <v>70</v>
      </c>
      <c r="W1383" s="180"/>
      <c r="X1383" s="4">
        <f t="shared" si="28"/>
        <v>0</v>
      </c>
      <c r="Y1383" s="180"/>
      <c r="Z1383" s="4"/>
      <c r="AA1383" s="180"/>
      <c r="AB1383" s="180"/>
      <c r="AC1383" s="180"/>
      <c r="AD1383" s="180"/>
      <c r="AE1383" s="180"/>
      <c r="AF1383" s="180"/>
      <c r="AG1383" s="180"/>
      <c r="AH1383" s="180"/>
    </row>
    <row r="1384" spans="1:34" ht="38.25" x14ac:dyDescent="0.25">
      <c r="A1384" s="4" t="s">
        <v>4125</v>
      </c>
      <c r="B1384" s="5" t="s">
        <v>4126</v>
      </c>
      <c r="C1384" s="246">
        <f>IF(LEN($D1384)=0,"",SUBTOTAL(3,$D$6:$D1384))</f>
        <v>1377</v>
      </c>
      <c r="D1384" s="246" t="s">
        <v>25</v>
      </c>
      <c r="E1384" s="106" t="s">
        <v>4127</v>
      </c>
      <c r="F1384" s="18" t="s">
        <v>27</v>
      </c>
      <c r="G1384" s="7" t="s">
        <v>89</v>
      </c>
      <c r="H1384" s="8" t="s">
        <v>376</v>
      </c>
      <c r="I1384" s="18">
        <v>4.5</v>
      </c>
      <c r="J1384" s="177">
        <v>145</v>
      </c>
      <c r="K1384" s="231">
        <v>2019</v>
      </c>
      <c r="L1384" s="12" t="s">
        <v>446</v>
      </c>
      <c r="M1384" s="12"/>
      <c r="N1384" s="12"/>
      <c r="O1384" s="12"/>
      <c r="P1384" s="12"/>
      <c r="Q1384" s="4"/>
      <c r="R1384" s="4">
        <v>5.7</v>
      </c>
      <c r="S1384" s="4">
        <v>4.5</v>
      </c>
      <c r="T1384" s="178">
        <v>2019</v>
      </c>
      <c r="U1384" s="13" t="s">
        <v>447</v>
      </c>
      <c r="V1384" s="4" t="s">
        <v>47</v>
      </c>
      <c r="W1384" s="180"/>
      <c r="X1384" s="4">
        <f t="shared" si="28"/>
        <v>0</v>
      </c>
      <c r="Y1384" s="180"/>
      <c r="Z1384" s="4"/>
      <c r="AA1384" s="180"/>
      <c r="AB1384" s="180"/>
      <c r="AC1384" s="180"/>
      <c r="AD1384" s="180"/>
      <c r="AE1384" s="180"/>
      <c r="AF1384" s="180"/>
      <c r="AG1384" s="180"/>
      <c r="AH1384" s="180"/>
    </row>
    <row r="1385" spans="1:34" ht="38.25" x14ac:dyDescent="0.25">
      <c r="A1385" s="4" t="s">
        <v>4128</v>
      </c>
      <c r="B1385" s="5" t="s">
        <v>4129</v>
      </c>
      <c r="C1385" s="246">
        <f>IF(LEN($D1385)=0,"",SUBTOTAL(3,$D$6:$D1385))</f>
        <v>1378</v>
      </c>
      <c r="D1385" s="246" t="s">
        <v>25</v>
      </c>
      <c r="E1385" s="7" t="s">
        <v>4130</v>
      </c>
      <c r="F1385" s="18" t="s">
        <v>740</v>
      </c>
      <c r="G1385" s="212" t="s">
        <v>165</v>
      </c>
      <c r="H1385" s="188" t="s">
        <v>218</v>
      </c>
      <c r="I1385" s="248">
        <v>4.68</v>
      </c>
      <c r="J1385" s="177">
        <v>145</v>
      </c>
      <c r="K1385" s="231">
        <v>2019</v>
      </c>
      <c r="L1385" s="12" t="s">
        <v>446</v>
      </c>
      <c r="M1385" s="12"/>
      <c r="N1385" s="12"/>
      <c r="O1385" s="12"/>
      <c r="P1385" s="12"/>
      <c r="Q1385" s="4"/>
      <c r="R1385" s="4">
        <v>4.68</v>
      </c>
      <c r="S1385" s="4">
        <v>4.68</v>
      </c>
      <c r="T1385" s="178">
        <v>2019</v>
      </c>
      <c r="U1385" s="13" t="s">
        <v>447</v>
      </c>
      <c r="V1385" s="4" t="s">
        <v>70</v>
      </c>
      <c r="W1385" s="180"/>
      <c r="X1385" s="4">
        <f t="shared" ref="X1385:X1420" si="29">S1385-I1385</f>
        <v>0</v>
      </c>
      <c r="Y1385" s="180"/>
      <c r="Z1385" s="4"/>
      <c r="AA1385" s="180"/>
      <c r="AB1385" s="180"/>
      <c r="AC1385" s="180"/>
      <c r="AD1385" s="180"/>
      <c r="AE1385" s="180"/>
      <c r="AF1385" s="180"/>
      <c r="AG1385" s="180"/>
      <c r="AH1385" s="180"/>
    </row>
    <row r="1386" spans="1:34" ht="38.25" x14ac:dyDescent="0.25">
      <c r="A1386" s="4" t="s">
        <v>4131</v>
      </c>
      <c r="B1386" s="174" t="s">
        <v>3843</v>
      </c>
      <c r="C1386" s="246">
        <f>IF(LEN($D1386)=0,"",SUBTOTAL(3,$D$6:$D1386))</f>
        <v>1379</v>
      </c>
      <c r="D1386" s="6" t="s">
        <v>56</v>
      </c>
      <c r="E1386" s="106" t="s">
        <v>3844</v>
      </c>
      <c r="F1386" s="11" t="s">
        <v>164</v>
      </c>
      <c r="G1386" s="18" t="s">
        <v>65</v>
      </c>
      <c r="H1386" s="104" t="s">
        <v>339</v>
      </c>
      <c r="I1386" s="248">
        <v>7.0000000000000007E-2</v>
      </c>
      <c r="J1386" s="177">
        <v>145</v>
      </c>
      <c r="K1386" s="231">
        <v>2019</v>
      </c>
      <c r="L1386" s="12" t="s">
        <v>446</v>
      </c>
      <c r="M1386" s="12"/>
      <c r="N1386" s="12"/>
      <c r="O1386" s="12"/>
      <c r="P1386" s="12"/>
      <c r="Q1386" s="4"/>
      <c r="R1386" s="103">
        <v>0.56000000000000005</v>
      </c>
      <c r="S1386" s="103">
        <v>7.0000000000000007E-2</v>
      </c>
      <c r="T1386" s="175">
        <v>2019</v>
      </c>
      <c r="U1386" s="175" t="s">
        <v>447</v>
      </c>
      <c r="V1386" s="100" t="s">
        <v>47</v>
      </c>
      <c r="W1386" s="180"/>
      <c r="X1386" s="4">
        <f t="shared" si="29"/>
        <v>0</v>
      </c>
      <c r="Y1386" s="180"/>
      <c r="Z1386" s="4"/>
      <c r="AA1386" s="180"/>
      <c r="AB1386" s="180"/>
      <c r="AC1386" s="180"/>
      <c r="AD1386" s="180"/>
      <c r="AE1386" s="180"/>
      <c r="AF1386" s="180"/>
      <c r="AG1386" s="180"/>
      <c r="AH1386" s="180"/>
    </row>
    <row r="1387" spans="1:34" ht="38.25" x14ac:dyDescent="0.25">
      <c r="A1387" s="4" t="s">
        <v>4132</v>
      </c>
      <c r="B1387" s="174" t="s">
        <v>4133</v>
      </c>
      <c r="C1387" s="246">
        <f>IF(LEN($D1387)=0,"",SUBTOTAL(3,$D$6:$D1387))</f>
        <v>1380</v>
      </c>
      <c r="D1387" s="6" t="s">
        <v>56</v>
      </c>
      <c r="E1387" s="106" t="s">
        <v>4134</v>
      </c>
      <c r="F1387" s="11" t="s">
        <v>164</v>
      </c>
      <c r="G1387" s="18" t="s">
        <v>65</v>
      </c>
      <c r="H1387" s="104" t="s">
        <v>177</v>
      </c>
      <c r="I1387" s="248">
        <v>6.4</v>
      </c>
      <c r="J1387" s="177">
        <v>145</v>
      </c>
      <c r="K1387" s="231">
        <v>2019</v>
      </c>
      <c r="L1387" s="12" t="s">
        <v>446</v>
      </c>
      <c r="M1387" s="12"/>
      <c r="N1387" s="12"/>
      <c r="O1387" s="12"/>
      <c r="P1387" s="12"/>
      <c r="Q1387" s="4"/>
      <c r="R1387" s="103">
        <v>6.4</v>
      </c>
      <c r="S1387" s="103">
        <v>6.4</v>
      </c>
      <c r="T1387" s="175">
        <v>2019</v>
      </c>
      <c r="U1387" s="175" t="s">
        <v>447</v>
      </c>
      <c r="V1387" s="100" t="s">
        <v>70</v>
      </c>
      <c r="W1387" s="180"/>
      <c r="X1387" s="4">
        <f t="shared" si="29"/>
        <v>0</v>
      </c>
      <c r="Y1387" s="180"/>
      <c r="Z1387" s="4"/>
      <c r="AA1387" s="180"/>
      <c r="AB1387" s="180"/>
      <c r="AC1387" s="180"/>
      <c r="AD1387" s="180"/>
      <c r="AE1387" s="180"/>
      <c r="AF1387" s="180"/>
      <c r="AG1387" s="180"/>
      <c r="AH1387" s="180"/>
    </row>
    <row r="1388" spans="1:34" ht="38.25" x14ac:dyDescent="0.25">
      <c r="A1388" s="4" t="s">
        <v>4135</v>
      </c>
      <c r="B1388" s="5" t="s">
        <v>3944</v>
      </c>
      <c r="C1388" s="246">
        <f>IF(LEN($D1388)=0,"",SUBTOTAL(3,$D$6:$D1388))</f>
        <v>1381</v>
      </c>
      <c r="D1388" s="246" t="s">
        <v>56</v>
      </c>
      <c r="E1388" s="249" t="s">
        <v>3945</v>
      </c>
      <c r="F1388" s="250" t="s">
        <v>94</v>
      </c>
      <c r="G1388" s="249" t="s">
        <v>84</v>
      </c>
      <c r="H1388" s="251" t="s">
        <v>123</v>
      </c>
      <c r="I1388" s="7">
        <v>7.0000000000000007E-2</v>
      </c>
      <c r="J1388" s="177">
        <v>145</v>
      </c>
      <c r="K1388" s="231">
        <v>2019</v>
      </c>
      <c r="L1388" s="12" t="s">
        <v>446</v>
      </c>
      <c r="M1388" s="12" t="s">
        <v>32</v>
      </c>
      <c r="N1388" s="12"/>
      <c r="O1388" s="12"/>
      <c r="P1388" s="12"/>
      <c r="Q1388" s="4"/>
      <c r="R1388" s="4">
        <v>7.0000000000000007E-2</v>
      </c>
      <c r="S1388" s="4">
        <v>7.0000000000000007E-2</v>
      </c>
      <c r="T1388" s="178">
        <v>2019</v>
      </c>
      <c r="U1388" s="13" t="s">
        <v>447</v>
      </c>
      <c r="V1388" s="4" t="s">
        <v>47</v>
      </c>
      <c r="W1388" s="180"/>
      <c r="X1388" s="4">
        <f t="shared" si="29"/>
        <v>0</v>
      </c>
      <c r="Y1388" s="180"/>
      <c r="Z1388" s="4"/>
      <c r="AA1388" s="180"/>
      <c r="AB1388" s="180"/>
      <c r="AC1388" s="180"/>
      <c r="AD1388" s="180"/>
      <c r="AE1388" s="180"/>
      <c r="AF1388" s="180"/>
      <c r="AG1388" s="180"/>
      <c r="AH1388" s="180"/>
    </row>
    <row r="1389" spans="1:34" ht="38.25" x14ac:dyDescent="0.25">
      <c r="A1389" s="4" t="s">
        <v>4136</v>
      </c>
      <c r="B1389" s="5" t="s">
        <v>3947</v>
      </c>
      <c r="C1389" s="246">
        <f>IF(LEN($D1389)=0,"",SUBTOTAL(3,$D$6:$D1389))</f>
        <v>1382</v>
      </c>
      <c r="D1389" s="246" t="s">
        <v>56</v>
      </c>
      <c r="E1389" s="249" t="s">
        <v>3948</v>
      </c>
      <c r="F1389" s="250" t="s">
        <v>94</v>
      </c>
      <c r="G1389" s="249" t="s">
        <v>84</v>
      </c>
      <c r="H1389" s="251" t="s">
        <v>123</v>
      </c>
      <c r="I1389" s="7">
        <v>0.03</v>
      </c>
      <c r="J1389" s="177">
        <v>145</v>
      </c>
      <c r="K1389" s="231">
        <v>2019</v>
      </c>
      <c r="L1389" s="12" t="s">
        <v>446</v>
      </c>
      <c r="M1389" s="12" t="s">
        <v>32</v>
      </c>
      <c r="N1389" s="12"/>
      <c r="O1389" s="12"/>
      <c r="P1389" s="12"/>
      <c r="Q1389" s="4"/>
      <c r="R1389" s="4">
        <v>0.03</v>
      </c>
      <c r="S1389" s="4">
        <v>0.03</v>
      </c>
      <c r="T1389" s="178">
        <v>2019</v>
      </c>
      <c r="U1389" s="13" t="s">
        <v>447</v>
      </c>
      <c r="V1389" s="4" t="s">
        <v>47</v>
      </c>
      <c r="W1389" s="180"/>
      <c r="X1389" s="4">
        <f t="shared" si="29"/>
        <v>0</v>
      </c>
      <c r="Y1389" s="180"/>
      <c r="Z1389" s="4"/>
      <c r="AA1389" s="180"/>
      <c r="AB1389" s="180"/>
      <c r="AC1389" s="180"/>
      <c r="AD1389" s="180"/>
      <c r="AE1389" s="180"/>
      <c r="AF1389" s="180"/>
      <c r="AG1389" s="180"/>
      <c r="AH1389" s="180"/>
    </row>
    <row r="1390" spans="1:34" ht="38.25" x14ac:dyDescent="0.25">
      <c r="A1390" s="4" t="s">
        <v>4137</v>
      </c>
      <c r="B1390" s="5" t="s">
        <v>3950</v>
      </c>
      <c r="C1390" s="246">
        <f>IF(LEN($D1390)=0,"",SUBTOTAL(3,$D$6:$D1390))</f>
        <v>1383</v>
      </c>
      <c r="D1390" s="246" t="s">
        <v>56</v>
      </c>
      <c r="E1390" s="249" t="s">
        <v>3951</v>
      </c>
      <c r="F1390" s="250" t="s">
        <v>94</v>
      </c>
      <c r="G1390" s="249" t="s">
        <v>84</v>
      </c>
      <c r="H1390" s="251" t="s">
        <v>123</v>
      </c>
      <c r="I1390" s="7">
        <v>0.1</v>
      </c>
      <c r="J1390" s="177">
        <v>145</v>
      </c>
      <c r="K1390" s="231">
        <v>2019</v>
      </c>
      <c r="L1390" s="12" t="s">
        <v>446</v>
      </c>
      <c r="M1390" s="12" t="s">
        <v>32</v>
      </c>
      <c r="N1390" s="12"/>
      <c r="O1390" s="12"/>
      <c r="P1390" s="12"/>
      <c r="Q1390" s="4"/>
      <c r="R1390" s="4">
        <v>0.1</v>
      </c>
      <c r="S1390" s="4">
        <v>0.1</v>
      </c>
      <c r="T1390" s="178">
        <v>2019</v>
      </c>
      <c r="U1390" s="13" t="s">
        <v>447</v>
      </c>
      <c r="V1390" s="4" t="s">
        <v>47</v>
      </c>
      <c r="W1390" s="180"/>
      <c r="X1390" s="4">
        <f t="shared" si="29"/>
        <v>0</v>
      </c>
      <c r="Y1390" s="180"/>
      <c r="Z1390" s="4"/>
      <c r="AA1390" s="180"/>
      <c r="AB1390" s="180"/>
      <c r="AC1390" s="180"/>
      <c r="AD1390" s="180"/>
      <c r="AE1390" s="180"/>
      <c r="AF1390" s="180"/>
      <c r="AG1390" s="180"/>
      <c r="AH1390" s="180"/>
    </row>
    <row r="1391" spans="1:34" ht="38.25" x14ac:dyDescent="0.25">
      <c r="A1391" s="4" t="s">
        <v>4138</v>
      </c>
      <c r="B1391" s="5" t="s">
        <v>4139</v>
      </c>
      <c r="C1391" s="246">
        <f>IF(LEN($D1391)=0,"",SUBTOTAL(3,$D$6:$D1391))</f>
        <v>1384</v>
      </c>
      <c r="D1391" s="246" t="s">
        <v>56</v>
      </c>
      <c r="E1391" s="183" t="s">
        <v>3231</v>
      </c>
      <c r="F1391" s="177" t="s">
        <v>1822</v>
      </c>
      <c r="G1391" s="176" t="s">
        <v>181</v>
      </c>
      <c r="H1391" s="177" t="s">
        <v>980</v>
      </c>
      <c r="I1391" s="8">
        <v>0.21</v>
      </c>
      <c r="J1391" s="177">
        <v>145</v>
      </c>
      <c r="K1391" s="231">
        <v>2019</v>
      </c>
      <c r="L1391" s="12" t="s">
        <v>446</v>
      </c>
      <c r="M1391" s="12"/>
      <c r="N1391" s="12"/>
      <c r="O1391" s="12"/>
      <c r="P1391" s="12"/>
      <c r="Q1391" s="4"/>
      <c r="R1391" s="4">
        <v>0.21</v>
      </c>
      <c r="S1391" s="4">
        <v>0.21</v>
      </c>
      <c r="T1391" s="178">
        <v>2019</v>
      </c>
      <c r="U1391" s="13" t="s">
        <v>447</v>
      </c>
      <c r="V1391" s="4" t="s">
        <v>47</v>
      </c>
      <c r="W1391" s="180"/>
      <c r="X1391" s="4">
        <f t="shared" si="29"/>
        <v>0</v>
      </c>
      <c r="Y1391" s="180"/>
      <c r="Z1391" s="4"/>
      <c r="AA1391" s="180"/>
      <c r="AB1391" s="180"/>
      <c r="AC1391" s="180"/>
      <c r="AD1391" s="180"/>
      <c r="AE1391" s="180"/>
      <c r="AF1391" s="180"/>
      <c r="AG1391" s="180"/>
      <c r="AH1391" s="180"/>
    </row>
    <row r="1392" spans="1:34" ht="38.25" x14ac:dyDescent="0.25">
      <c r="A1392" s="4" t="s">
        <v>4140</v>
      </c>
      <c r="B1392" s="180" t="s">
        <v>1842</v>
      </c>
      <c r="C1392" s="246">
        <f>IF(LEN($D1392)=0,"",SUBTOTAL(3,$D$6:$D1392))</f>
        <v>1385</v>
      </c>
      <c r="D1392" s="6" t="s">
        <v>98</v>
      </c>
      <c r="E1392" s="106" t="s">
        <v>4141</v>
      </c>
      <c r="F1392" s="11" t="s">
        <v>100</v>
      </c>
      <c r="G1392" s="18" t="s">
        <v>65</v>
      </c>
      <c r="H1392" s="104" t="s">
        <v>1644</v>
      </c>
      <c r="I1392" s="248">
        <v>1.72</v>
      </c>
      <c r="J1392" s="177">
        <v>145</v>
      </c>
      <c r="K1392" s="231">
        <v>2019</v>
      </c>
      <c r="L1392" s="12" t="s">
        <v>446</v>
      </c>
      <c r="M1392" s="12"/>
      <c r="N1392" s="12"/>
      <c r="O1392" s="12"/>
      <c r="P1392" s="12"/>
      <c r="Q1392" s="4"/>
      <c r="R1392" s="103">
        <v>3.24</v>
      </c>
      <c r="S1392" s="103">
        <v>1.72</v>
      </c>
      <c r="T1392" s="175">
        <v>2019</v>
      </c>
      <c r="U1392" s="175" t="s">
        <v>447</v>
      </c>
      <c r="V1392" s="100" t="s">
        <v>47</v>
      </c>
      <c r="W1392" s="180"/>
      <c r="X1392" s="4">
        <f t="shared" si="29"/>
        <v>0</v>
      </c>
      <c r="Y1392" s="180"/>
      <c r="Z1392" s="4"/>
      <c r="AA1392" s="180"/>
      <c r="AB1392" s="180"/>
      <c r="AC1392" s="180"/>
      <c r="AD1392" s="180"/>
      <c r="AE1392" s="180"/>
      <c r="AF1392" s="180"/>
      <c r="AG1392" s="180"/>
      <c r="AH1392" s="180"/>
    </row>
    <row r="1393" spans="1:34" x14ac:dyDescent="0.25">
      <c r="A1393" s="4" t="s">
        <v>4142</v>
      </c>
      <c r="B1393" s="174"/>
      <c r="C1393" s="246"/>
      <c r="D1393" s="246"/>
      <c r="E1393" s="106"/>
      <c r="F1393" s="11"/>
      <c r="G1393" s="18"/>
      <c r="H1393" s="104"/>
      <c r="I1393" s="248"/>
      <c r="J1393" s="177"/>
      <c r="K1393" s="230"/>
      <c r="L1393" s="12"/>
      <c r="M1393" s="12"/>
      <c r="N1393" s="12"/>
      <c r="O1393" s="12"/>
      <c r="P1393" s="12"/>
      <c r="Q1393" s="4"/>
      <c r="R1393" s="4"/>
      <c r="S1393" s="180"/>
      <c r="T1393" s="180"/>
      <c r="U1393" s="180"/>
      <c r="V1393" s="180"/>
      <c r="W1393" s="180"/>
      <c r="X1393" s="4">
        <f t="shared" si="29"/>
        <v>0</v>
      </c>
      <c r="Y1393" s="180"/>
      <c r="Z1393" s="4"/>
      <c r="AA1393" s="180"/>
      <c r="AB1393" s="180"/>
      <c r="AC1393" s="180"/>
      <c r="AD1393" s="180"/>
      <c r="AE1393" s="180"/>
      <c r="AF1393" s="180"/>
      <c r="AG1393" s="180"/>
      <c r="AH1393" s="180"/>
    </row>
    <row r="1394" spans="1:34" ht="38.25" x14ac:dyDescent="0.25">
      <c r="A1394" s="4" t="s">
        <v>4143</v>
      </c>
      <c r="B1394" s="174" t="s">
        <v>4144</v>
      </c>
      <c r="C1394" s="246">
        <f>IF(LEN($D1394)=0,"",SUBTOTAL(3,$D$6:$D1394))</f>
        <v>1386</v>
      </c>
      <c r="D1394" s="246" t="s">
        <v>98</v>
      </c>
      <c r="E1394" s="106" t="s">
        <v>4145</v>
      </c>
      <c r="F1394" s="11" t="s">
        <v>100</v>
      </c>
      <c r="G1394" s="18" t="s">
        <v>65</v>
      </c>
      <c r="H1394" s="104" t="s">
        <v>289</v>
      </c>
      <c r="I1394" s="248">
        <v>0.05</v>
      </c>
      <c r="J1394" s="177">
        <v>145</v>
      </c>
      <c r="K1394" s="231">
        <v>2019</v>
      </c>
      <c r="L1394" s="12" t="s">
        <v>446</v>
      </c>
      <c r="M1394" s="12"/>
      <c r="N1394" s="12"/>
      <c r="O1394" s="12"/>
      <c r="P1394" s="12"/>
      <c r="Q1394" s="4"/>
      <c r="R1394" s="103">
        <v>5.51</v>
      </c>
      <c r="S1394" s="103">
        <v>0.05</v>
      </c>
      <c r="T1394" s="175">
        <v>2019</v>
      </c>
      <c r="U1394" s="175" t="s">
        <v>447</v>
      </c>
      <c r="V1394" s="100" t="s">
        <v>70</v>
      </c>
      <c r="W1394" s="180"/>
      <c r="X1394" s="4">
        <f t="shared" si="29"/>
        <v>0</v>
      </c>
      <c r="Y1394" s="180"/>
      <c r="Z1394" s="4"/>
      <c r="AA1394" s="180"/>
      <c r="AB1394" s="180"/>
      <c r="AC1394" s="180"/>
      <c r="AD1394" s="180"/>
      <c r="AE1394" s="180"/>
      <c r="AF1394" s="180"/>
      <c r="AG1394" s="180"/>
      <c r="AH1394" s="180"/>
    </row>
    <row r="1395" spans="1:34" ht="38.25" x14ac:dyDescent="0.25">
      <c r="A1395" s="4" t="s">
        <v>4146</v>
      </c>
      <c r="B1395" s="174" t="s">
        <v>4147</v>
      </c>
      <c r="C1395" s="246">
        <f>IF(LEN($D1395)=0,"",SUBTOTAL(3,$D$6:$D1395))</f>
        <v>1387</v>
      </c>
      <c r="D1395" s="6" t="s">
        <v>98</v>
      </c>
      <c r="E1395" s="106" t="s">
        <v>4148</v>
      </c>
      <c r="F1395" s="11" t="s">
        <v>164</v>
      </c>
      <c r="G1395" s="18" t="s">
        <v>65</v>
      </c>
      <c r="H1395" s="104" t="s">
        <v>4149</v>
      </c>
      <c r="I1395" s="248">
        <v>40</v>
      </c>
      <c r="J1395" s="177">
        <v>145</v>
      </c>
      <c r="K1395" s="231">
        <v>2019</v>
      </c>
      <c r="L1395" s="12" t="s">
        <v>446</v>
      </c>
      <c r="M1395" s="12"/>
      <c r="N1395" s="12"/>
      <c r="O1395" s="12"/>
      <c r="P1395" s="12"/>
      <c r="Q1395" s="4"/>
      <c r="R1395" s="103">
        <v>40</v>
      </c>
      <c r="S1395" s="103">
        <v>40</v>
      </c>
      <c r="T1395" s="175">
        <v>2019</v>
      </c>
      <c r="U1395" s="175" t="s">
        <v>447</v>
      </c>
      <c r="V1395" s="100" t="s">
        <v>70</v>
      </c>
      <c r="W1395" s="180"/>
      <c r="X1395" s="4">
        <f t="shared" si="29"/>
        <v>0</v>
      </c>
      <c r="Y1395" s="180"/>
      <c r="Z1395" s="4"/>
      <c r="AA1395" s="180"/>
      <c r="AB1395" s="180"/>
      <c r="AC1395" s="180"/>
      <c r="AD1395" s="180"/>
      <c r="AE1395" s="180"/>
      <c r="AF1395" s="180"/>
      <c r="AG1395" s="180"/>
      <c r="AH1395" s="180"/>
    </row>
    <row r="1396" spans="1:34" ht="21.75" customHeight="1" x14ac:dyDescent="0.25">
      <c r="A1396" s="4" t="s">
        <v>4150</v>
      </c>
      <c r="B1396" s="174" t="s">
        <v>4151</v>
      </c>
      <c r="C1396" s="246">
        <f>IF(LEN($D1396)=0,"",SUBTOTAL(3,$D$6:$D1396))</f>
        <v>1388</v>
      </c>
      <c r="D1396" s="246" t="s">
        <v>98</v>
      </c>
      <c r="E1396" s="106" t="s">
        <v>4152</v>
      </c>
      <c r="F1396" s="11" t="s">
        <v>100</v>
      </c>
      <c r="G1396" s="18" t="s">
        <v>65</v>
      </c>
      <c r="H1396" s="104" t="s">
        <v>299</v>
      </c>
      <c r="I1396" s="248">
        <v>1</v>
      </c>
      <c r="J1396" s="177">
        <v>145</v>
      </c>
      <c r="K1396" s="231">
        <v>2019</v>
      </c>
      <c r="L1396" s="12" t="s">
        <v>446</v>
      </c>
      <c r="M1396" s="12"/>
      <c r="N1396" s="12"/>
      <c r="O1396" s="12"/>
      <c r="P1396" s="12"/>
      <c r="Q1396" s="4"/>
      <c r="R1396" s="103">
        <v>1</v>
      </c>
      <c r="S1396" s="103">
        <v>1</v>
      </c>
      <c r="T1396" s="175">
        <v>2019</v>
      </c>
      <c r="U1396" s="175" t="s">
        <v>447</v>
      </c>
      <c r="V1396" s="100" t="s">
        <v>70</v>
      </c>
      <c r="W1396" s="180"/>
      <c r="X1396" s="4">
        <f t="shared" si="29"/>
        <v>0</v>
      </c>
      <c r="Y1396" s="180"/>
      <c r="Z1396" s="4"/>
      <c r="AA1396" s="180"/>
      <c r="AB1396" s="180"/>
      <c r="AC1396" s="180"/>
      <c r="AD1396" s="180"/>
      <c r="AE1396" s="180"/>
      <c r="AF1396" s="180"/>
      <c r="AG1396" s="180"/>
      <c r="AH1396" s="180"/>
    </row>
    <row r="1397" spans="1:34" ht="38.25" x14ac:dyDescent="0.25">
      <c r="A1397" s="4" t="s">
        <v>4153</v>
      </c>
      <c r="B1397" s="174" t="s">
        <v>4154</v>
      </c>
      <c r="C1397" s="246">
        <f>IF(LEN($D1397)=0,"",SUBTOTAL(3,$D$6:$D1397))</f>
        <v>1389</v>
      </c>
      <c r="D1397" s="6" t="s">
        <v>98</v>
      </c>
      <c r="E1397" s="106" t="s">
        <v>4155</v>
      </c>
      <c r="F1397" s="11" t="s">
        <v>100</v>
      </c>
      <c r="G1397" s="18" t="s">
        <v>65</v>
      </c>
      <c r="H1397" s="104" t="s">
        <v>181</v>
      </c>
      <c r="I1397" s="248">
        <v>4.0199999999999996</v>
      </c>
      <c r="J1397" s="177">
        <v>145</v>
      </c>
      <c r="K1397" s="231">
        <v>2019</v>
      </c>
      <c r="L1397" s="12" t="s">
        <v>446</v>
      </c>
      <c r="M1397" s="12"/>
      <c r="N1397" s="12"/>
      <c r="O1397" s="12"/>
      <c r="P1397" s="12"/>
      <c r="Q1397" s="4"/>
      <c r="R1397" s="103">
        <v>4.0199999999999996</v>
      </c>
      <c r="S1397" s="103">
        <v>4.0199999999999996</v>
      </c>
      <c r="T1397" s="175">
        <v>2019</v>
      </c>
      <c r="U1397" s="175" t="s">
        <v>447</v>
      </c>
      <c r="V1397" s="100" t="s">
        <v>70</v>
      </c>
      <c r="W1397" s="180"/>
      <c r="X1397" s="4">
        <f t="shared" si="29"/>
        <v>0</v>
      </c>
      <c r="Y1397" s="180"/>
      <c r="Z1397" s="4"/>
      <c r="AA1397" s="180"/>
      <c r="AB1397" s="180"/>
      <c r="AC1397" s="180"/>
      <c r="AD1397" s="180"/>
      <c r="AE1397" s="180"/>
      <c r="AF1397" s="180"/>
      <c r="AG1397" s="180"/>
      <c r="AH1397" s="180"/>
    </row>
    <row r="1398" spans="1:34" ht="38.25" x14ac:dyDescent="0.25">
      <c r="A1398" s="4" t="s">
        <v>4156</v>
      </c>
      <c r="B1398" s="174" t="s">
        <v>4157</v>
      </c>
      <c r="C1398" s="246">
        <f>IF(LEN($D1398)=0,"",SUBTOTAL(3,$D$6:$D1398))</f>
        <v>1390</v>
      </c>
      <c r="D1398" s="6" t="s">
        <v>98</v>
      </c>
      <c r="E1398" s="106" t="s">
        <v>4158</v>
      </c>
      <c r="F1398" s="11" t="s">
        <v>100</v>
      </c>
      <c r="G1398" s="18" t="s">
        <v>65</v>
      </c>
      <c r="H1398" s="104" t="s">
        <v>181</v>
      </c>
      <c r="I1398" s="248">
        <v>0.98</v>
      </c>
      <c r="J1398" s="177">
        <v>145</v>
      </c>
      <c r="K1398" s="231">
        <v>2019</v>
      </c>
      <c r="L1398" s="12" t="s">
        <v>446</v>
      </c>
      <c r="M1398" s="12"/>
      <c r="N1398" s="12"/>
      <c r="O1398" s="12"/>
      <c r="P1398" s="12"/>
      <c r="Q1398" s="4"/>
      <c r="R1398" s="103">
        <v>0.98</v>
      </c>
      <c r="S1398" s="103">
        <v>0.98</v>
      </c>
      <c r="T1398" s="175">
        <v>2019</v>
      </c>
      <c r="U1398" s="175" t="s">
        <v>447</v>
      </c>
      <c r="V1398" s="100" t="s">
        <v>47</v>
      </c>
      <c r="W1398" s="180"/>
      <c r="X1398" s="4">
        <f t="shared" si="29"/>
        <v>0</v>
      </c>
      <c r="Y1398" s="180"/>
      <c r="Z1398" s="4"/>
      <c r="AA1398" s="180"/>
      <c r="AB1398" s="180"/>
      <c r="AC1398" s="180"/>
      <c r="AD1398" s="180"/>
      <c r="AE1398" s="180"/>
      <c r="AF1398" s="180"/>
      <c r="AG1398" s="180"/>
      <c r="AH1398" s="180"/>
    </row>
    <row r="1399" spans="1:34" ht="38.25" x14ac:dyDescent="0.25">
      <c r="A1399" s="4" t="s">
        <v>4159</v>
      </c>
      <c r="B1399" s="174" t="s">
        <v>781</v>
      </c>
      <c r="C1399" s="246">
        <f>IF(LEN($D1399)=0,"",SUBTOTAL(3,$D$6:$D1399))</f>
        <v>1391</v>
      </c>
      <c r="D1399" s="6" t="s">
        <v>98</v>
      </c>
      <c r="E1399" s="106" t="s">
        <v>783</v>
      </c>
      <c r="F1399" s="11" t="s">
        <v>100</v>
      </c>
      <c r="G1399" s="18" t="s">
        <v>65</v>
      </c>
      <c r="H1399" s="104" t="s">
        <v>306</v>
      </c>
      <c r="I1399" s="248">
        <v>0.55000000000000004</v>
      </c>
      <c r="J1399" s="177">
        <v>145</v>
      </c>
      <c r="K1399" s="231">
        <v>2019</v>
      </c>
      <c r="L1399" s="12" t="s">
        <v>446</v>
      </c>
      <c r="M1399" s="12"/>
      <c r="N1399" s="12"/>
      <c r="O1399" s="12"/>
      <c r="P1399" s="12"/>
      <c r="Q1399" s="4"/>
      <c r="R1399" s="103">
        <v>1.1000000000000001</v>
      </c>
      <c r="S1399" s="103">
        <v>0.55000000000000004</v>
      </c>
      <c r="T1399" s="175">
        <v>2019</v>
      </c>
      <c r="U1399" s="175" t="s">
        <v>447</v>
      </c>
      <c r="V1399" s="100" t="s">
        <v>47</v>
      </c>
      <c r="W1399" s="180"/>
      <c r="X1399" s="4">
        <f t="shared" si="29"/>
        <v>0</v>
      </c>
      <c r="Y1399" s="180"/>
      <c r="Z1399" s="4"/>
      <c r="AA1399" s="180"/>
      <c r="AB1399" s="180"/>
      <c r="AC1399" s="180"/>
      <c r="AD1399" s="180"/>
      <c r="AE1399" s="180"/>
      <c r="AF1399" s="180"/>
      <c r="AG1399" s="180"/>
      <c r="AH1399" s="180"/>
    </row>
    <row r="1400" spans="1:34" ht="38.25" x14ac:dyDescent="0.25">
      <c r="A1400" s="4" t="s">
        <v>4160</v>
      </c>
      <c r="B1400" s="5" t="s">
        <v>4161</v>
      </c>
      <c r="C1400" s="246">
        <f>IF(LEN($D1400)=0,"",SUBTOTAL(3,$D$6:$D1400))</f>
        <v>1392</v>
      </c>
      <c r="D1400" s="6" t="s">
        <v>98</v>
      </c>
      <c r="E1400" s="201" t="s">
        <v>4162</v>
      </c>
      <c r="F1400" s="188" t="s">
        <v>164</v>
      </c>
      <c r="G1400" s="188" t="s">
        <v>256</v>
      </c>
      <c r="H1400" s="188" t="s">
        <v>356</v>
      </c>
      <c r="I1400" s="65">
        <v>1.1299999999999999</v>
      </c>
      <c r="J1400" s="177">
        <v>145</v>
      </c>
      <c r="K1400" s="231">
        <v>2019</v>
      </c>
      <c r="L1400" s="12" t="s">
        <v>446</v>
      </c>
      <c r="M1400" s="12"/>
      <c r="N1400" s="12"/>
      <c r="O1400" s="12"/>
      <c r="P1400" s="12"/>
      <c r="Q1400" s="4"/>
      <c r="R1400" s="4">
        <v>1.1299999999999999</v>
      </c>
      <c r="S1400" s="4">
        <v>1.1299999999999999</v>
      </c>
      <c r="T1400" s="178">
        <v>2019</v>
      </c>
      <c r="U1400" s="13" t="s">
        <v>447</v>
      </c>
      <c r="V1400" s="4" t="s">
        <v>47</v>
      </c>
      <c r="W1400" s="180"/>
      <c r="X1400" s="4">
        <f t="shared" si="29"/>
        <v>0</v>
      </c>
      <c r="Y1400" s="180"/>
      <c r="Z1400" s="4"/>
      <c r="AA1400" s="180"/>
      <c r="AB1400" s="180"/>
      <c r="AC1400" s="180"/>
      <c r="AD1400" s="180"/>
      <c r="AE1400" s="180"/>
      <c r="AF1400" s="180"/>
      <c r="AG1400" s="180"/>
      <c r="AH1400" s="180"/>
    </row>
    <row r="1401" spans="1:34" ht="38.25" x14ac:dyDescent="0.25">
      <c r="A1401" s="4" t="s">
        <v>4163</v>
      </c>
      <c r="B1401" s="5" t="s">
        <v>4164</v>
      </c>
      <c r="C1401" s="246">
        <f>IF(LEN($D1401)=0,"",SUBTOTAL(3,$D$6:$D1401))</f>
        <v>1393</v>
      </c>
      <c r="D1401" s="246" t="s">
        <v>98</v>
      </c>
      <c r="E1401" s="201" t="s">
        <v>4165</v>
      </c>
      <c r="F1401" s="188" t="s">
        <v>164</v>
      </c>
      <c r="G1401" s="188" t="s">
        <v>256</v>
      </c>
      <c r="H1401" s="188" t="s">
        <v>356</v>
      </c>
      <c r="I1401" s="65">
        <v>3.08</v>
      </c>
      <c r="J1401" s="177">
        <v>145</v>
      </c>
      <c r="K1401" s="231">
        <v>2019</v>
      </c>
      <c r="L1401" s="12" t="s">
        <v>446</v>
      </c>
      <c r="M1401" s="12"/>
      <c r="N1401" s="12"/>
      <c r="O1401" s="12"/>
      <c r="P1401" s="12"/>
      <c r="Q1401" s="4"/>
      <c r="R1401" s="4">
        <v>3.08</v>
      </c>
      <c r="S1401" s="4">
        <v>3.08</v>
      </c>
      <c r="T1401" s="178">
        <v>2019</v>
      </c>
      <c r="U1401" s="13" t="s">
        <v>447</v>
      </c>
      <c r="V1401" s="4" t="s">
        <v>47</v>
      </c>
      <c r="W1401" s="180"/>
      <c r="X1401" s="4">
        <f t="shared" si="29"/>
        <v>0</v>
      </c>
      <c r="Y1401" s="180"/>
      <c r="Z1401" s="4"/>
      <c r="AA1401" s="180"/>
      <c r="AB1401" s="180"/>
      <c r="AC1401" s="180"/>
      <c r="AD1401" s="180"/>
      <c r="AE1401" s="180"/>
      <c r="AF1401" s="180"/>
      <c r="AG1401" s="180"/>
      <c r="AH1401" s="180"/>
    </row>
    <row r="1402" spans="1:34" ht="38.25" x14ac:dyDescent="0.25">
      <c r="A1402" s="4" t="s">
        <v>4166</v>
      </c>
      <c r="B1402" s="5" t="s">
        <v>4167</v>
      </c>
      <c r="C1402" s="246">
        <f>IF(LEN($D1402)=0,"",SUBTOTAL(3,$D$6:$D1402))</f>
        <v>1394</v>
      </c>
      <c r="D1402" s="246" t="s">
        <v>98</v>
      </c>
      <c r="E1402" s="201" t="s">
        <v>4168</v>
      </c>
      <c r="F1402" s="188" t="s">
        <v>164</v>
      </c>
      <c r="G1402" s="188" t="s">
        <v>256</v>
      </c>
      <c r="H1402" s="188" t="s">
        <v>356</v>
      </c>
      <c r="I1402" s="65">
        <v>1.17</v>
      </c>
      <c r="J1402" s="177">
        <v>145</v>
      </c>
      <c r="K1402" s="231">
        <v>2019</v>
      </c>
      <c r="L1402" s="12" t="s">
        <v>446</v>
      </c>
      <c r="M1402" s="12"/>
      <c r="N1402" s="12"/>
      <c r="O1402" s="12"/>
      <c r="P1402" s="12"/>
      <c r="Q1402" s="4"/>
      <c r="R1402" s="4">
        <v>1.17</v>
      </c>
      <c r="S1402" s="4">
        <v>1.17</v>
      </c>
      <c r="T1402" s="178">
        <v>2019</v>
      </c>
      <c r="U1402" s="13" t="s">
        <v>447</v>
      </c>
      <c r="V1402" s="4" t="s">
        <v>47</v>
      </c>
      <c r="W1402" s="180"/>
      <c r="X1402" s="4">
        <f t="shared" si="29"/>
        <v>0</v>
      </c>
      <c r="Y1402" s="180"/>
      <c r="Z1402" s="4"/>
      <c r="AA1402" s="180"/>
      <c r="AB1402" s="180"/>
      <c r="AC1402" s="180"/>
      <c r="AD1402" s="180"/>
      <c r="AE1402" s="180"/>
      <c r="AF1402" s="180"/>
      <c r="AG1402" s="180"/>
      <c r="AH1402" s="180"/>
    </row>
    <row r="1403" spans="1:34" ht="38.25" x14ac:dyDescent="0.25">
      <c r="A1403" s="4" t="s">
        <v>4169</v>
      </c>
      <c r="B1403" s="5" t="s">
        <v>4170</v>
      </c>
      <c r="C1403" s="246">
        <f>IF(LEN($D1403)=0,"",SUBTOTAL(3,$D$6:$D1403))</f>
        <v>1395</v>
      </c>
      <c r="D1403" s="6" t="s">
        <v>98</v>
      </c>
      <c r="E1403" s="201" t="s">
        <v>4171</v>
      </c>
      <c r="F1403" s="188" t="s">
        <v>164</v>
      </c>
      <c r="G1403" s="188" t="s">
        <v>256</v>
      </c>
      <c r="H1403" s="188" t="s">
        <v>586</v>
      </c>
      <c r="I1403" s="65">
        <v>49.8</v>
      </c>
      <c r="J1403" s="177">
        <v>145</v>
      </c>
      <c r="K1403" s="231">
        <v>2019</v>
      </c>
      <c r="L1403" s="12" t="s">
        <v>446</v>
      </c>
      <c r="M1403" s="12"/>
      <c r="N1403" s="12"/>
      <c r="O1403" s="12"/>
      <c r="P1403" s="12"/>
      <c r="Q1403" s="4"/>
      <c r="R1403" s="4">
        <v>49.8</v>
      </c>
      <c r="S1403" s="4">
        <v>49.8</v>
      </c>
      <c r="T1403" s="178">
        <v>2019</v>
      </c>
      <c r="U1403" s="13" t="s">
        <v>447</v>
      </c>
      <c r="V1403" s="4" t="s">
        <v>47</v>
      </c>
      <c r="W1403" s="180"/>
      <c r="X1403" s="4">
        <f t="shared" si="29"/>
        <v>0</v>
      </c>
      <c r="Y1403" s="180"/>
      <c r="Z1403" s="4"/>
      <c r="AA1403" s="180"/>
      <c r="AB1403" s="180"/>
      <c r="AC1403" s="180"/>
      <c r="AD1403" s="180"/>
      <c r="AE1403" s="180"/>
      <c r="AF1403" s="180"/>
      <c r="AG1403" s="180"/>
      <c r="AH1403" s="180"/>
    </row>
    <row r="1404" spans="1:34" ht="38.25" x14ac:dyDescent="0.25">
      <c r="A1404" s="4" t="s">
        <v>4172</v>
      </c>
      <c r="B1404" s="5" t="s">
        <v>4173</v>
      </c>
      <c r="C1404" s="246">
        <f>IF(LEN($D1404)=0,"",SUBTOTAL(3,$D$6:$D1404))</f>
        <v>1396</v>
      </c>
      <c r="D1404" s="6" t="s">
        <v>98</v>
      </c>
      <c r="E1404" s="201" t="s">
        <v>4174</v>
      </c>
      <c r="F1404" s="188" t="s">
        <v>164</v>
      </c>
      <c r="G1404" s="188" t="s">
        <v>256</v>
      </c>
      <c r="H1404" s="188" t="s">
        <v>905</v>
      </c>
      <c r="I1404" s="65">
        <v>1.1200000000000001</v>
      </c>
      <c r="J1404" s="177">
        <v>145</v>
      </c>
      <c r="K1404" s="231">
        <v>2019</v>
      </c>
      <c r="L1404" s="12" t="s">
        <v>446</v>
      </c>
      <c r="M1404" s="12"/>
      <c r="N1404" s="12"/>
      <c r="O1404" s="12"/>
      <c r="P1404" s="12"/>
      <c r="Q1404" s="4"/>
      <c r="R1404" s="4">
        <v>1.1200000000000001</v>
      </c>
      <c r="S1404" s="4">
        <v>1.1200000000000001</v>
      </c>
      <c r="T1404" s="178">
        <v>2019</v>
      </c>
      <c r="U1404" s="13" t="s">
        <v>447</v>
      </c>
      <c r="V1404" s="4" t="s">
        <v>47</v>
      </c>
      <c r="W1404" s="180"/>
      <c r="X1404" s="4">
        <f t="shared" si="29"/>
        <v>0</v>
      </c>
      <c r="Y1404" s="180"/>
      <c r="Z1404" s="4"/>
      <c r="AA1404" s="180"/>
      <c r="AB1404" s="180"/>
      <c r="AC1404" s="180"/>
      <c r="AD1404" s="180"/>
      <c r="AE1404" s="180"/>
      <c r="AF1404" s="180"/>
      <c r="AG1404" s="180"/>
      <c r="AH1404" s="180"/>
    </row>
    <row r="1405" spans="1:34" ht="38.25" x14ac:dyDescent="0.25">
      <c r="A1405" s="4" t="s">
        <v>4175</v>
      </c>
      <c r="B1405" s="5" t="s">
        <v>4176</v>
      </c>
      <c r="C1405" s="246">
        <f>IF(LEN($D1405)=0,"",SUBTOTAL(3,$D$6:$D1405))</f>
        <v>1397</v>
      </c>
      <c r="D1405" s="6" t="s">
        <v>98</v>
      </c>
      <c r="E1405" s="201" t="s">
        <v>4177</v>
      </c>
      <c r="F1405" s="188" t="s">
        <v>164</v>
      </c>
      <c r="G1405" s="188" t="s">
        <v>256</v>
      </c>
      <c r="H1405" s="188" t="s">
        <v>905</v>
      </c>
      <c r="I1405" s="65">
        <v>1</v>
      </c>
      <c r="J1405" s="177">
        <v>145</v>
      </c>
      <c r="K1405" s="231">
        <v>2019</v>
      </c>
      <c r="L1405" s="12" t="s">
        <v>446</v>
      </c>
      <c r="M1405" s="12"/>
      <c r="N1405" s="12"/>
      <c r="O1405" s="12"/>
      <c r="P1405" s="12"/>
      <c r="Q1405" s="4"/>
      <c r="R1405" s="4">
        <v>1</v>
      </c>
      <c r="S1405" s="4">
        <v>1</v>
      </c>
      <c r="T1405" s="178">
        <v>2019</v>
      </c>
      <c r="U1405" s="13" t="s">
        <v>447</v>
      </c>
      <c r="V1405" s="4" t="s">
        <v>47</v>
      </c>
      <c r="W1405" s="180"/>
      <c r="X1405" s="4">
        <f t="shared" si="29"/>
        <v>0</v>
      </c>
      <c r="Y1405" s="180"/>
      <c r="Z1405" s="4"/>
      <c r="AA1405" s="180"/>
      <c r="AB1405" s="180"/>
      <c r="AC1405" s="180"/>
      <c r="AD1405" s="180"/>
      <c r="AE1405" s="180"/>
      <c r="AF1405" s="180"/>
      <c r="AG1405" s="180"/>
      <c r="AH1405" s="180"/>
    </row>
    <row r="1406" spans="1:34" ht="38.25" x14ac:dyDescent="0.25">
      <c r="A1406" s="4" t="s">
        <v>4178</v>
      </c>
      <c r="B1406" s="5" t="s">
        <v>4179</v>
      </c>
      <c r="C1406" s="246">
        <f>IF(LEN($D1406)=0,"",SUBTOTAL(3,$D$6:$D1406))</f>
        <v>1398</v>
      </c>
      <c r="D1406" s="6" t="s">
        <v>98</v>
      </c>
      <c r="E1406" s="201" t="s">
        <v>4171</v>
      </c>
      <c r="F1406" s="188" t="s">
        <v>164</v>
      </c>
      <c r="G1406" s="188" t="s">
        <v>256</v>
      </c>
      <c r="H1406" s="188" t="s">
        <v>808</v>
      </c>
      <c r="I1406" s="65">
        <v>22.22</v>
      </c>
      <c r="J1406" s="177">
        <v>145</v>
      </c>
      <c r="K1406" s="231">
        <v>2019</v>
      </c>
      <c r="L1406" s="12" t="s">
        <v>446</v>
      </c>
      <c r="M1406" s="12"/>
      <c r="N1406" s="12"/>
      <c r="O1406" s="12"/>
      <c r="P1406" s="12"/>
      <c r="Q1406" s="4"/>
      <c r="R1406" s="4">
        <v>22.22</v>
      </c>
      <c r="S1406" s="4">
        <v>22.22</v>
      </c>
      <c r="T1406" s="178">
        <v>2019</v>
      </c>
      <c r="U1406" s="13" t="s">
        <v>447</v>
      </c>
      <c r="V1406" s="4" t="s">
        <v>47</v>
      </c>
      <c r="W1406" s="180"/>
      <c r="X1406" s="4">
        <f t="shared" si="29"/>
        <v>0</v>
      </c>
      <c r="Y1406" s="180"/>
      <c r="Z1406" s="4"/>
      <c r="AA1406" s="180"/>
      <c r="AB1406" s="180"/>
      <c r="AC1406" s="180"/>
      <c r="AD1406" s="180"/>
      <c r="AE1406" s="180"/>
      <c r="AF1406" s="180"/>
      <c r="AG1406" s="180"/>
      <c r="AH1406" s="180"/>
    </row>
    <row r="1407" spans="1:34" ht="38.25" x14ac:dyDescent="0.25">
      <c r="A1407" s="4" t="s">
        <v>4180</v>
      </c>
      <c r="B1407" s="5" t="s">
        <v>4181</v>
      </c>
      <c r="C1407" s="246">
        <f>IF(LEN($D1407)=0,"",SUBTOTAL(3,$D$6:$D1407))</f>
        <v>1399</v>
      </c>
      <c r="D1407" s="6" t="s">
        <v>98</v>
      </c>
      <c r="E1407" s="201" t="s">
        <v>4171</v>
      </c>
      <c r="F1407" s="188" t="s">
        <v>164</v>
      </c>
      <c r="G1407" s="188" t="s">
        <v>256</v>
      </c>
      <c r="H1407" s="188" t="s">
        <v>4182</v>
      </c>
      <c r="I1407" s="65">
        <v>190</v>
      </c>
      <c r="J1407" s="177">
        <v>145</v>
      </c>
      <c r="K1407" s="231">
        <v>2019</v>
      </c>
      <c r="L1407" s="12" t="s">
        <v>446</v>
      </c>
      <c r="M1407" s="12"/>
      <c r="N1407" s="12"/>
      <c r="O1407" s="12"/>
      <c r="P1407" s="12"/>
      <c r="Q1407" s="4"/>
      <c r="R1407" s="4">
        <v>190</v>
      </c>
      <c r="S1407" s="4">
        <v>190</v>
      </c>
      <c r="T1407" s="178">
        <v>2019</v>
      </c>
      <c r="U1407" s="13" t="s">
        <v>447</v>
      </c>
      <c r="V1407" s="4" t="s">
        <v>47</v>
      </c>
      <c r="W1407" s="180"/>
      <c r="X1407" s="4">
        <f t="shared" si="29"/>
        <v>0</v>
      </c>
      <c r="Y1407" s="180"/>
      <c r="Z1407" s="4"/>
      <c r="AA1407" s="180"/>
      <c r="AB1407" s="180"/>
      <c r="AC1407" s="180"/>
      <c r="AD1407" s="180"/>
      <c r="AE1407" s="180"/>
      <c r="AF1407" s="180"/>
      <c r="AG1407" s="180"/>
      <c r="AH1407" s="180"/>
    </row>
    <row r="1408" spans="1:34" ht="38.25" x14ac:dyDescent="0.25">
      <c r="A1408" s="4" t="s">
        <v>4183</v>
      </c>
      <c r="B1408" s="5" t="s">
        <v>4184</v>
      </c>
      <c r="C1408" s="246">
        <f>IF(LEN($D1408)=0,"",SUBTOTAL(3,$D$6:$D1408))</f>
        <v>1400</v>
      </c>
      <c r="D1408" s="6" t="s">
        <v>98</v>
      </c>
      <c r="E1408" s="201" t="s">
        <v>4185</v>
      </c>
      <c r="F1408" s="188" t="s">
        <v>164</v>
      </c>
      <c r="G1408" s="188" t="s">
        <v>256</v>
      </c>
      <c r="H1408" s="188" t="s">
        <v>257</v>
      </c>
      <c r="I1408" s="65">
        <v>1.73</v>
      </c>
      <c r="J1408" s="177">
        <v>145</v>
      </c>
      <c r="K1408" s="231">
        <v>2019</v>
      </c>
      <c r="L1408" s="12" t="s">
        <v>446</v>
      </c>
      <c r="M1408" s="12"/>
      <c r="N1408" s="12"/>
      <c r="O1408" s="12"/>
      <c r="P1408" s="12"/>
      <c r="Q1408" s="4"/>
      <c r="R1408" s="4">
        <v>1.73</v>
      </c>
      <c r="S1408" s="4">
        <v>1.73</v>
      </c>
      <c r="T1408" s="178">
        <v>2019</v>
      </c>
      <c r="U1408" s="13" t="s">
        <v>447</v>
      </c>
      <c r="V1408" s="4" t="s">
        <v>47</v>
      </c>
      <c r="W1408" s="180"/>
      <c r="X1408" s="4">
        <f t="shared" si="29"/>
        <v>0</v>
      </c>
      <c r="Y1408" s="180"/>
      <c r="Z1408" s="4"/>
      <c r="AA1408" s="180"/>
      <c r="AB1408" s="180"/>
      <c r="AC1408" s="180"/>
      <c r="AD1408" s="180"/>
      <c r="AE1408" s="180"/>
      <c r="AF1408" s="180"/>
      <c r="AG1408" s="180"/>
      <c r="AH1408" s="180"/>
    </row>
    <row r="1409" spans="1:34" ht="38.25" x14ac:dyDescent="0.25">
      <c r="A1409" s="4" t="s">
        <v>4186</v>
      </c>
      <c r="B1409" s="5" t="s">
        <v>4187</v>
      </c>
      <c r="C1409" s="246">
        <f>IF(LEN($D1409)=0,"",SUBTOTAL(3,$D$6:$D1409))</f>
        <v>1401</v>
      </c>
      <c r="D1409" s="6" t="s">
        <v>98</v>
      </c>
      <c r="E1409" s="201" t="s">
        <v>4188</v>
      </c>
      <c r="F1409" s="188" t="s">
        <v>164</v>
      </c>
      <c r="G1409" s="188" t="s">
        <v>256</v>
      </c>
      <c r="H1409" s="188" t="s">
        <v>295</v>
      </c>
      <c r="I1409" s="65">
        <v>2.76</v>
      </c>
      <c r="J1409" s="177">
        <v>145</v>
      </c>
      <c r="K1409" s="231">
        <v>2019</v>
      </c>
      <c r="L1409" s="12" t="s">
        <v>446</v>
      </c>
      <c r="M1409" s="12"/>
      <c r="N1409" s="12" t="s">
        <v>68</v>
      </c>
      <c r="O1409" s="12"/>
      <c r="P1409" s="12"/>
      <c r="Q1409" s="4" t="s">
        <v>1989</v>
      </c>
      <c r="R1409" s="4">
        <v>2.76</v>
      </c>
      <c r="S1409" s="4">
        <v>2.76</v>
      </c>
      <c r="T1409" s="178">
        <v>2019</v>
      </c>
      <c r="U1409" s="13" t="s">
        <v>447</v>
      </c>
      <c r="V1409" s="4" t="s">
        <v>47</v>
      </c>
      <c r="W1409" s="180"/>
      <c r="X1409" s="4">
        <f t="shared" si="29"/>
        <v>0</v>
      </c>
      <c r="Y1409" s="180"/>
      <c r="Z1409" s="4" t="s">
        <v>4186</v>
      </c>
      <c r="AA1409" s="180"/>
      <c r="AB1409" s="180"/>
      <c r="AC1409" s="180"/>
      <c r="AD1409" s="180"/>
      <c r="AE1409" s="180"/>
      <c r="AF1409" s="180"/>
      <c r="AG1409" s="180"/>
      <c r="AH1409" s="180"/>
    </row>
    <row r="1410" spans="1:34" ht="38.25" x14ac:dyDescent="0.25">
      <c r="A1410" s="4" t="s">
        <v>4189</v>
      </c>
      <c r="B1410" s="5" t="s">
        <v>4190</v>
      </c>
      <c r="C1410" s="246">
        <f>IF(LEN($D1410)=0,"",SUBTOTAL(3,$D$6:$D1410))</f>
        <v>1402</v>
      </c>
      <c r="D1410" s="6" t="s">
        <v>98</v>
      </c>
      <c r="E1410" s="201" t="s">
        <v>4188</v>
      </c>
      <c r="F1410" s="188" t="s">
        <v>164</v>
      </c>
      <c r="G1410" s="188" t="s">
        <v>256</v>
      </c>
      <c r="H1410" s="188" t="s">
        <v>295</v>
      </c>
      <c r="I1410" s="65">
        <v>2.5499999999999998</v>
      </c>
      <c r="J1410" s="177">
        <v>145</v>
      </c>
      <c r="K1410" s="231">
        <v>2019</v>
      </c>
      <c r="L1410" s="12" t="s">
        <v>446</v>
      </c>
      <c r="M1410" s="12"/>
      <c r="N1410" s="12"/>
      <c r="O1410" s="12"/>
      <c r="P1410" s="12"/>
      <c r="Q1410" s="4"/>
      <c r="R1410" s="4">
        <v>2.5499999999999998</v>
      </c>
      <c r="S1410" s="4">
        <v>2.5499999999999998</v>
      </c>
      <c r="T1410" s="178">
        <v>2019</v>
      </c>
      <c r="U1410" s="13" t="s">
        <v>447</v>
      </c>
      <c r="V1410" s="4" t="s">
        <v>47</v>
      </c>
      <c r="W1410" s="180"/>
      <c r="X1410" s="4">
        <f t="shared" si="29"/>
        <v>0</v>
      </c>
      <c r="Y1410" s="180"/>
      <c r="Z1410" s="4"/>
      <c r="AA1410" s="180"/>
      <c r="AB1410" s="180"/>
      <c r="AC1410" s="180"/>
      <c r="AD1410" s="180"/>
      <c r="AE1410" s="180"/>
      <c r="AF1410" s="180"/>
      <c r="AG1410" s="180"/>
      <c r="AH1410" s="180"/>
    </row>
    <row r="1411" spans="1:34" ht="38.25" x14ac:dyDescent="0.25">
      <c r="A1411" s="4" t="s">
        <v>4191</v>
      </c>
      <c r="B1411" s="5" t="s">
        <v>2082</v>
      </c>
      <c r="C1411" s="246">
        <f>IF(LEN($D1411)=0,"",SUBTOTAL(3,$D$6:$D1411))</f>
        <v>1403</v>
      </c>
      <c r="D1411" s="6" t="s">
        <v>98</v>
      </c>
      <c r="E1411" s="13" t="s">
        <v>4192</v>
      </c>
      <c r="F1411" s="8" t="s">
        <v>100</v>
      </c>
      <c r="G1411" s="188" t="s">
        <v>256</v>
      </c>
      <c r="H1411" s="8" t="s">
        <v>652</v>
      </c>
      <c r="I1411" s="8">
        <v>0.31</v>
      </c>
      <c r="J1411" s="177">
        <v>145</v>
      </c>
      <c r="K1411" s="231">
        <v>2019</v>
      </c>
      <c r="L1411" s="12" t="s">
        <v>446</v>
      </c>
      <c r="M1411" s="12"/>
      <c r="N1411" s="12" t="s">
        <v>68</v>
      </c>
      <c r="O1411" s="12"/>
      <c r="P1411" s="12"/>
      <c r="Q1411" s="4" t="s">
        <v>1989</v>
      </c>
      <c r="R1411" s="4">
        <v>4.91</v>
      </c>
      <c r="S1411" s="4">
        <v>0.31</v>
      </c>
      <c r="T1411" s="178">
        <v>2019</v>
      </c>
      <c r="U1411" s="13" t="s">
        <v>447</v>
      </c>
      <c r="V1411" s="4" t="s">
        <v>70</v>
      </c>
      <c r="W1411" s="180"/>
      <c r="X1411" s="4">
        <f t="shared" si="29"/>
        <v>0</v>
      </c>
      <c r="Y1411" s="180"/>
      <c r="Z1411" s="4" t="s">
        <v>4193</v>
      </c>
      <c r="AA1411" s="180"/>
      <c r="AB1411" s="180"/>
      <c r="AC1411" s="180"/>
      <c r="AD1411" s="180"/>
      <c r="AE1411" s="180"/>
      <c r="AF1411" s="180"/>
      <c r="AG1411" s="180"/>
      <c r="AH1411" s="180"/>
    </row>
    <row r="1412" spans="1:34" ht="38.25" x14ac:dyDescent="0.25">
      <c r="A1412" s="4" t="s">
        <v>4194</v>
      </c>
      <c r="B1412" s="5" t="s">
        <v>4195</v>
      </c>
      <c r="C1412" s="246">
        <f>IF(LEN($D1412)=0,"",SUBTOTAL(3,$D$6:$D1412))</f>
        <v>1404</v>
      </c>
      <c r="D1412" s="246" t="s">
        <v>98</v>
      </c>
      <c r="E1412" s="7" t="s">
        <v>4196</v>
      </c>
      <c r="F1412" s="188" t="s">
        <v>100</v>
      </c>
      <c r="G1412" s="188" t="s">
        <v>256</v>
      </c>
      <c r="H1412" s="188" t="s">
        <v>652</v>
      </c>
      <c r="I1412" s="8">
        <v>0.5</v>
      </c>
      <c r="J1412" s="177">
        <v>145</v>
      </c>
      <c r="K1412" s="231">
        <v>2019</v>
      </c>
      <c r="L1412" s="12" t="s">
        <v>446</v>
      </c>
      <c r="M1412" s="12"/>
      <c r="N1412" s="12" t="s">
        <v>68</v>
      </c>
      <c r="O1412" s="12"/>
      <c r="P1412" s="12"/>
      <c r="Q1412" s="4" t="s">
        <v>1989</v>
      </c>
      <c r="R1412" s="4">
        <v>4.5</v>
      </c>
      <c r="S1412" s="4">
        <v>0.5</v>
      </c>
      <c r="T1412" s="178">
        <v>2019</v>
      </c>
      <c r="U1412" s="13" t="s">
        <v>447</v>
      </c>
      <c r="V1412" s="4" t="s">
        <v>70</v>
      </c>
      <c r="W1412" s="180"/>
      <c r="X1412" s="4">
        <f t="shared" si="29"/>
        <v>0</v>
      </c>
      <c r="Y1412" s="180"/>
      <c r="Z1412" s="4" t="s">
        <v>4193</v>
      </c>
      <c r="AA1412" s="180"/>
      <c r="AB1412" s="180"/>
      <c r="AC1412" s="180"/>
      <c r="AD1412" s="180"/>
      <c r="AE1412" s="180"/>
      <c r="AF1412" s="180"/>
      <c r="AG1412" s="180"/>
      <c r="AH1412" s="180"/>
    </row>
    <row r="1413" spans="1:34" ht="38.25" x14ac:dyDescent="0.25">
      <c r="A1413" s="4" t="s">
        <v>4197</v>
      </c>
      <c r="B1413" s="5" t="s">
        <v>4198</v>
      </c>
      <c r="C1413" s="246">
        <f>IF(LEN($D1413)=0,"",SUBTOTAL(3,$D$6:$D1413))</f>
        <v>1405</v>
      </c>
      <c r="D1413" s="6" t="s">
        <v>98</v>
      </c>
      <c r="E1413" s="183" t="s">
        <v>4199</v>
      </c>
      <c r="F1413" s="177" t="s">
        <v>164</v>
      </c>
      <c r="G1413" s="176" t="s">
        <v>139</v>
      </c>
      <c r="H1413" s="177" t="s">
        <v>674</v>
      </c>
      <c r="I1413" s="13">
        <v>22.75</v>
      </c>
      <c r="J1413" s="177">
        <v>145</v>
      </c>
      <c r="K1413" s="231">
        <v>2019</v>
      </c>
      <c r="L1413" s="12" t="s">
        <v>446</v>
      </c>
      <c r="M1413" s="12"/>
      <c r="N1413" s="12" t="s">
        <v>68</v>
      </c>
      <c r="O1413" s="12"/>
      <c r="P1413" s="12"/>
      <c r="Q1413" s="4" t="s">
        <v>68</v>
      </c>
      <c r="R1413" s="4">
        <v>55.33</v>
      </c>
      <c r="S1413" s="4">
        <v>22.75</v>
      </c>
      <c r="T1413" s="178">
        <v>2019</v>
      </c>
      <c r="U1413" s="13" t="s">
        <v>447</v>
      </c>
      <c r="V1413" s="4" t="s">
        <v>70</v>
      </c>
      <c r="W1413" s="180"/>
      <c r="X1413" s="4">
        <f t="shared" si="29"/>
        <v>0</v>
      </c>
      <c r="Y1413" s="180"/>
      <c r="Z1413" s="4"/>
      <c r="AA1413" s="180"/>
      <c r="AB1413" s="180"/>
      <c r="AC1413" s="180"/>
      <c r="AD1413" s="180"/>
      <c r="AE1413" s="180"/>
      <c r="AF1413" s="180"/>
      <c r="AG1413" s="180"/>
      <c r="AH1413" s="180"/>
    </row>
    <row r="1414" spans="1:34" ht="38.25" x14ac:dyDescent="0.25">
      <c r="A1414" s="4" t="s">
        <v>4200</v>
      </c>
      <c r="B1414" s="5" t="s">
        <v>4201</v>
      </c>
      <c r="C1414" s="246">
        <f>IF(LEN($D1414)=0,"",SUBTOTAL(3,$D$6:$D1414))</f>
        <v>1406</v>
      </c>
      <c r="D1414" s="246" t="s">
        <v>98</v>
      </c>
      <c r="E1414" s="7" t="s">
        <v>4202</v>
      </c>
      <c r="F1414" s="18" t="s">
        <v>105</v>
      </c>
      <c r="G1414" s="212" t="s">
        <v>165</v>
      </c>
      <c r="H1414" s="188" t="s">
        <v>722</v>
      </c>
      <c r="I1414" s="13">
        <v>8</v>
      </c>
      <c r="J1414" s="177">
        <v>145</v>
      </c>
      <c r="K1414" s="231">
        <v>2019</v>
      </c>
      <c r="L1414" s="12" t="s">
        <v>446</v>
      </c>
      <c r="M1414" s="12"/>
      <c r="N1414" s="12"/>
      <c r="O1414" s="12"/>
      <c r="P1414" s="12"/>
      <c r="Q1414" s="4"/>
      <c r="R1414" s="4">
        <v>21.82</v>
      </c>
      <c r="S1414" s="4">
        <v>8</v>
      </c>
      <c r="T1414" s="178">
        <v>2019</v>
      </c>
      <c r="U1414" s="13" t="s">
        <v>447</v>
      </c>
      <c r="V1414" s="4" t="s">
        <v>111</v>
      </c>
      <c r="W1414" s="180"/>
      <c r="X1414" s="4">
        <f t="shared" si="29"/>
        <v>0</v>
      </c>
      <c r="Y1414" s="180"/>
      <c r="Z1414" s="4"/>
      <c r="AA1414" s="180"/>
      <c r="AB1414" s="180"/>
      <c r="AC1414" s="180"/>
      <c r="AD1414" s="180"/>
      <c r="AE1414" s="180"/>
      <c r="AF1414" s="180"/>
      <c r="AG1414" s="180"/>
      <c r="AH1414" s="180"/>
    </row>
    <row r="1415" spans="1:34" ht="38.25" x14ac:dyDescent="0.25">
      <c r="A1415" s="4" t="s">
        <v>4203</v>
      </c>
      <c r="B1415" s="5" t="s">
        <v>4204</v>
      </c>
      <c r="C1415" s="246">
        <f>IF(LEN($D1415)=0,"",SUBTOTAL(3,$D$6:$D1415))</f>
        <v>1407</v>
      </c>
      <c r="D1415" s="246" t="s">
        <v>98</v>
      </c>
      <c r="E1415" s="7" t="s">
        <v>838</v>
      </c>
      <c r="F1415" s="18" t="s">
        <v>164</v>
      </c>
      <c r="G1415" s="212" t="s">
        <v>165</v>
      </c>
      <c r="H1415" s="188" t="s">
        <v>722</v>
      </c>
      <c r="I1415" s="13">
        <v>9.8320000000000007</v>
      </c>
      <c r="J1415" s="177">
        <v>145</v>
      </c>
      <c r="K1415" s="231">
        <v>2019</v>
      </c>
      <c r="L1415" s="12" t="s">
        <v>446</v>
      </c>
      <c r="M1415" s="12"/>
      <c r="N1415" s="12"/>
      <c r="O1415" s="12"/>
      <c r="P1415" s="12"/>
      <c r="Q1415" s="4"/>
      <c r="R1415" s="4">
        <v>9.8320000000000007</v>
      </c>
      <c r="S1415" s="4">
        <v>9.8320000000000007</v>
      </c>
      <c r="T1415" s="178">
        <v>2019</v>
      </c>
      <c r="U1415" s="13" t="s">
        <v>447</v>
      </c>
      <c r="V1415" s="4" t="s">
        <v>111</v>
      </c>
      <c r="W1415" s="180"/>
      <c r="X1415" s="4">
        <f t="shared" si="29"/>
        <v>0</v>
      </c>
      <c r="Y1415" s="180"/>
      <c r="Z1415" s="4"/>
      <c r="AA1415" s="180"/>
      <c r="AB1415" s="180"/>
      <c r="AC1415" s="180"/>
      <c r="AD1415" s="180"/>
      <c r="AE1415" s="180"/>
      <c r="AF1415" s="180"/>
      <c r="AG1415" s="180"/>
      <c r="AH1415" s="180"/>
    </row>
    <row r="1416" spans="1:34" ht="38.25" x14ac:dyDescent="0.25">
      <c r="A1416" s="4" t="s">
        <v>4205</v>
      </c>
      <c r="B1416" s="5" t="s">
        <v>4206</v>
      </c>
      <c r="C1416" s="246">
        <f>IF(LEN($D1416)=0,"",SUBTOTAL(3,$D$6:$D1416))</f>
        <v>1408</v>
      </c>
      <c r="D1416" s="247">
        <v>60</v>
      </c>
      <c r="E1416" s="189" t="s">
        <v>4207</v>
      </c>
      <c r="F1416" s="188" t="s">
        <v>4208</v>
      </c>
      <c r="G1416" s="212" t="s">
        <v>165</v>
      </c>
      <c r="H1416" s="305" t="s">
        <v>3469</v>
      </c>
      <c r="I1416" s="13">
        <v>4.28</v>
      </c>
      <c r="J1416" s="177">
        <v>145</v>
      </c>
      <c r="K1416" s="231">
        <v>2019</v>
      </c>
      <c r="L1416" s="12" t="s">
        <v>446</v>
      </c>
      <c r="M1416" s="12"/>
      <c r="N1416" s="12"/>
      <c r="O1416" s="12"/>
      <c r="P1416" s="12"/>
      <c r="Q1416" s="4"/>
      <c r="R1416" s="4">
        <v>25.07</v>
      </c>
      <c r="S1416" s="4">
        <v>4.28</v>
      </c>
      <c r="T1416" s="178">
        <v>2019</v>
      </c>
      <c r="U1416" s="13" t="s">
        <v>447</v>
      </c>
      <c r="V1416" s="4" t="s">
        <v>111</v>
      </c>
      <c r="W1416" s="180"/>
      <c r="X1416" s="4">
        <f t="shared" si="29"/>
        <v>0</v>
      </c>
      <c r="Y1416" s="180"/>
      <c r="Z1416" s="4"/>
      <c r="AA1416" s="180"/>
      <c r="AB1416" s="180"/>
      <c r="AC1416" s="180"/>
      <c r="AD1416" s="180"/>
      <c r="AE1416" s="180"/>
      <c r="AF1416" s="180"/>
      <c r="AG1416" s="180"/>
      <c r="AH1416" s="180"/>
    </row>
    <row r="1417" spans="1:34" ht="38.25" x14ac:dyDescent="0.25">
      <c r="A1417" s="4" t="s">
        <v>4209</v>
      </c>
      <c r="B1417" s="174" t="s">
        <v>4210</v>
      </c>
      <c r="C1417" s="246">
        <f>IF(LEN($D1417)=0,"",SUBTOTAL(3,$D$6:$D1417))</f>
        <v>1409</v>
      </c>
      <c r="D1417" s="247">
        <v>60</v>
      </c>
      <c r="E1417" s="201" t="s">
        <v>4211</v>
      </c>
      <c r="F1417" s="8" t="s">
        <v>4212</v>
      </c>
      <c r="G1417" s="18" t="s">
        <v>65</v>
      </c>
      <c r="H1417" s="214" t="s">
        <v>115</v>
      </c>
      <c r="I1417" s="65">
        <v>5</v>
      </c>
      <c r="J1417" s="177">
        <v>145</v>
      </c>
      <c r="K1417" s="231">
        <v>2019</v>
      </c>
      <c r="L1417" s="12" t="s">
        <v>446</v>
      </c>
      <c r="M1417" s="12"/>
      <c r="N1417" s="12"/>
      <c r="O1417" s="12"/>
      <c r="P1417" s="12"/>
      <c r="Q1417" s="4"/>
      <c r="R1417" s="103">
        <v>179.5</v>
      </c>
      <c r="S1417" s="103">
        <v>5</v>
      </c>
      <c r="T1417" s="175">
        <v>2019</v>
      </c>
      <c r="U1417" s="175" t="s">
        <v>447</v>
      </c>
      <c r="V1417" s="100" t="s">
        <v>70</v>
      </c>
      <c r="W1417" s="180"/>
      <c r="X1417" s="4">
        <f t="shared" si="29"/>
        <v>0</v>
      </c>
      <c r="Y1417" s="180"/>
      <c r="Z1417" s="4"/>
      <c r="AA1417" s="180"/>
      <c r="AB1417" s="180"/>
      <c r="AC1417" s="180"/>
      <c r="AD1417" s="180"/>
      <c r="AE1417" s="180"/>
      <c r="AF1417" s="180"/>
      <c r="AG1417" s="180"/>
      <c r="AH1417" s="180"/>
    </row>
    <row r="1418" spans="1:34" ht="38.25" x14ac:dyDescent="0.25">
      <c r="A1418" s="4" t="s">
        <v>4213</v>
      </c>
      <c r="B1418" s="174" t="s">
        <v>4214</v>
      </c>
      <c r="C1418" s="246">
        <f>IF(LEN($D1418)=0,"",SUBTOTAL(3,$D$6:$D1418))</f>
        <v>1410</v>
      </c>
      <c r="D1418" s="247">
        <v>60</v>
      </c>
      <c r="E1418" s="189" t="s">
        <v>4215</v>
      </c>
      <c r="F1418" s="8" t="s">
        <v>4212</v>
      </c>
      <c r="G1418" s="18" t="s">
        <v>65</v>
      </c>
      <c r="H1418" s="214" t="s">
        <v>268</v>
      </c>
      <c r="I1418" s="65">
        <v>0.27</v>
      </c>
      <c r="J1418" s="177">
        <v>145</v>
      </c>
      <c r="K1418" s="231">
        <v>2019</v>
      </c>
      <c r="L1418" s="12" t="s">
        <v>446</v>
      </c>
      <c r="M1418" s="12"/>
      <c r="N1418" s="12"/>
      <c r="O1418" s="12"/>
      <c r="P1418" s="12"/>
      <c r="Q1418" s="4"/>
      <c r="R1418" s="103">
        <v>2.7</v>
      </c>
      <c r="S1418" s="103">
        <v>0.27</v>
      </c>
      <c r="T1418" s="175">
        <v>2019</v>
      </c>
      <c r="U1418" s="175" t="s">
        <v>447</v>
      </c>
      <c r="V1418" s="100" t="s">
        <v>70</v>
      </c>
      <c r="W1418" s="180"/>
      <c r="X1418" s="4">
        <f t="shared" si="29"/>
        <v>0</v>
      </c>
      <c r="Y1418" s="180"/>
      <c r="Z1418" s="4"/>
      <c r="AA1418" s="180"/>
      <c r="AB1418" s="180"/>
      <c r="AC1418" s="180"/>
      <c r="AD1418" s="180"/>
      <c r="AE1418" s="180"/>
      <c r="AF1418" s="180"/>
      <c r="AG1418" s="180"/>
      <c r="AH1418" s="180"/>
    </row>
    <row r="1419" spans="1:34" ht="38.25" x14ac:dyDescent="0.25">
      <c r="A1419" s="4" t="s">
        <v>4216</v>
      </c>
      <c r="B1419" s="174" t="s">
        <v>4217</v>
      </c>
      <c r="C1419" s="246">
        <f>IF(LEN($D1419)=0,"",SUBTOTAL(3,$D$6:$D1419))</f>
        <v>1411</v>
      </c>
      <c r="D1419" s="6">
        <v>60</v>
      </c>
      <c r="E1419" s="201" t="s">
        <v>4218</v>
      </c>
      <c r="F1419" s="205" t="s">
        <v>4212</v>
      </c>
      <c r="G1419" s="18" t="s">
        <v>65</v>
      </c>
      <c r="H1419" s="188" t="s">
        <v>128</v>
      </c>
      <c r="I1419" s="65">
        <v>1.3</v>
      </c>
      <c r="J1419" s="177">
        <v>145</v>
      </c>
      <c r="K1419" s="231">
        <v>2019</v>
      </c>
      <c r="L1419" s="12" t="s">
        <v>446</v>
      </c>
      <c r="M1419" s="12"/>
      <c r="N1419" s="12"/>
      <c r="O1419" s="12"/>
      <c r="P1419" s="12"/>
      <c r="Q1419" s="4"/>
      <c r="R1419" s="103">
        <v>3.34</v>
      </c>
      <c r="S1419" s="103">
        <v>1.3</v>
      </c>
      <c r="T1419" s="175">
        <v>2019</v>
      </c>
      <c r="U1419" s="175" t="s">
        <v>447</v>
      </c>
      <c r="V1419" s="100" t="s">
        <v>70</v>
      </c>
      <c r="W1419" s="180"/>
      <c r="X1419" s="4">
        <f t="shared" si="29"/>
        <v>0</v>
      </c>
      <c r="Y1419" s="180"/>
      <c r="Z1419" s="4"/>
      <c r="AA1419" s="180"/>
      <c r="AB1419" s="180"/>
      <c r="AC1419" s="180"/>
      <c r="AD1419" s="180"/>
      <c r="AE1419" s="180"/>
      <c r="AF1419" s="180"/>
      <c r="AG1419" s="180"/>
      <c r="AH1419" s="180"/>
    </row>
    <row r="1420" spans="1:34" ht="38.25" x14ac:dyDescent="0.25">
      <c r="A1420" s="4" t="s">
        <v>4219</v>
      </c>
      <c r="B1420" s="174" t="s">
        <v>4220</v>
      </c>
      <c r="C1420" s="246">
        <f>IF(LEN($D1420)=0,"",SUBTOTAL(3,$D$6:$D1420))</f>
        <v>1412</v>
      </c>
      <c r="D1420" s="247">
        <v>60</v>
      </c>
      <c r="E1420" s="106" t="s">
        <v>4221</v>
      </c>
      <c r="F1420" s="11" t="s">
        <v>64</v>
      </c>
      <c r="G1420" s="18" t="s">
        <v>65</v>
      </c>
      <c r="H1420" s="104" t="s">
        <v>4222</v>
      </c>
      <c r="I1420" s="248">
        <v>0.61</v>
      </c>
      <c r="J1420" s="177">
        <v>145</v>
      </c>
      <c r="K1420" s="231">
        <v>2019</v>
      </c>
      <c r="L1420" s="12" t="s">
        <v>446</v>
      </c>
      <c r="M1420" s="12"/>
      <c r="N1420" s="12"/>
      <c r="O1420" s="12"/>
      <c r="P1420" s="12"/>
      <c r="Q1420" s="4"/>
      <c r="R1420" s="103">
        <v>0.92</v>
      </c>
      <c r="S1420" s="103">
        <v>0.61</v>
      </c>
      <c r="T1420" s="175">
        <v>2019</v>
      </c>
      <c r="U1420" s="175" t="s">
        <v>447</v>
      </c>
      <c r="V1420" s="100" t="s">
        <v>70</v>
      </c>
      <c r="W1420" s="180"/>
      <c r="X1420" s="4">
        <f t="shared" si="29"/>
        <v>0</v>
      </c>
      <c r="Y1420" s="180"/>
      <c r="Z1420" s="4"/>
      <c r="AA1420" s="180"/>
      <c r="AB1420" s="180"/>
      <c r="AC1420" s="180"/>
      <c r="AD1420" s="180"/>
      <c r="AE1420" s="180"/>
      <c r="AF1420" s="180"/>
      <c r="AG1420" s="180"/>
      <c r="AH1420" s="180"/>
    </row>
    <row r="1421" spans="1:34" x14ac:dyDescent="0.25">
      <c r="A1421" s="4" t="s">
        <v>1645</v>
      </c>
      <c r="B1421" s="174"/>
      <c r="C1421" s="246">
        <f>IF(LEN($D1421)=0,"",SUBTOTAL(3,$D$6:$D1421))</f>
        <v>1413</v>
      </c>
      <c r="D1421" s="247" t="s">
        <v>62</v>
      </c>
      <c r="E1421" s="183" t="s">
        <v>4223</v>
      </c>
      <c r="F1421" s="11"/>
      <c r="G1421" s="174" t="s">
        <v>79</v>
      </c>
      <c r="H1421" s="177" t="s">
        <v>499</v>
      </c>
      <c r="I1421" s="248">
        <v>7.0000000000000007E-2</v>
      </c>
      <c r="J1421" s="177">
        <v>26</v>
      </c>
      <c r="K1421" s="231">
        <v>2023</v>
      </c>
      <c r="L1421" s="12" t="s">
        <v>4224</v>
      </c>
      <c r="M1421" s="12"/>
      <c r="N1421" s="12"/>
      <c r="O1421" s="12"/>
      <c r="P1421" s="12"/>
      <c r="Q1421" s="4"/>
      <c r="R1421" s="103"/>
      <c r="S1421" s="103"/>
      <c r="T1421" s="175"/>
      <c r="U1421" s="175"/>
      <c r="V1421" s="100"/>
      <c r="W1421" s="180"/>
      <c r="X1421" s="4"/>
      <c r="Y1421" s="180"/>
      <c r="Z1421" s="4"/>
      <c r="AA1421" s="180"/>
      <c r="AB1421" s="180"/>
      <c r="AC1421" s="180"/>
      <c r="AD1421" s="180"/>
      <c r="AE1421" s="180"/>
      <c r="AF1421" s="180"/>
      <c r="AG1421" s="180"/>
      <c r="AH1421" s="180"/>
    </row>
    <row r="1422" spans="1:34" ht="25.5" x14ac:dyDescent="0.25">
      <c r="A1422" s="4" t="s">
        <v>1650</v>
      </c>
      <c r="B1422" s="174"/>
      <c r="C1422" s="246">
        <f>IF(LEN($D1422)=0,"",SUBTOTAL(3,$D$6:$D1422))</f>
        <v>1414</v>
      </c>
      <c r="D1422" s="247" t="s">
        <v>62</v>
      </c>
      <c r="E1422" s="306" t="s">
        <v>4225</v>
      </c>
      <c r="F1422" s="11"/>
      <c r="G1422" s="177" t="s">
        <v>28</v>
      </c>
      <c r="H1422" s="307" t="s">
        <v>1328</v>
      </c>
      <c r="I1422" s="248">
        <v>0.03</v>
      </c>
      <c r="J1422" s="177">
        <v>26</v>
      </c>
      <c r="K1422" s="231">
        <v>2023</v>
      </c>
      <c r="L1422" s="12" t="s">
        <v>4224</v>
      </c>
      <c r="M1422" s="12"/>
      <c r="N1422" s="12"/>
      <c r="O1422" s="12"/>
      <c r="P1422" s="12"/>
      <c r="Q1422" s="4"/>
      <c r="R1422" s="103"/>
      <c r="S1422" s="103"/>
      <c r="T1422" s="175"/>
      <c r="U1422" s="175"/>
      <c r="V1422" s="100"/>
      <c r="W1422" s="180"/>
      <c r="X1422" s="4"/>
      <c r="Y1422" s="180"/>
      <c r="Z1422" s="4"/>
      <c r="AA1422" s="180"/>
      <c r="AB1422" s="180"/>
      <c r="AC1422" s="180"/>
      <c r="AD1422" s="180"/>
      <c r="AE1422" s="180"/>
      <c r="AF1422" s="180"/>
      <c r="AG1422" s="180"/>
      <c r="AH1422" s="180"/>
    </row>
    <row r="1423" spans="1:34" x14ac:dyDescent="0.25">
      <c r="A1423" s="4" t="s">
        <v>1652</v>
      </c>
      <c r="B1423" s="174"/>
      <c r="C1423" s="246">
        <f>IF(LEN($D1423)=0,"",SUBTOTAL(3,$D$6:$D1423))</f>
        <v>1415</v>
      </c>
      <c r="D1423" s="247" t="s">
        <v>62</v>
      </c>
      <c r="E1423" s="308" t="s">
        <v>4226</v>
      </c>
      <c r="F1423" s="11"/>
      <c r="G1423" s="177" t="s">
        <v>84</v>
      </c>
      <c r="H1423" s="8" t="s">
        <v>4114</v>
      </c>
      <c r="I1423" s="248">
        <v>0.15</v>
      </c>
      <c r="J1423" s="177">
        <v>26</v>
      </c>
      <c r="K1423" s="231">
        <v>2023</v>
      </c>
      <c r="L1423" s="12" t="s">
        <v>4224</v>
      </c>
      <c r="M1423" s="12"/>
      <c r="N1423" s="12"/>
      <c r="O1423" s="12"/>
      <c r="P1423" s="12"/>
      <c r="Q1423" s="4"/>
      <c r="R1423" s="103"/>
      <c r="S1423" s="103"/>
      <c r="T1423" s="175"/>
      <c r="U1423" s="175"/>
      <c r="V1423" s="100"/>
      <c r="W1423" s="180"/>
      <c r="X1423" s="4"/>
      <c r="Y1423" s="180"/>
      <c r="Z1423" s="4"/>
      <c r="AA1423" s="180"/>
      <c r="AB1423" s="180"/>
      <c r="AC1423" s="180"/>
      <c r="AD1423" s="180"/>
      <c r="AE1423" s="180"/>
      <c r="AF1423" s="180"/>
      <c r="AG1423" s="180"/>
      <c r="AH1423" s="180"/>
    </row>
    <row r="1424" spans="1:34" x14ac:dyDescent="0.25">
      <c r="A1424" s="4" t="s">
        <v>1654</v>
      </c>
      <c r="B1424" s="174"/>
      <c r="C1424" s="246">
        <f>IF(LEN($D1424)=0,"",SUBTOTAL(3,$D$6:$D1424))</f>
        <v>1416</v>
      </c>
      <c r="D1424" s="247" t="s">
        <v>62</v>
      </c>
      <c r="E1424" s="176" t="s">
        <v>4227</v>
      </c>
      <c r="F1424" s="11"/>
      <c r="G1424" s="177" t="s">
        <v>84</v>
      </c>
      <c r="H1424" s="177" t="s">
        <v>1375</v>
      </c>
      <c r="I1424" s="248">
        <v>0.89</v>
      </c>
      <c r="J1424" s="177">
        <v>26</v>
      </c>
      <c r="K1424" s="231">
        <v>2023</v>
      </c>
      <c r="L1424" s="12" t="s">
        <v>4224</v>
      </c>
      <c r="M1424" s="12"/>
      <c r="N1424" s="12"/>
      <c r="O1424" s="12"/>
      <c r="P1424" s="12"/>
      <c r="Q1424" s="4"/>
      <c r="R1424" s="103"/>
      <c r="S1424" s="103"/>
      <c r="T1424" s="175"/>
      <c r="U1424" s="175"/>
      <c r="V1424" s="100"/>
      <c r="W1424" s="180"/>
      <c r="X1424" s="4"/>
      <c r="Y1424" s="180"/>
      <c r="Z1424" s="4"/>
      <c r="AA1424" s="180"/>
      <c r="AB1424" s="180"/>
      <c r="AC1424" s="180"/>
      <c r="AD1424" s="180"/>
      <c r="AE1424" s="180"/>
      <c r="AF1424" s="180"/>
      <c r="AG1424" s="180"/>
      <c r="AH1424" s="180"/>
    </row>
    <row r="1425" spans="1:34" x14ac:dyDescent="0.25">
      <c r="A1425" s="4" t="s">
        <v>1656</v>
      </c>
      <c r="B1425" s="174"/>
      <c r="C1425" s="246">
        <f>IF(LEN($D1425)=0,"",SUBTOTAL(3,$D$6:$D1425))</f>
        <v>1417</v>
      </c>
      <c r="D1425" s="247" t="s">
        <v>62</v>
      </c>
      <c r="E1425" s="306" t="s">
        <v>4228</v>
      </c>
      <c r="F1425" s="11"/>
      <c r="G1425" s="177" t="s">
        <v>89</v>
      </c>
      <c r="H1425" s="307" t="s">
        <v>704</v>
      </c>
      <c r="I1425" s="248">
        <v>0.35</v>
      </c>
      <c r="J1425" s="177">
        <v>26</v>
      </c>
      <c r="K1425" s="231">
        <v>2023</v>
      </c>
      <c r="L1425" s="12" t="s">
        <v>4224</v>
      </c>
      <c r="M1425" s="12"/>
      <c r="N1425" s="12"/>
      <c r="O1425" s="12"/>
      <c r="P1425" s="12"/>
      <c r="Q1425" s="4"/>
      <c r="R1425" s="103"/>
      <c r="S1425" s="103"/>
      <c r="T1425" s="175"/>
      <c r="U1425" s="175"/>
      <c r="V1425" s="100"/>
      <c r="W1425" s="180"/>
      <c r="X1425" s="4"/>
      <c r="Y1425" s="180"/>
      <c r="Z1425" s="4"/>
      <c r="AA1425" s="180"/>
      <c r="AB1425" s="180"/>
      <c r="AC1425" s="180"/>
      <c r="AD1425" s="180"/>
      <c r="AE1425" s="180"/>
      <c r="AF1425" s="180"/>
      <c r="AG1425" s="180"/>
      <c r="AH1425" s="180"/>
    </row>
    <row r="1426" spans="1:34" x14ac:dyDescent="0.25">
      <c r="A1426" s="4" t="s">
        <v>1658</v>
      </c>
      <c r="B1426" s="174"/>
      <c r="C1426" s="246">
        <f>IF(LEN($D1426)=0,"",SUBTOTAL(3,$D$6:$D1426))</f>
        <v>1418</v>
      </c>
      <c r="D1426" s="247" t="s">
        <v>62</v>
      </c>
      <c r="E1426" s="183" t="s">
        <v>4229</v>
      </c>
      <c r="F1426" s="11"/>
      <c r="G1426" s="174" t="s">
        <v>51</v>
      </c>
      <c r="H1426" s="177" t="s">
        <v>2033</v>
      </c>
      <c r="I1426" s="248">
        <v>0.3</v>
      </c>
      <c r="J1426" s="177">
        <v>26</v>
      </c>
      <c r="K1426" s="231">
        <v>2023</v>
      </c>
      <c r="L1426" s="12" t="s">
        <v>4224</v>
      </c>
      <c r="M1426" s="12"/>
      <c r="N1426" s="12"/>
      <c r="O1426" s="12"/>
      <c r="P1426" s="12"/>
      <c r="Q1426" s="4"/>
      <c r="R1426" s="103"/>
      <c r="S1426" s="103"/>
      <c r="T1426" s="175"/>
      <c r="U1426" s="175"/>
      <c r="V1426" s="100"/>
      <c r="W1426" s="180"/>
      <c r="X1426" s="4"/>
      <c r="Y1426" s="180"/>
      <c r="Z1426" s="4"/>
      <c r="AA1426" s="180"/>
      <c r="AB1426" s="180"/>
      <c r="AC1426" s="180"/>
      <c r="AD1426" s="180"/>
      <c r="AE1426" s="180"/>
      <c r="AF1426" s="180"/>
      <c r="AG1426" s="180"/>
      <c r="AH1426" s="180"/>
    </row>
    <row r="1427" spans="1:34" x14ac:dyDescent="0.25">
      <c r="A1427" s="4" t="s">
        <v>1660</v>
      </c>
      <c r="B1427" s="174"/>
      <c r="C1427" s="246">
        <f>IF(LEN($D1427)=0,"",SUBTOTAL(3,$D$6:$D1427))</f>
        <v>1419</v>
      </c>
      <c r="D1427" s="247" t="s">
        <v>25</v>
      </c>
      <c r="E1427" s="309" t="s">
        <v>4230</v>
      </c>
      <c r="F1427" s="11"/>
      <c r="G1427" s="177" t="s">
        <v>185</v>
      </c>
      <c r="H1427" s="200" t="s">
        <v>186</v>
      </c>
      <c r="I1427" s="103">
        <v>0.11</v>
      </c>
      <c r="J1427" s="177">
        <v>26</v>
      </c>
      <c r="K1427" s="231">
        <v>2023</v>
      </c>
      <c r="L1427" s="12" t="s">
        <v>4224</v>
      </c>
      <c r="M1427" s="12"/>
      <c r="N1427" s="12"/>
      <c r="O1427" s="12"/>
      <c r="P1427" s="12"/>
      <c r="Q1427" s="4"/>
      <c r="R1427" s="103"/>
      <c r="S1427" s="103"/>
      <c r="T1427" s="175"/>
      <c r="U1427" s="175"/>
      <c r="V1427" s="100"/>
      <c r="W1427" s="180"/>
      <c r="X1427" s="4"/>
      <c r="Y1427" s="180"/>
      <c r="Z1427" s="4"/>
      <c r="AA1427" s="180"/>
      <c r="AB1427" s="180"/>
      <c r="AC1427" s="180"/>
      <c r="AD1427" s="180"/>
      <c r="AE1427" s="180"/>
      <c r="AF1427" s="180"/>
      <c r="AG1427" s="180"/>
      <c r="AH1427" s="180"/>
    </row>
    <row r="1428" spans="1:34" x14ac:dyDescent="0.25">
      <c r="A1428" s="4" t="s">
        <v>1662</v>
      </c>
      <c r="B1428" s="174"/>
      <c r="C1428" s="246">
        <f>IF(LEN($D1428)=0,"",SUBTOTAL(3,$D$6:$D1428))</f>
        <v>1420</v>
      </c>
      <c r="D1428" s="247" t="s">
        <v>25</v>
      </c>
      <c r="E1428" s="309" t="s">
        <v>4231</v>
      </c>
      <c r="F1428" s="11"/>
      <c r="G1428" s="177" t="s">
        <v>185</v>
      </c>
      <c r="H1428" s="200" t="s">
        <v>186</v>
      </c>
      <c r="I1428" s="103">
        <v>0.77</v>
      </c>
      <c r="J1428" s="177">
        <v>26</v>
      </c>
      <c r="K1428" s="231">
        <v>2023</v>
      </c>
      <c r="L1428" s="12" t="s">
        <v>4224</v>
      </c>
      <c r="M1428" s="12"/>
      <c r="N1428" s="12"/>
      <c r="O1428" s="12"/>
      <c r="P1428" s="12"/>
      <c r="Q1428" s="4"/>
      <c r="R1428" s="103"/>
      <c r="S1428" s="103"/>
      <c r="T1428" s="175"/>
      <c r="U1428" s="175"/>
      <c r="V1428" s="100"/>
      <c r="W1428" s="180"/>
      <c r="X1428" s="4"/>
      <c r="Y1428" s="180"/>
      <c r="Z1428" s="4"/>
      <c r="AA1428" s="180"/>
      <c r="AB1428" s="180"/>
      <c r="AC1428" s="180"/>
      <c r="AD1428" s="180"/>
      <c r="AE1428" s="180"/>
      <c r="AF1428" s="180"/>
      <c r="AG1428" s="180"/>
      <c r="AH1428" s="180"/>
    </row>
    <row r="1429" spans="1:34" ht="25.5" x14ac:dyDescent="0.25">
      <c r="A1429" s="4" t="s">
        <v>1664</v>
      </c>
      <c r="B1429" s="174"/>
      <c r="C1429" s="246">
        <f>IF(LEN($D1429)=0,"",SUBTOTAL(3,$D$6:$D1429))</f>
        <v>1421</v>
      </c>
      <c r="D1429" s="247" t="s">
        <v>25</v>
      </c>
      <c r="E1429" s="309" t="s">
        <v>4232</v>
      </c>
      <c r="F1429" s="11"/>
      <c r="G1429" s="177" t="s">
        <v>185</v>
      </c>
      <c r="H1429" s="200" t="s">
        <v>638</v>
      </c>
      <c r="I1429" s="103">
        <v>4.41</v>
      </c>
      <c r="J1429" s="177">
        <v>26</v>
      </c>
      <c r="K1429" s="231">
        <v>2023</v>
      </c>
      <c r="L1429" s="12" t="s">
        <v>4224</v>
      </c>
      <c r="M1429" s="12"/>
      <c r="N1429" s="12"/>
      <c r="O1429" s="12"/>
      <c r="P1429" s="12"/>
      <c r="Q1429" s="4"/>
      <c r="R1429" s="103"/>
      <c r="S1429" s="103"/>
      <c r="T1429" s="175"/>
      <c r="U1429" s="175"/>
      <c r="V1429" s="100"/>
      <c r="W1429" s="180"/>
      <c r="X1429" s="4"/>
      <c r="Y1429" s="180"/>
      <c r="Z1429" s="4"/>
      <c r="AA1429" s="180"/>
      <c r="AB1429" s="180"/>
      <c r="AC1429" s="180"/>
      <c r="AD1429" s="180"/>
      <c r="AE1429" s="180"/>
      <c r="AF1429" s="180"/>
      <c r="AG1429" s="180"/>
      <c r="AH1429" s="180"/>
    </row>
    <row r="1430" spans="1:34" ht="25.5" x14ac:dyDescent="0.25">
      <c r="A1430" s="4" t="s">
        <v>1665</v>
      </c>
      <c r="B1430" s="174"/>
      <c r="C1430" s="246">
        <f>IF(LEN($D1430)=0,"",SUBTOTAL(3,$D$6:$D1430))</f>
        <v>1422</v>
      </c>
      <c r="D1430" s="247" t="s">
        <v>25</v>
      </c>
      <c r="E1430" s="309" t="s">
        <v>4233</v>
      </c>
      <c r="F1430" s="11"/>
      <c r="G1430" s="177" t="s">
        <v>185</v>
      </c>
      <c r="H1430" s="200" t="s">
        <v>1321</v>
      </c>
      <c r="I1430" s="103">
        <v>1.63</v>
      </c>
      <c r="J1430" s="177">
        <v>26</v>
      </c>
      <c r="K1430" s="231">
        <v>2023</v>
      </c>
      <c r="L1430" s="12" t="s">
        <v>4224</v>
      </c>
      <c r="M1430" s="12"/>
      <c r="N1430" s="12"/>
      <c r="O1430" s="12"/>
      <c r="P1430" s="12"/>
      <c r="Q1430" s="4"/>
      <c r="R1430" s="103"/>
      <c r="S1430" s="103"/>
      <c r="T1430" s="175"/>
      <c r="U1430" s="175"/>
      <c r="V1430" s="100"/>
      <c r="W1430" s="180"/>
      <c r="X1430" s="4"/>
      <c r="Y1430" s="180"/>
      <c r="Z1430" s="4"/>
      <c r="AA1430" s="180"/>
      <c r="AB1430" s="180"/>
      <c r="AC1430" s="180"/>
      <c r="AD1430" s="180"/>
      <c r="AE1430" s="180"/>
      <c r="AF1430" s="180"/>
      <c r="AG1430" s="180"/>
      <c r="AH1430" s="180"/>
    </row>
    <row r="1431" spans="1:34" x14ac:dyDescent="0.25">
      <c r="A1431" s="4" t="s">
        <v>1668</v>
      </c>
      <c r="B1431" s="174"/>
      <c r="C1431" s="246">
        <f>IF(LEN($D1431)=0,"",SUBTOTAL(3,$D$6:$D1431))</f>
        <v>1423</v>
      </c>
      <c r="D1431" s="247" t="s">
        <v>25</v>
      </c>
      <c r="E1431" s="309" t="s">
        <v>4234</v>
      </c>
      <c r="F1431" s="11"/>
      <c r="G1431" s="177" t="s">
        <v>185</v>
      </c>
      <c r="H1431" s="200" t="s">
        <v>485</v>
      </c>
      <c r="I1431" s="310">
        <v>10.7</v>
      </c>
      <c r="J1431" s="177">
        <v>26</v>
      </c>
      <c r="K1431" s="231">
        <v>2023</v>
      </c>
      <c r="L1431" s="12" t="s">
        <v>4224</v>
      </c>
      <c r="M1431" s="12"/>
      <c r="N1431" s="12"/>
      <c r="O1431" s="12"/>
      <c r="P1431" s="12"/>
      <c r="Q1431" s="4"/>
      <c r="R1431" s="103"/>
      <c r="S1431" s="103"/>
      <c r="T1431" s="175"/>
      <c r="U1431" s="175"/>
      <c r="V1431" s="100"/>
      <c r="W1431" s="180"/>
      <c r="X1431" s="4"/>
      <c r="Y1431" s="180"/>
      <c r="Z1431" s="4"/>
      <c r="AA1431" s="180"/>
      <c r="AB1431" s="180"/>
      <c r="AC1431" s="180"/>
      <c r="AD1431" s="180"/>
      <c r="AE1431" s="180"/>
      <c r="AF1431" s="180"/>
      <c r="AG1431" s="180"/>
      <c r="AH1431" s="180"/>
    </row>
    <row r="1432" spans="1:34" ht="25.5" x14ac:dyDescent="0.25">
      <c r="A1432" s="4" t="s">
        <v>1670</v>
      </c>
      <c r="B1432" s="174"/>
      <c r="C1432" s="246">
        <f>IF(LEN($D1432)=0,"",SUBTOTAL(3,$D$6:$D1432))</f>
        <v>1424</v>
      </c>
      <c r="D1432" s="247" t="s">
        <v>25</v>
      </c>
      <c r="E1432" s="309" t="s">
        <v>4235</v>
      </c>
      <c r="F1432" s="11"/>
      <c r="G1432" s="177" t="s">
        <v>185</v>
      </c>
      <c r="H1432" s="200" t="s">
        <v>4236</v>
      </c>
      <c r="I1432" s="310">
        <v>13.75</v>
      </c>
      <c r="J1432" s="177">
        <v>26</v>
      </c>
      <c r="K1432" s="231">
        <v>2023</v>
      </c>
      <c r="L1432" s="12" t="s">
        <v>4224</v>
      </c>
      <c r="M1432" s="12"/>
      <c r="N1432" s="12"/>
      <c r="O1432" s="12"/>
      <c r="P1432" s="12"/>
      <c r="Q1432" s="4"/>
      <c r="R1432" s="103"/>
      <c r="S1432" s="103"/>
      <c r="T1432" s="175"/>
      <c r="U1432" s="175"/>
      <c r="V1432" s="100"/>
      <c r="W1432" s="180"/>
      <c r="X1432" s="4"/>
      <c r="Y1432" s="180"/>
      <c r="Z1432" s="4"/>
      <c r="AA1432" s="180"/>
      <c r="AB1432" s="180"/>
      <c r="AC1432" s="180"/>
      <c r="AD1432" s="180"/>
      <c r="AE1432" s="180"/>
      <c r="AF1432" s="180"/>
      <c r="AG1432" s="180"/>
      <c r="AH1432" s="180"/>
    </row>
    <row r="1433" spans="1:34" ht="25.5" x14ac:dyDescent="0.25">
      <c r="A1433" s="4" t="s">
        <v>1672</v>
      </c>
      <c r="B1433" s="174"/>
      <c r="C1433" s="246">
        <f>IF(LEN($D1433)=0,"",SUBTOTAL(3,$D$6:$D1433))</f>
        <v>1425</v>
      </c>
      <c r="D1433" s="247" t="s">
        <v>25</v>
      </c>
      <c r="E1433" s="176" t="s">
        <v>4237</v>
      </c>
      <c r="F1433" s="11"/>
      <c r="G1433" s="174" t="s">
        <v>79</v>
      </c>
      <c r="H1433" s="177" t="s">
        <v>2263</v>
      </c>
      <c r="I1433" s="103">
        <v>1.5</v>
      </c>
      <c r="J1433" s="177">
        <v>26</v>
      </c>
      <c r="K1433" s="231">
        <v>2023</v>
      </c>
      <c r="L1433" s="12" t="s">
        <v>4224</v>
      </c>
      <c r="M1433" s="12"/>
      <c r="N1433" s="12"/>
      <c r="O1433" s="12"/>
      <c r="P1433" s="12"/>
      <c r="Q1433" s="4"/>
      <c r="R1433" s="103"/>
      <c r="S1433" s="103"/>
      <c r="T1433" s="175"/>
      <c r="U1433" s="175"/>
      <c r="V1433" s="100"/>
      <c r="W1433" s="180"/>
      <c r="X1433" s="4"/>
      <c r="Y1433" s="180"/>
      <c r="Z1433" s="4"/>
      <c r="AA1433" s="180"/>
      <c r="AB1433" s="180"/>
      <c r="AC1433" s="180"/>
      <c r="AD1433" s="180"/>
      <c r="AE1433" s="180"/>
      <c r="AF1433" s="180"/>
      <c r="AG1433" s="180"/>
      <c r="AH1433" s="180"/>
    </row>
    <row r="1434" spans="1:34" x14ac:dyDescent="0.25">
      <c r="A1434" s="4" t="s">
        <v>1674</v>
      </c>
      <c r="B1434" s="174"/>
      <c r="C1434" s="246">
        <f>IF(LEN($D1434)=0,"",SUBTOTAL(3,$D$6:$D1434))</f>
        <v>1426</v>
      </c>
      <c r="D1434" s="247" t="s">
        <v>25</v>
      </c>
      <c r="E1434" s="176" t="s">
        <v>4238</v>
      </c>
      <c r="F1434" s="11"/>
      <c r="G1434" s="174" t="s">
        <v>79</v>
      </c>
      <c r="H1434" s="177" t="s">
        <v>106</v>
      </c>
      <c r="I1434" s="103">
        <v>0.16</v>
      </c>
      <c r="J1434" s="177">
        <v>26</v>
      </c>
      <c r="K1434" s="231">
        <v>2023</v>
      </c>
      <c r="L1434" s="12" t="s">
        <v>4224</v>
      </c>
      <c r="M1434" s="12"/>
      <c r="N1434" s="12"/>
      <c r="O1434" s="12"/>
      <c r="P1434" s="12"/>
      <c r="Q1434" s="4"/>
      <c r="R1434" s="103"/>
      <c r="S1434" s="103"/>
      <c r="T1434" s="175"/>
      <c r="U1434" s="175"/>
      <c r="V1434" s="100"/>
      <c r="W1434" s="180"/>
      <c r="X1434" s="4"/>
      <c r="Y1434" s="180"/>
      <c r="Z1434" s="4"/>
      <c r="AA1434" s="180"/>
      <c r="AB1434" s="180"/>
      <c r="AC1434" s="180"/>
      <c r="AD1434" s="180"/>
      <c r="AE1434" s="180"/>
      <c r="AF1434" s="180"/>
      <c r="AG1434" s="180"/>
      <c r="AH1434" s="180"/>
    </row>
    <row r="1435" spans="1:34" ht="38.25" x14ac:dyDescent="0.25">
      <c r="A1435" s="4" t="s">
        <v>1676</v>
      </c>
      <c r="B1435" s="174"/>
      <c r="C1435" s="246">
        <f>IF(LEN($D1435)=0,"",SUBTOTAL(3,$D$6:$D1435))</f>
        <v>1427</v>
      </c>
      <c r="D1435" s="247" t="s">
        <v>25</v>
      </c>
      <c r="E1435" s="176" t="s">
        <v>4239</v>
      </c>
      <c r="F1435" s="11"/>
      <c r="G1435" s="174" t="s">
        <v>79</v>
      </c>
      <c r="H1435" s="177" t="s">
        <v>4240</v>
      </c>
      <c r="I1435" s="103">
        <v>0.5</v>
      </c>
      <c r="J1435" s="177">
        <v>26</v>
      </c>
      <c r="K1435" s="231">
        <v>2023</v>
      </c>
      <c r="L1435" s="12" t="s">
        <v>4224</v>
      </c>
      <c r="M1435" s="12"/>
      <c r="N1435" s="12"/>
      <c r="O1435" s="12"/>
      <c r="P1435" s="12"/>
      <c r="Q1435" s="4"/>
      <c r="R1435" s="103"/>
      <c r="S1435" s="103"/>
      <c r="T1435" s="175"/>
      <c r="U1435" s="175"/>
      <c r="V1435" s="100"/>
      <c r="W1435" s="180"/>
      <c r="X1435" s="4"/>
      <c r="Y1435" s="180"/>
      <c r="Z1435" s="4"/>
      <c r="AA1435" s="180"/>
      <c r="AB1435" s="180"/>
      <c r="AC1435" s="180"/>
      <c r="AD1435" s="180"/>
      <c r="AE1435" s="180"/>
      <c r="AF1435" s="180"/>
      <c r="AG1435" s="180"/>
      <c r="AH1435" s="180"/>
    </row>
    <row r="1436" spans="1:34" x14ac:dyDescent="0.25">
      <c r="A1436" s="4" t="s">
        <v>1679</v>
      </c>
      <c r="B1436" s="174"/>
      <c r="C1436" s="246">
        <f>IF(LEN($D1436)=0,"",SUBTOTAL(3,$D$6:$D1436))</f>
        <v>1428</v>
      </c>
      <c r="D1436" s="247" t="s">
        <v>25</v>
      </c>
      <c r="E1436" s="183" t="s">
        <v>4241</v>
      </c>
      <c r="F1436" s="11"/>
      <c r="G1436" s="174" t="s">
        <v>79</v>
      </c>
      <c r="H1436" s="177" t="s">
        <v>644</v>
      </c>
      <c r="I1436" s="103">
        <v>0.51</v>
      </c>
      <c r="J1436" s="177">
        <v>26</v>
      </c>
      <c r="K1436" s="231">
        <v>2023</v>
      </c>
      <c r="L1436" s="12" t="s">
        <v>4224</v>
      </c>
      <c r="M1436" s="12"/>
      <c r="N1436" s="12"/>
      <c r="O1436" s="12"/>
      <c r="P1436" s="12"/>
      <c r="Q1436" s="4"/>
      <c r="R1436" s="103"/>
      <c r="S1436" s="103"/>
      <c r="T1436" s="175"/>
      <c r="U1436" s="175"/>
      <c r="V1436" s="100"/>
      <c r="W1436" s="180"/>
      <c r="X1436" s="4"/>
      <c r="Y1436" s="180"/>
      <c r="Z1436" s="4"/>
      <c r="AA1436" s="180"/>
      <c r="AB1436" s="180"/>
      <c r="AC1436" s="180"/>
      <c r="AD1436" s="180"/>
      <c r="AE1436" s="180"/>
      <c r="AF1436" s="180"/>
      <c r="AG1436" s="180"/>
      <c r="AH1436" s="180"/>
    </row>
    <row r="1437" spans="1:34" ht="25.5" x14ac:dyDescent="0.25">
      <c r="A1437" s="4" t="s">
        <v>1681</v>
      </c>
      <c r="B1437" s="174"/>
      <c r="C1437" s="246">
        <f>IF(LEN($D1437)=0,"",SUBTOTAL(3,$D$6:$D1437))</f>
        <v>1429</v>
      </c>
      <c r="D1437" s="247" t="s">
        <v>25</v>
      </c>
      <c r="E1437" s="183" t="s">
        <v>4242</v>
      </c>
      <c r="F1437" s="11"/>
      <c r="G1437" s="174" t="s">
        <v>28</v>
      </c>
      <c r="H1437" s="177" t="s">
        <v>59</v>
      </c>
      <c r="I1437" s="311">
        <v>4.2</v>
      </c>
      <c r="J1437" s="177">
        <v>26</v>
      </c>
      <c r="K1437" s="231">
        <v>2023</v>
      </c>
      <c r="L1437" s="12" t="s">
        <v>4224</v>
      </c>
      <c r="M1437" s="12"/>
      <c r="N1437" s="12"/>
      <c r="O1437" s="12"/>
      <c r="P1437" s="12"/>
      <c r="Q1437" s="4"/>
      <c r="R1437" s="103"/>
      <c r="S1437" s="103"/>
      <c r="T1437" s="175"/>
      <c r="U1437" s="175"/>
      <c r="V1437" s="100"/>
      <c r="W1437" s="180"/>
      <c r="X1437" s="4"/>
      <c r="Y1437" s="180"/>
      <c r="Z1437" s="4"/>
      <c r="AA1437" s="180"/>
      <c r="AB1437" s="180"/>
      <c r="AC1437" s="180"/>
      <c r="AD1437" s="180"/>
      <c r="AE1437" s="180"/>
      <c r="AF1437" s="180"/>
      <c r="AG1437" s="180"/>
      <c r="AH1437" s="180"/>
    </row>
    <row r="1438" spans="1:34" ht="38.25" x14ac:dyDescent="0.25">
      <c r="A1438" s="4" t="s">
        <v>1683</v>
      </c>
      <c r="B1438" s="174"/>
      <c r="C1438" s="246">
        <f>IF(LEN($D1438)=0,"",SUBTOTAL(3,$D$6:$D1438))</f>
        <v>1430</v>
      </c>
      <c r="D1438" s="247" t="s">
        <v>25</v>
      </c>
      <c r="E1438" s="176" t="s">
        <v>4243</v>
      </c>
      <c r="F1438" s="11"/>
      <c r="G1438" s="177" t="s">
        <v>139</v>
      </c>
      <c r="H1438" s="177" t="s">
        <v>4244</v>
      </c>
      <c r="I1438" s="103">
        <v>51.198999999999998</v>
      </c>
      <c r="J1438" s="177">
        <v>26</v>
      </c>
      <c r="K1438" s="231">
        <v>2023</v>
      </c>
      <c r="L1438" s="12" t="s">
        <v>4224</v>
      </c>
      <c r="M1438" s="12"/>
      <c r="N1438" s="12"/>
      <c r="O1438" s="12"/>
      <c r="P1438" s="12"/>
      <c r="Q1438" s="4"/>
      <c r="R1438" s="103"/>
      <c r="S1438" s="103"/>
      <c r="T1438" s="175"/>
      <c r="U1438" s="175"/>
      <c r="V1438" s="100"/>
      <c r="W1438" s="180"/>
      <c r="X1438" s="4"/>
      <c r="Y1438" s="180"/>
      <c r="Z1438" s="4"/>
      <c r="AA1438" s="180"/>
      <c r="AB1438" s="180"/>
      <c r="AC1438" s="180"/>
      <c r="AD1438" s="180"/>
      <c r="AE1438" s="180"/>
      <c r="AF1438" s="180"/>
      <c r="AG1438" s="180"/>
      <c r="AH1438" s="180"/>
    </row>
    <row r="1439" spans="1:34" ht="25.5" x14ac:dyDescent="0.25">
      <c r="A1439" s="4" t="s">
        <v>1686</v>
      </c>
      <c r="B1439" s="174"/>
      <c r="C1439" s="246">
        <f>IF(LEN($D1439)=0,"",SUBTOTAL(3,$D$6:$D1439))</f>
        <v>1431</v>
      </c>
      <c r="D1439" s="247" t="s">
        <v>25</v>
      </c>
      <c r="E1439" s="176" t="s">
        <v>4245</v>
      </c>
      <c r="F1439" s="11"/>
      <c r="G1439" s="177" t="s">
        <v>139</v>
      </c>
      <c r="H1439" s="177" t="s">
        <v>863</v>
      </c>
      <c r="I1439" s="103">
        <v>0.78</v>
      </c>
      <c r="J1439" s="177">
        <v>26</v>
      </c>
      <c r="K1439" s="231">
        <v>2023</v>
      </c>
      <c r="L1439" s="12" t="s">
        <v>4224</v>
      </c>
      <c r="M1439" s="12"/>
      <c r="N1439" s="12"/>
      <c r="O1439" s="12"/>
      <c r="P1439" s="12"/>
      <c r="Q1439" s="4"/>
      <c r="R1439" s="103"/>
      <c r="S1439" s="103"/>
      <c r="T1439" s="175"/>
      <c r="U1439" s="175"/>
      <c r="V1439" s="100"/>
      <c r="W1439" s="180"/>
      <c r="X1439" s="4"/>
      <c r="Y1439" s="180"/>
      <c r="Z1439" s="4"/>
      <c r="AA1439" s="180"/>
      <c r="AB1439" s="180"/>
      <c r="AC1439" s="180"/>
      <c r="AD1439" s="180"/>
      <c r="AE1439" s="180"/>
      <c r="AF1439" s="180"/>
      <c r="AG1439" s="180"/>
      <c r="AH1439" s="180"/>
    </row>
    <row r="1440" spans="1:34" ht="38.25" x14ac:dyDescent="0.25">
      <c r="A1440" s="4" t="s">
        <v>1688</v>
      </c>
      <c r="B1440" s="174"/>
      <c r="C1440" s="246">
        <f>IF(LEN($D1440)=0,"",SUBTOTAL(3,$D$6:$D1440))</f>
        <v>1432</v>
      </c>
      <c r="D1440" s="247" t="s">
        <v>25</v>
      </c>
      <c r="E1440" s="183" t="s">
        <v>4246</v>
      </c>
      <c r="F1440" s="11"/>
      <c r="G1440" s="177" t="s">
        <v>84</v>
      </c>
      <c r="H1440" s="177" t="s">
        <v>1375</v>
      </c>
      <c r="I1440" s="103">
        <v>0.22</v>
      </c>
      <c r="J1440" s="177">
        <v>26</v>
      </c>
      <c r="K1440" s="231">
        <v>2023</v>
      </c>
      <c r="L1440" s="12" t="s">
        <v>4224</v>
      </c>
      <c r="M1440" s="12"/>
      <c r="N1440" s="12"/>
      <c r="O1440" s="12"/>
      <c r="P1440" s="12"/>
      <c r="Q1440" s="4"/>
      <c r="R1440" s="103"/>
      <c r="S1440" s="103"/>
      <c r="T1440" s="175"/>
      <c r="U1440" s="175"/>
      <c r="V1440" s="100"/>
      <c r="W1440" s="180"/>
      <c r="X1440" s="4"/>
      <c r="Y1440" s="180"/>
      <c r="Z1440" s="4"/>
      <c r="AA1440" s="180"/>
      <c r="AB1440" s="180"/>
      <c r="AC1440" s="180"/>
      <c r="AD1440" s="180"/>
      <c r="AE1440" s="180"/>
      <c r="AF1440" s="180"/>
      <c r="AG1440" s="180"/>
      <c r="AH1440" s="180"/>
    </row>
    <row r="1441" spans="1:34" ht="38.25" x14ac:dyDescent="0.25">
      <c r="A1441" s="4" t="s">
        <v>1690</v>
      </c>
      <c r="B1441" s="174"/>
      <c r="C1441" s="246">
        <f>IF(LEN($D1441)=0,"",SUBTOTAL(3,$D$6:$D1441))</f>
        <v>1433</v>
      </c>
      <c r="D1441" s="247" t="s">
        <v>25</v>
      </c>
      <c r="E1441" s="312" t="s">
        <v>4247</v>
      </c>
      <c r="F1441" s="11"/>
      <c r="G1441" s="177" t="s">
        <v>84</v>
      </c>
      <c r="H1441" s="313" t="s">
        <v>1375</v>
      </c>
      <c r="I1441" s="103">
        <v>1.68</v>
      </c>
      <c r="J1441" s="177">
        <v>26</v>
      </c>
      <c r="K1441" s="231">
        <v>2023</v>
      </c>
      <c r="L1441" s="12" t="s">
        <v>4224</v>
      </c>
      <c r="M1441" s="12"/>
      <c r="N1441" s="12"/>
      <c r="O1441" s="12"/>
      <c r="P1441" s="12"/>
      <c r="Q1441" s="4"/>
      <c r="R1441" s="103"/>
      <c r="S1441" s="103"/>
      <c r="T1441" s="175"/>
      <c r="U1441" s="175"/>
      <c r="V1441" s="100"/>
      <c r="W1441" s="180"/>
      <c r="X1441" s="4"/>
      <c r="Y1441" s="180"/>
      <c r="Z1441" s="4"/>
      <c r="AA1441" s="180"/>
      <c r="AB1441" s="180"/>
      <c r="AC1441" s="180"/>
      <c r="AD1441" s="180"/>
      <c r="AE1441" s="180"/>
      <c r="AF1441" s="180"/>
      <c r="AG1441" s="180"/>
      <c r="AH1441" s="180"/>
    </row>
    <row r="1442" spans="1:34" x14ac:dyDescent="0.25">
      <c r="A1442" s="4" t="s">
        <v>1692</v>
      </c>
      <c r="B1442" s="174"/>
      <c r="C1442" s="246">
        <f>IF(LEN($D1442)=0,"",SUBTOTAL(3,$D$6:$D1442))</f>
        <v>1434</v>
      </c>
      <c r="D1442" s="247" t="s">
        <v>25</v>
      </c>
      <c r="E1442" s="183" t="s">
        <v>4248</v>
      </c>
      <c r="F1442" s="11"/>
      <c r="G1442" s="177" t="s">
        <v>84</v>
      </c>
      <c r="H1442" s="177" t="s">
        <v>3189</v>
      </c>
      <c r="I1442" s="103">
        <v>3.96</v>
      </c>
      <c r="J1442" s="177">
        <v>26</v>
      </c>
      <c r="K1442" s="231">
        <v>2023</v>
      </c>
      <c r="L1442" s="12" t="s">
        <v>4224</v>
      </c>
      <c r="M1442" s="12"/>
      <c r="N1442" s="12"/>
      <c r="O1442" s="12"/>
      <c r="P1442" s="12"/>
      <c r="Q1442" s="4"/>
      <c r="R1442" s="103"/>
      <c r="S1442" s="103"/>
      <c r="T1442" s="175"/>
      <c r="U1442" s="175"/>
      <c r="V1442" s="100"/>
      <c r="W1442" s="180"/>
      <c r="X1442" s="4"/>
      <c r="Y1442" s="180"/>
      <c r="Z1442" s="4"/>
      <c r="AA1442" s="180"/>
      <c r="AB1442" s="180"/>
      <c r="AC1442" s="180"/>
      <c r="AD1442" s="180"/>
      <c r="AE1442" s="180"/>
      <c r="AF1442" s="180"/>
      <c r="AG1442" s="180"/>
      <c r="AH1442" s="180"/>
    </row>
    <row r="1443" spans="1:34" ht="38.25" x14ac:dyDescent="0.25">
      <c r="A1443" s="4" t="s">
        <v>1693</v>
      </c>
      <c r="B1443" s="174"/>
      <c r="C1443" s="246">
        <f>IF(LEN($D1443)=0,"",SUBTOTAL(3,$D$6:$D1443))</f>
        <v>1435</v>
      </c>
      <c r="D1443" s="247" t="s">
        <v>25</v>
      </c>
      <c r="E1443" s="183" t="s">
        <v>4249</v>
      </c>
      <c r="F1443" s="11"/>
      <c r="G1443" s="177" t="s">
        <v>84</v>
      </c>
      <c r="H1443" s="177" t="s">
        <v>4250</v>
      </c>
      <c r="I1443" s="103">
        <v>3.89</v>
      </c>
      <c r="J1443" s="177">
        <v>26</v>
      </c>
      <c r="K1443" s="231">
        <v>2023</v>
      </c>
      <c r="L1443" s="12" t="s">
        <v>4224</v>
      </c>
      <c r="M1443" s="12"/>
      <c r="N1443" s="12"/>
      <c r="O1443" s="12"/>
      <c r="P1443" s="12"/>
      <c r="Q1443" s="4"/>
      <c r="R1443" s="103"/>
      <c r="S1443" s="103"/>
      <c r="T1443" s="175"/>
      <c r="U1443" s="175"/>
      <c r="V1443" s="100"/>
      <c r="W1443" s="180"/>
      <c r="X1443" s="4"/>
      <c r="Y1443" s="180"/>
      <c r="Z1443" s="4"/>
      <c r="AA1443" s="180"/>
      <c r="AB1443" s="180"/>
      <c r="AC1443" s="180"/>
      <c r="AD1443" s="180"/>
      <c r="AE1443" s="180"/>
      <c r="AF1443" s="180"/>
      <c r="AG1443" s="180"/>
      <c r="AH1443" s="180"/>
    </row>
    <row r="1444" spans="1:34" x14ac:dyDescent="0.25">
      <c r="A1444" s="4" t="s">
        <v>1696</v>
      </c>
      <c r="B1444" s="174"/>
      <c r="C1444" s="246">
        <f>IF(LEN($D1444)=0,"",SUBTOTAL(3,$D$6:$D1444))</f>
        <v>1436</v>
      </c>
      <c r="D1444" s="247" t="s">
        <v>25</v>
      </c>
      <c r="E1444" s="183" t="s">
        <v>651</v>
      </c>
      <c r="F1444" s="11"/>
      <c r="G1444" s="177" t="s">
        <v>84</v>
      </c>
      <c r="H1444" s="177" t="s">
        <v>4250</v>
      </c>
      <c r="I1444" s="103">
        <v>3.75</v>
      </c>
      <c r="J1444" s="177">
        <v>26</v>
      </c>
      <c r="K1444" s="231">
        <v>2023</v>
      </c>
      <c r="L1444" s="12" t="s">
        <v>4224</v>
      </c>
      <c r="M1444" s="12"/>
      <c r="N1444" s="12"/>
      <c r="O1444" s="12"/>
      <c r="P1444" s="12"/>
      <c r="Q1444" s="4"/>
      <c r="R1444" s="103"/>
      <c r="S1444" s="103"/>
      <c r="T1444" s="175"/>
      <c r="U1444" s="175"/>
      <c r="V1444" s="100"/>
      <c r="W1444" s="180"/>
      <c r="X1444" s="4"/>
      <c r="Y1444" s="180"/>
      <c r="Z1444" s="4"/>
      <c r="AA1444" s="180"/>
      <c r="AB1444" s="180"/>
      <c r="AC1444" s="180"/>
      <c r="AD1444" s="180"/>
      <c r="AE1444" s="180"/>
      <c r="AF1444" s="180"/>
      <c r="AG1444" s="180"/>
      <c r="AH1444" s="180"/>
    </row>
    <row r="1445" spans="1:34" ht="25.5" x14ac:dyDescent="0.25">
      <c r="A1445" s="4" t="s">
        <v>1697</v>
      </c>
      <c r="B1445" s="174"/>
      <c r="C1445" s="246">
        <f>IF(LEN($D1445)=0,"",SUBTOTAL(3,$D$6:$D1445))</f>
        <v>1437</v>
      </c>
      <c r="D1445" s="247" t="s">
        <v>25</v>
      </c>
      <c r="E1445" s="183" t="s">
        <v>4251</v>
      </c>
      <c r="F1445" s="11"/>
      <c r="G1445" s="177" t="s">
        <v>181</v>
      </c>
      <c r="H1445" s="177" t="s">
        <v>368</v>
      </c>
      <c r="I1445" s="103">
        <v>2.7</v>
      </c>
      <c r="J1445" s="177">
        <v>26</v>
      </c>
      <c r="K1445" s="231">
        <v>2023</v>
      </c>
      <c r="L1445" s="12" t="s">
        <v>4224</v>
      </c>
      <c r="M1445" s="12"/>
      <c r="N1445" s="12"/>
      <c r="O1445" s="12"/>
      <c r="P1445" s="12"/>
      <c r="Q1445" s="4"/>
      <c r="R1445" s="103"/>
      <c r="S1445" s="103"/>
      <c r="T1445" s="175"/>
      <c r="U1445" s="175"/>
      <c r="V1445" s="100"/>
      <c r="W1445" s="180"/>
      <c r="X1445" s="4"/>
      <c r="Y1445" s="180"/>
      <c r="Z1445" s="4"/>
      <c r="AA1445" s="180"/>
      <c r="AB1445" s="180"/>
      <c r="AC1445" s="180"/>
      <c r="AD1445" s="180"/>
      <c r="AE1445" s="180"/>
      <c r="AF1445" s="180"/>
      <c r="AG1445" s="180"/>
      <c r="AH1445" s="180"/>
    </row>
    <row r="1446" spans="1:34" ht="25.5" x14ac:dyDescent="0.25">
      <c r="A1446" s="4" t="s">
        <v>1700</v>
      </c>
      <c r="B1446" s="174"/>
      <c r="C1446" s="246">
        <f>IF(LEN($D1446)=0,"",SUBTOTAL(3,$D$6:$D1446))</f>
        <v>1438</v>
      </c>
      <c r="D1446" s="247" t="s">
        <v>25</v>
      </c>
      <c r="E1446" s="183" t="s">
        <v>4252</v>
      </c>
      <c r="F1446" s="11"/>
      <c r="G1446" s="177" t="s">
        <v>181</v>
      </c>
      <c r="H1446" s="177" t="s">
        <v>368</v>
      </c>
      <c r="I1446" s="103">
        <v>5</v>
      </c>
      <c r="J1446" s="177">
        <v>26</v>
      </c>
      <c r="K1446" s="231">
        <v>2023</v>
      </c>
      <c r="L1446" s="12" t="s">
        <v>4224</v>
      </c>
      <c r="M1446" s="12"/>
      <c r="N1446" s="12"/>
      <c r="O1446" s="12"/>
      <c r="P1446" s="12"/>
      <c r="Q1446" s="4"/>
      <c r="R1446" s="103"/>
      <c r="S1446" s="103"/>
      <c r="T1446" s="175"/>
      <c r="U1446" s="175"/>
      <c r="V1446" s="100"/>
      <c r="W1446" s="180"/>
      <c r="X1446" s="4"/>
      <c r="Y1446" s="180"/>
      <c r="Z1446" s="4"/>
      <c r="AA1446" s="180"/>
      <c r="AB1446" s="180"/>
      <c r="AC1446" s="180"/>
      <c r="AD1446" s="180"/>
      <c r="AE1446" s="180"/>
      <c r="AF1446" s="180"/>
      <c r="AG1446" s="180"/>
      <c r="AH1446" s="180"/>
    </row>
    <row r="1447" spans="1:34" x14ac:dyDescent="0.25">
      <c r="A1447" s="4" t="s">
        <v>1701</v>
      </c>
      <c r="B1447" s="174"/>
      <c r="C1447" s="246">
        <f>IF(LEN($D1447)=0,"",SUBTOTAL(3,$D$6:$D1447))</f>
        <v>1439</v>
      </c>
      <c r="D1447" s="247" t="s">
        <v>25</v>
      </c>
      <c r="E1447" s="183" t="s">
        <v>4253</v>
      </c>
      <c r="F1447" s="11"/>
      <c r="G1447" s="177" t="s">
        <v>181</v>
      </c>
      <c r="H1447" s="177" t="s">
        <v>368</v>
      </c>
      <c r="I1447" s="103">
        <v>0.12</v>
      </c>
      <c r="J1447" s="177">
        <v>26</v>
      </c>
      <c r="K1447" s="231">
        <v>2023</v>
      </c>
      <c r="L1447" s="12" t="s">
        <v>4224</v>
      </c>
      <c r="M1447" s="12"/>
      <c r="N1447" s="12"/>
      <c r="O1447" s="12"/>
      <c r="P1447" s="12"/>
      <c r="Q1447" s="4"/>
      <c r="R1447" s="103"/>
      <c r="S1447" s="103"/>
      <c r="T1447" s="175"/>
      <c r="U1447" s="175"/>
      <c r="V1447" s="100"/>
      <c r="W1447" s="180"/>
      <c r="X1447" s="4"/>
      <c r="Y1447" s="180"/>
      <c r="Z1447" s="4"/>
      <c r="AA1447" s="180"/>
      <c r="AB1447" s="180"/>
      <c r="AC1447" s="180"/>
      <c r="AD1447" s="180"/>
      <c r="AE1447" s="180"/>
      <c r="AF1447" s="180"/>
      <c r="AG1447" s="180"/>
      <c r="AH1447" s="180"/>
    </row>
    <row r="1448" spans="1:34" x14ac:dyDescent="0.25">
      <c r="A1448" s="4" t="s">
        <v>1704</v>
      </c>
      <c r="B1448" s="174"/>
      <c r="C1448" s="246">
        <f>IF(LEN($D1448)=0,"",SUBTOTAL(3,$D$6:$D1448))</f>
        <v>1440</v>
      </c>
      <c r="D1448" s="247" t="s">
        <v>25</v>
      </c>
      <c r="E1448" s="183" t="s">
        <v>4254</v>
      </c>
      <c r="F1448" s="11"/>
      <c r="G1448" s="177" t="s">
        <v>181</v>
      </c>
      <c r="H1448" s="177" t="s">
        <v>1272</v>
      </c>
      <c r="I1448" s="103">
        <v>3.8</v>
      </c>
      <c r="J1448" s="177">
        <v>26</v>
      </c>
      <c r="K1448" s="231">
        <v>2023</v>
      </c>
      <c r="L1448" s="12" t="s">
        <v>4224</v>
      </c>
      <c r="M1448" s="12"/>
      <c r="N1448" s="12"/>
      <c r="O1448" s="12"/>
      <c r="P1448" s="12"/>
      <c r="Q1448" s="4"/>
      <c r="R1448" s="103"/>
      <c r="S1448" s="103"/>
      <c r="T1448" s="175"/>
      <c r="U1448" s="175"/>
      <c r="V1448" s="100"/>
      <c r="W1448" s="180"/>
      <c r="X1448" s="4"/>
      <c r="Y1448" s="180"/>
      <c r="Z1448" s="4"/>
      <c r="AA1448" s="180"/>
      <c r="AB1448" s="180"/>
      <c r="AC1448" s="180"/>
      <c r="AD1448" s="180"/>
      <c r="AE1448" s="180"/>
      <c r="AF1448" s="180"/>
      <c r="AG1448" s="180"/>
      <c r="AH1448" s="180"/>
    </row>
    <row r="1449" spans="1:34" ht="25.5" x14ac:dyDescent="0.25">
      <c r="A1449" s="4" t="s">
        <v>1706</v>
      </c>
      <c r="B1449" s="174"/>
      <c r="C1449" s="246">
        <f>IF(LEN($D1449)=0,"",SUBTOTAL(3,$D$6:$D1449))</f>
        <v>1441</v>
      </c>
      <c r="D1449" s="247" t="s">
        <v>25</v>
      </c>
      <c r="E1449" s="183" t="s">
        <v>4255</v>
      </c>
      <c r="F1449" s="11"/>
      <c r="G1449" s="177" t="s">
        <v>181</v>
      </c>
      <c r="H1449" s="177" t="s">
        <v>1223</v>
      </c>
      <c r="I1449" s="103">
        <v>0.5</v>
      </c>
      <c r="J1449" s="177">
        <v>26</v>
      </c>
      <c r="K1449" s="231">
        <v>2023</v>
      </c>
      <c r="L1449" s="12" t="s">
        <v>4224</v>
      </c>
      <c r="M1449" s="12"/>
      <c r="N1449" s="12"/>
      <c r="O1449" s="12"/>
      <c r="P1449" s="12"/>
      <c r="Q1449" s="4"/>
      <c r="R1449" s="103"/>
      <c r="S1449" s="103"/>
      <c r="T1449" s="175"/>
      <c r="U1449" s="175"/>
      <c r="V1449" s="100"/>
      <c r="W1449" s="180"/>
      <c r="X1449" s="4"/>
      <c r="Y1449" s="180"/>
      <c r="Z1449" s="4"/>
      <c r="AA1449" s="180"/>
      <c r="AB1449" s="180"/>
      <c r="AC1449" s="180"/>
      <c r="AD1449" s="180"/>
      <c r="AE1449" s="180"/>
      <c r="AF1449" s="180"/>
      <c r="AG1449" s="180"/>
      <c r="AH1449" s="180"/>
    </row>
    <row r="1450" spans="1:34" ht="25.5" x14ac:dyDescent="0.25">
      <c r="A1450" s="4" t="s">
        <v>4256</v>
      </c>
      <c r="B1450" s="174"/>
      <c r="C1450" s="246">
        <f>IF(LEN($D1450)=0,"",SUBTOTAL(3,$D$6:$D1450))</f>
        <v>1442</v>
      </c>
      <c r="D1450" s="247" t="s">
        <v>25</v>
      </c>
      <c r="E1450" s="183" t="s">
        <v>4257</v>
      </c>
      <c r="F1450" s="11"/>
      <c r="G1450" s="177" t="s">
        <v>181</v>
      </c>
      <c r="H1450" s="177" t="s">
        <v>1398</v>
      </c>
      <c r="I1450" s="103">
        <v>0.3</v>
      </c>
      <c r="J1450" s="177">
        <v>26</v>
      </c>
      <c r="K1450" s="231">
        <v>2023</v>
      </c>
      <c r="L1450" s="12" t="s">
        <v>4224</v>
      </c>
      <c r="M1450" s="12"/>
      <c r="N1450" s="12"/>
      <c r="O1450" s="12"/>
      <c r="P1450" s="12"/>
      <c r="Q1450" s="4"/>
      <c r="R1450" s="103"/>
      <c r="S1450" s="103"/>
      <c r="T1450" s="175"/>
      <c r="U1450" s="175"/>
      <c r="V1450" s="100"/>
      <c r="W1450" s="180"/>
      <c r="X1450" s="4"/>
      <c r="Y1450" s="180"/>
      <c r="Z1450" s="4"/>
      <c r="AA1450" s="180"/>
      <c r="AB1450" s="180"/>
      <c r="AC1450" s="180"/>
      <c r="AD1450" s="180"/>
      <c r="AE1450" s="180"/>
      <c r="AF1450" s="180"/>
      <c r="AG1450" s="180"/>
      <c r="AH1450" s="180"/>
    </row>
    <row r="1451" spans="1:34" x14ac:dyDescent="0.25">
      <c r="A1451" s="4" t="s">
        <v>4258</v>
      </c>
      <c r="B1451" s="174"/>
      <c r="C1451" s="246">
        <f>IF(LEN($D1451)=0,"",SUBTOTAL(3,$D$6:$D1451))</f>
        <v>1443</v>
      </c>
      <c r="D1451" s="247" t="s">
        <v>25</v>
      </c>
      <c r="E1451" s="183" t="s">
        <v>4259</v>
      </c>
      <c r="F1451" s="11"/>
      <c r="G1451" s="177" t="s">
        <v>181</v>
      </c>
      <c r="H1451" s="177" t="s">
        <v>1401</v>
      </c>
      <c r="I1451" s="103">
        <v>0.9</v>
      </c>
      <c r="J1451" s="177">
        <v>26</v>
      </c>
      <c r="K1451" s="231">
        <v>2023</v>
      </c>
      <c r="L1451" s="12" t="s">
        <v>4224</v>
      </c>
      <c r="M1451" s="12"/>
      <c r="N1451" s="12"/>
      <c r="O1451" s="12"/>
      <c r="P1451" s="12"/>
      <c r="Q1451" s="4"/>
      <c r="R1451" s="103"/>
      <c r="S1451" s="103"/>
      <c r="T1451" s="175"/>
      <c r="U1451" s="175"/>
      <c r="V1451" s="100"/>
      <c r="W1451" s="180"/>
      <c r="X1451" s="4"/>
      <c r="Y1451" s="180"/>
      <c r="Z1451" s="4"/>
      <c r="AA1451" s="180"/>
      <c r="AB1451" s="180"/>
      <c r="AC1451" s="180"/>
      <c r="AD1451" s="180"/>
      <c r="AE1451" s="180"/>
      <c r="AF1451" s="180"/>
      <c r="AG1451" s="180"/>
      <c r="AH1451" s="180"/>
    </row>
    <row r="1452" spans="1:34" ht="38.25" x14ac:dyDescent="0.25">
      <c r="A1452" s="4" t="s">
        <v>4260</v>
      </c>
      <c r="B1452" s="174"/>
      <c r="C1452" s="246">
        <f>IF(LEN($D1452)=0,"",SUBTOTAL(3,$D$6:$D1452))</f>
        <v>1444</v>
      </c>
      <c r="D1452" s="247" t="s">
        <v>25</v>
      </c>
      <c r="E1452" s="306" t="s">
        <v>4261</v>
      </c>
      <c r="F1452" s="11"/>
      <c r="G1452" s="177" t="s">
        <v>89</v>
      </c>
      <c r="H1452" s="307" t="s">
        <v>704</v>
      </c>
      <c r="I1452" s="103">
        <v>0.46</v>
      </c>
      <c r="J1452" s="177">
        <v>26</v>
      </c>
      <c r="K1452" s="231">
        <v>2023</v>
      </c>
      <c r="L1452" s="12" t="s">
        <v>4224</v>
      </c>
      <c r="M1452" s="12"/>
      <c r="N1452" s="12"/>
      <c r="O1452" s="12"/>
      <c r="P1452" s="12"/>
      <c r="Q1452" s="4"/>
      <c r="R1452" s="103"/>
      <c r="S1452" s="103"/>
      <c r="T1452" s="175"/>
      <c r="U1452" s="175"/>
      <c r="V1452" s="100"/>
      <c r="W1452" s="180"/>
      <c r="X1452" s="4"/>
      <c r="Y1452" s="180"/>
      <c r="Z1452" s="4"/>
      <c r="AA1452" s="180"/>
      <c r="AB1452" s="180"/>
      <c r="AC1452" s="180"/>
      <c r="AD1452" s="180"/>
      <c r="AE1452" s="180"/>
      <c r="AF1452" s="180"/>
      <c r="AG1452" s="180"/>
      <c r="AH1452" s="180"/>
    </row>
    <row r="1453" spans="1:34" ht="38.25" x14ac:dyDescent="0.25">
      <c r="A1453" s="4" t="s">
        <v>4262</v>
      </c>
      <c r="B1453" s="174"/>
      <c r="C1453" s="246">
        <f>IF(LEN($D1453)=0,"",SUBTOTAL(3,$D$6:$D1453))</f>
        <v>1445</v>
      </c>
      <c r="D1453" s="247" t="s">
        <v>25</v>
      </c>
      <c r="E1453" s="306" t="s">
        <v>4263</v>
      </c>
      <c r="F1453" s="11"/>
      <c r="G1453" s="177" t="s">
        <v>89</v>
      </c>
      <c r="H1453" s="307" t="s">
        <v>704</v>
      </c>
      <c r="I1453" s="103">
        <v>1.2</v>
      </c>
      <c r="J1453" s="177">
        <v>26</v>
      </c>
      <c r="K1453" s="231">
        <v>2023</v>
      </c>
      <c r="L1453" s="12" t="s">
        <v>4224</v>
      </c>
      <c r="M1453" s="12"/>
      <c r="N1453" s="12"/>
      <c r="O1453" s="12"/>
      <c r="P1453" s="12"/>
      <c r="Q1453" s="4"/>
      <c r="R1453" s="103"/>
      <c r="S1453" s="103"/>
      <c r="T1453" s="175"/>
      <c r="U1453" s="175"/>
      <c r="V1453" s="100"/>
      <c r="W1453" s="180"/>
      <c r="X1453" s="4"/>
      <c r="Y1453" s="180"/>
      <c r="Z1453" s="4"/>
      <c r="AA1453" s="180"/>
      <c r="AB1453" s="180"/>
      <c r="AC1453" s="180"/>
      <c r="AD1453" s="180"/>
      <c r="AE1453" s="180"/>
      <c r="AF1453" s="180"/>
      <c r="AG1453" s="180"/>
      <c r="AH1453" s="180"/>
    </row>
    <row r="1454" spans="1:34" ht="25.5" x14ac:dyDescent="0.25">
      <c r="A1454" s="4" t="s">
        <v>4264</v>
      </c>
      <c r="B1454" s="174"/>
      <c r="C1454" s="246">
        <f>IF(LEN($D1454)=0,"",SUBTOTAL(3,$D$6:$D1454))</f>
        <v>1446</v>
      </c>
      <c r="D1454" s="247" t="s">
        <v>25</v>
      </c>
      <c r="E1454" s="183" t="s">
        <v>4265</v>
      </c>
      <c r="F1454" s="11"/>
      <c r="G1454" s="177" t="s">
        <v>165</v>
      </c>
      <c r="H1454" s="177" t="s">
        <v>713</v>
      </c>
      <c r="I1454" s="103">
        <v>0.47</v>
      </c>
      <c r="J1454" s="177">
        <v>26</v>
      </c>
      <c r="K1454" s="231">
        <v>2023</v>
      </c>
      <c r="L1454" s="12" t="s">
        <v>4224</v>
      </c>
      <c r="M1454" s="12"/>
      <c r="N1454" s="12"/>
      <c r="O1454" s="12"/>
      <c r="P1454" s="12"/>
      <c r="Q1454" s="4"/>
      <c r="R1454" s="103"/>
      <c r="S1454" s="103"/>
      <c r="T1454" s="175"/>
      <c r="U1454" s="175"/>
      <c r="V1454" s="100"/>
      <c r="W1454" s="180"/>
      <c r="X1454" s="4"/>
      <c r="Y1454" s="180"/>
      <c r="Z1454" s="4"/>
      <c r="AA1454" s="180"/>
      <c r="AB1454" s="180"/>
      <c r="AC1454" s="180"/>
      <c r="AD1454" s="180"/>
      <c r="AE1454" s="180"/>
      <c r="AF1454" s="180"/>
      <c r="AG1454" s="180"/>
      <c r="AH1454" s="180"/>
    </row>
    <row r="1455" spans="1:34" ht="38.25" x14ac:dyDescent="0.25">
      <c r="A1455" s="4" t="s">
        <v>4266</v>
      </c>
      <c r="B1455" s="174"/>
      <c r="C1455" s="246">
        <f>IF(LEN($D1455)=0,"",SUBTOTAL(3,$D$6:$D1455))</f>
        <v>1447</v>
      </c>
      <c r="D1455" s="247" t="s">
        <v>25</v>
      </c>
      <c r="E1455" s="183" t="s">
        <v>4267</v>
      </c>
      <c r="F1455" s="11"/>
      <c r="G1455" s="177" t="s">
        <v>165</v>
      </c>
      <c r="H1455" s="177" t="s">
        <v>713</v>
      </c>
      <c r="I1455" s="103">
        <v>2.7</v>
      </c>
      <c r="J1455" s="177">
        <v>26</v>
      </c>
      <c r="K1455" s="231">
        <v>2023</v>
      </c>
      <c r="L1455" s="12" t="s">
        <v>4224</v>
      </c>
      <c r="M1455" s="12"/>
      <c r="N1455" s="12"/>
      <c r="O1455" s="12"/>
      <c r="P1455" s="12"/>
      <c r="Q1455" s="4"/>
      <c r="R1455" s="103"/>
      <c r="S1455" s="103"/>
      <c r="T1455" s="175"/>
      <c r="U1455" s="175"/>
      <c r="V1455" s="100"/>
      <c r="W1455" s="180"/>
      <c r="X1455" s="4"/>
      <c r="Y1455" s="180"/>
      <c r="Z1455" s="4"/>
      <c r="AA1455" s="180"/>
      <c r="AB1455" s="180"/>
      <c r="AC1455" s="180"/>
      <c r="AD1455" s="180"/>
      <c r="AE1455" s="180"/>
      <c r="AF1455" s="180"/>
      <c r="AG1455" s="180"/>
      <c r="AH1455" s="180"/>
    </row>
    <row r="1456" spans="1:34" x14ac:dyDescent="0.25">
      <c r="A1456" s="4" t="s">
        <v>4268</v>
      </c>
      <c r="B1456" s="174"/>
      <c r="C1456" s="246">
        <f>IF(LEN($D1456)=0,"",SUBTOTAL(3,$D$6:$D1456))</f>
        <v>1448</v>
      </c>
      <c r="D1456" s="247" t="s">
        <v>25</v>
      </c>
      <c r="E1456" s="183" t="s">
        <v>4269</v>
      </c>
      <c r="F1456" s="11"/>
      <c r="G1456" s="177" t="s">
        <v>165</v>
      </c>
      <c r="H1456" s="177" t="s">
        <v>725</v>
      </c>
      <c r="I1456" s="103">
        <v>0.35</v>
      </c>
      <c r="J1456" s="177">
        <v>26</v>
      </c>
      <c r="K1456" s="231">
        <v>2023</v>
      </c>
      <c r="L1456" s="12" t="s">
        <v>4224</v>
      </c>
      <c r="M1456" s="12"/>
      <c r="N1456" s="12"/>
      <c r="O1456" s="12"/>
      <c r="P1456" s="12"/>
      <c r="Q1456" s="4"/>
      <c r="R1456" s="103"/>
      <c r="S1456" s="103"/>
      <c r="T1456" s="175"/>
      <c r="U1456" s="175"/>
      <c r="V1456" s="100"/>
      <c r="W1456" s="180"/>
      <c r="X1456" s="4"/>
      <c r="Y1456" s="180"/>
      <c r="Z1456" s="4"/>
      <c r="AA1456" s="180"/>
      <c r="AB1456" s="180"/>
      <c r="AC1456" s="180"/>
      <c r="AD1456" s="180"/>
      <c r="AE1456" s="180"/>
      <c r="AF1456" s="180"/>
      <c r="AG1456" s="180"/>
      <c r="AH1456" s="180"/>
    </row>
    <row r="1457" spans="1:34" x14ac:dyDescent="0.25">
      <c r="A1457" s="4" t="s">
        <v>4270</v>
      </c>
      <c r="B1457" s="174"/>
      <c r="C1457" s="246">
        <f>IF(LEN($D1457)=0,"",SUBTOTAL(3,$D$6:$D1457))</f>
        <v>1449</v>
      </c>
      <c r="D1457" s="247" t="s">
        <v>25</v>
      </c>
      <c r="E1457" s="183" t="s">
        <v>1694</v>
      </c>
      <c r="F1457" s="11"/>
      <c r="G1457" s="177" t="s">
        <v>165</v>
      </c>
      <c r="H1457" s="177" t="s">
        <v>722</v>
      </c>
      <c r="I1457" s="103">
        <v>0.2</v>
      </c>
      <c r="J1457" s="177">
        <v>26</v>
      </c>
      <c r="K1457" s="231">
        <v>2023</v>
      </c>
      <c r="L1457" s="12" t="s">
        <v>4224</v>
      </c>
      <c r="M1457" s="12"/>
      <c r="N1457" s="12"/>
      <c r="O1457" s="12"/>
      <c r="P1457" s="12"/>
      <c r="Q1457" s="4"/>
      <c r="R1457" s="103"/>
      <c r="S1457" s="103"/>
      <c r="T1457" s="175"/>
      <c r="U1457" s="175"/>
      <c r="V1457" s="100"/>
      <c r="W1457" s="180"/>
      <c r="X1457" s="4"/>
      <c r="Y1457" s="180"/>
      <c r="Z1457" s="4"/>
      <c r="AA1457" s="180"/>
      <c r="AB1457" s="180"/>
      <c r="AC1457" s="180"/>
      <c r="AD1457" s="180"/>
      <c r="AE1457" s="180"/>
      <c r="AF1457" s="180"/>
      <c r="AG1457" s="180"/>
      <c r="AH1457" s="180"/>
    </row>
    <row r="1458" spans="1:34" x14ac:dyDescent="0.25">
      <c r="A1458" s="4" t="s">
        <v>4271</v>
      </c>
      <c r="B1458" s="174"/>
      <c r="C1458" s="246">
        <f>IF(LEN($D1458)=0,"",SUBTOTAL(3,$D$6:$D1458))</f>
        <v>1450</v>
      </c>
      <c r="D1458" s="247" t="s">
        <v>25</v>
      </c>
      <c r="E1458" s="306" t="s">
        <v>4272</v>
      </c>
      <c r="F1458" s="11"/>
      <c r="G1458" s="177" t="s">
        <v>51</v>
      </c>
      <c r="H1458" s="307" t="s">
        <v>2033</v>
      </c>
      <c r="I1458" s="103">
        <v>2.23</v>
      </c>
      <c r="J1458" s="177">
        <v>26</v>
      </c>
      <c r="K1458" s="231">
        <v>2023</v>
      </c>
      <c r="L1458" s="12" t="s">
        <v>4224</v>
      </c>
      <c r="M1458" s="12"/>
      <c r="N1458" s="12"/>
      <c r="O1458" s="12"/>
      <c r="P1458" s="12"/>
      <c r="Q1458" s="4"/>
      <c r="R1458" s="103"/>
      <c r="S1458" s="103"/>
      <c r="T1458" s="175"/>
      <c r="U1458" s="175"/>
      <c r="V1458" s="100"/>
      <c r="W1458" s="180"/>
      <c r="X1458" s="4"/>
      <c r="Y1458" s="180"/>
      <c r="Z1458" s="4"/>
      <c r="AA1458" s="180"/>
      <c r="AB1458" s="180"/>
      <c r="AC1458" s="180"/>
      <c r="AD1458" s="180"/>
      <c r="AE1458" s="180"/>
      <c r="AF1458" s="180"/>
      <c r="AG1458" s="180"/>
      <c r="AH1458" s="180"/>
    </row>
    <row r="1459" spans="1:34" x14ac:dyDescent="0.25">
      <c r="A1459" s="4" t="s">
        <v>4273</v>
      </c>
      <c r="B1459" s="174"/>
      <c r="C1459" s="246">
        <f>IF(LEN($D1459)=0,"",SUBTOTAL(3,$D$6:$D1459))</f>
        <v>1451</v>
      </c>
      <c r="D1459" s="247" t="s">
        <v>25</v>
      </c>
      <c r="E1459" s="306" t="s">
        <v>4274</v>
      </c>
      <c r="F1459" s="11"/>
      <c r="G1459" s="177" t="s">
        <v>51</v>
      </c>
      <c r="H1459" s="307" t="s">
        <v>954</v>
      </c>
      <c r="I1459" s="103">
        <v>6.5170000000000003</v>
      </c>
      <c r="J1459" s="177">
        <v>26</v>
      </c>
      <c r="K1459" s="231">
        <v>2023</v>
      </c>
      <c r="L1459" s="12" t="s">
        <v>4224</v>
      </c>
      <c r="M1459" s="12"/>
      <c r="N1459" s="12"/>
      <c r="O1459" s="12"/>
      <c r="P1459" s="12"/>
      <c r="Q1459" s="4"/>
      <c r="R1459" s="103"/>
      <c r="S1459" s="103"/>
      <c r="T1459" s="175"/>
      <c r="U1459" s="175"/>
      <c r="V1459" s="100"/>
      <c r="W1459" s="180"/>
      <c r="X1459" s="4"/>
      <c r="Y1459" s="180"/>
      <c r="Z1459" s="4"/>
      <c r="AA1459" s="180"/>
      <c r="AB1459" s="180"/>
      <c r="AC1459" s="180"/>
      <c r="AD1459" s="180"/>
      <c r="AE1459" s="180"/>
      <c r="AF1459" s="180"/>
      <c r="AG1459" s="180"/>
      <c r="AH1459" s="180"/>
    </row>
    <row r="1460" spans="1:34" ht="25.5" x14ac:dyDescent="0.25">
      <c r="A1460" s="4" t="s">
        <v>4275</v>
      </c>
      <c r="B1460" s="174"/>
      <c r="C1460" s="246">
        <f>IF(LEN($D1460)=0,"",SUBTOTAL(3,$D$6:$D1460))</f>
        <v>1452</v>
      </c>
      <c r="D1460" s="247" t="s">
        <v>25</v>
      </c>
      <c r="E1460" s="306" t="s">
        <v>4276</v>
      </c>
      <c r="F1460" s="11"/>
      <c r="G1460" s="177" t="s">
        <v>51</v>
      </c>
      <c r="H1460" s="307" t="s">
        <v>4277</v>
      </c>
      <c r="I1460" s="103">
        <v>1.22</v>
      </c>
      <c r="J1460" s="177">
        <v>26</v>
      </c>
      <c r="K1460" s="231">
        <v>2023</v>
      </c>
      <c r="L1460" s="12" t="s">
        <v>4224</v>
      </c>
      <c r="M1460" s="12"/>
      <c r="N1460" s="12"/>
      <c r="O1460" s="12"/>
      <c r="P1460" s="12"/>
      <c r="Q1460" s="4"/>
      <c r="R1460" s="103"/>
      <c r="S1460" s="103"/>
      <c r="T1460" s="175"/>
      <c r="U1460" s="175"/>
      <c r="V1460" s="100"/>
      <c r="W1460" s="180"/>
      <c r="X1460" s="4"/>
      <c r="Y1460" s="180"/>
      <c r="Z1460" s="4"/>
      <c r="AA1460" s="180"/>
      <c r="AB1460" s="180"/>
      <c r="AC1460" s="180"/>
      <c r="AD1460" s="180"/>
      <c r="AE1460" s="180"/>
      <c r="AF1460" s="180"/>
      <c r="AG1460" s="180"/>
      <c r="AH1460" s="180"/>
    </row>
    <row r="1461" spans="1:34" x14ac:dyDescent="0.25">
      <c r="A1461" s="4" t="s">
        <v>4278</v>
      </c>
      <c r="B1461" s="174"/>
      <c r="C1461" s="246">
        <f>IF(LEN($D1461)=0,"",SUBTOTAL(3,$D$6:$D1461))</f>
        <v>1453</v>
      </c>
      <c r="D1461" s="247" t="s">
        <v>25</v>
      </c>
      <c r="E1461" s="306" t="s">
        <v>4279</v>
      </c>
      <c r="F1461" s="11"/>
      <c r="G1461" s="177" t="s">
        <v>51</v>
      </c>
      <c r="H1461" s="307" t="s">
        <v>1619</v>
      </c>
      <c r="I1461" s="103">
        <v>16.34</v>
      </c>
      <c r="J1461" s="177">
        <v>26</v>
      </c>
      <c r="K1461" s="231">
        <v>2023</v>
      </c>
      <c r="L1461" s="12" t="s">
        <v>4224</v>
      </c>
      <c r="M1461" s="12"/>
      <c r="N1461" s="12"/>
      <c r="O1461" s="12"/>
      <c r="P1461" s="12"/>
      <c r="Q1461" s="4"/>
      <c r="R1461" s="103"/>
      <c r="S1461" s="103"/>
      <c r="T1461" s="175"/>
      <c r="U1461" s="175"/>
      <c r="V1461" s="100"/>
      <c r="W1461" s="180"/>
      <c r="X1461" s="4"/>
      <c r="Y1461" s="180"/>
      <c r="Z1461" s="4"/>
      <c r="AA1461" s="180"/>
      <c r="AB1461" s="180"/>
      <c r="AC1461" s="180"/>
      <c r="AD1461" s="180"/>
      <c r="AE1461" s="180"/>
      <c r="AF1461" s="180"/>
      <c r="AG1461" s="180"/>
      <c r="AH1461" s="180"/>
    </row>
    <row r="1462" spans="1:34" ht="25.5" x14ac:dyDescent="0.25">
      <c r="A1462" s="4" t="s">
        <v>4280</v>
      </c>
      <c r="B1462" s="174"/>
      <c r="C1462" s="246">
        <f>IF(LEN($D1462)=0,"",SUBTOTAL(3,$D$6:$D1462))</f>
        <v>1454</v>
      </c>
      <c r="D1462" s="247" t="s">
        <v>25</v>
      </c>
      <c r="E1462" s="306" t="s">
        <v>4281</v>
      </c>
      <c r="F1462" s="11"/>
      <c r="G1462" s="177" t="s">
        <v>51</v>
      </c>
      <c r="H1462" s="307" t="s">
        <v>750</v>
      </c>
      <c r="I1462" s="103">
        <v>0.02</v>
      </c>
      <c r="J1462" s="177">
        <v>26</v>
      </c>
      <c r="K1462" s="231">
        <v>2023</v>
      </c>
      <c r="L1462" s="12" t="s">
        <v>4224</v>
      </c>
      <c r="M1462" s="12"/>
      <c r="N1462" s="12"/>
      <c r="O1462" s="12"/>
      <c r="P1462" s="12"/>
      <c r="Q1462" s="4"/>
      <c r="R1462" s="103"/>
      <c r="S1462" s="103"/>
      <c r="T1462" s="175"/>
      <c r="U1462" s="175"/>
      <c r="V1462" s="100"/>
      <c r="W1462" s="180"/>
      <c r="X1462" s="4"/>
      <c r="Y1462" s="180"/>
      <c r="Z1462" s="4"/>
      <c r="AA1462" s="180"/>
      <c r="AB1462" s="180"/>
      <c r="AC1462" s="180"/>
      <c r="AD1462" s="180"/>
      <c r="AE1462" s="180"/>
      <c r="AF1462" s="180"/>
      <c r="AG1462" s="180"/>
      <c r="AH1462" s="180"/>
    </row>
    <row r="1463" spans="1:34" ht="25.5" x14ac:dyDescent="0.25">
      <c r="A1463" s="4" t="s">
        <v>4282</v>
      </c>
      <c r="B1463" s="174"/>
      <c r="C1463" s="246">
        <f>IF(LEN($D1463)=0,"",SUBTOTAL(3,$D$6:$D1463))</f>
        <v>1455</v>
      </c>
      <c r="D1463" s="247" t="s">
        <v>56</v>
      </c>
      <c r="E1463" s="176" t="s">
        <v>4283</v>
      </c>
      <c r="F1463" s="11"/>
      <c r="G1463" s="174" t="s">
        <v>79</v>
      </c>
      <c r="H1463" s="177" t="s">
        <v>123</v>
      </c>
      <c r="I1463" s="103">
        <v>1.3</v>
      </c>
      <c r="J1463" s="177">
        <v>26</v>
      </c>
      <c r="K1463" s="231">
        <v>2023</v>
      </c>
      <c r="L1463" s="12" t="s">
        <v>4224</v>
      </c>
      <c r="M1463" s="12"/>
      <c r="N1463" s="12"/>
      <c r="O1463" s="12"/>
      <c r="P1463" s="12"/>
      <c r="Q1463" s="4"/>
      <c r="R1463" s="103"/>
      <c r="S1463" s="103"/>
      <c r="T1463" s="175"/>
      <c r="U1463" s="175"/>
      <c r="V1463" s="100"/>
      <c r="W1463" s="180"/>
      <c r="X1463" s="4"/>
      <c r="Y1463" s="180"/>
      <c r="Z1463" s="4"/>
      <c r="AA1463" s="180"/>
      <c r="AB1463" s="180"/>
      <c r="AC1463" s="180"/>
      <c r="AD1463" s="180"/>
      <c r="AE1463" s="180"/>
      <c r="AF1463" s="180"/>
      <c r="AG1463" s="180"/>
      <c r="AH1463" s="180"/>
    </row>
    <row r="1464" spans="1:34" x14ac:dyDescent="0.25">
      <c r="A1464" s="4" t="s">
        <v>4284</v>
      </c>
      <c r="B1464" s="174"/>
      <c r="C1464" s="246">
        <f>IF(LEN($D1464)=0,"",SUBTOTAL(3,$D$6:$D1464))</f>
        <v>1456</v>
      </c>
      <c r="D1464" s="247" t="s">
        <v>56</v>
      </c>
      <c r="E1464" s="306" t="s">
        <v>4285</v>
      </c>
      <c r="F1464" s="11"/>
      <c r="G1464" s="177" t="s">
        <v>89</v>
      </c>
      <c r="H1464" s="307" t="s">
        <v>4286</v>
      </c>
      <c r="I1464" s="103">
        <v>1</v>
      </c>
      <c r="J1464" s="177">
        <v>26</v>
      </c>
      <c r="K1464" s="231">
        <v>2023</v>
      </c>
      <c r="L1464" s="12" t="s">
        <v>4224</v>
      </c>
      <c r="M1464" s="12"/>
      <c r="N1464" s="12"/>
      <c r="O1464" s="12"/>
      <c r="P1464" s="12"/>
      <c r="Q1464" s="4"/>
      <c r="R1464" s="103"/>
      <c r="S1464" s="103"/>
      <c r="T1464" s="175"/>
      <c r="U1464" s="175"/>
      <c r="V1464" s="100"/>
      <c r="W1464" s="180"/>
      <c r="X1464" s="4"/>
      <c r="Y1464" s="180"/>
      <c r="Z1464" s="4"/>
      <c r="AA1464" s="180"/>
      <c r="AB1464" s="180"/>
      <c r="AC1464" s="180"/>
      <c r="AD1464" s="180"/>
      <c r="AE1464" s="180"/>
      <c r="AF1464" s="180"/>
      <c r="AG1464" s="180"/>
      <c r="AH1464" s="180"/>
    </row>
    <row r="1465" spans="1:34" x14ac:dyDescent="0.25">
      <c r="A1465" s="4" t="s">
        <v>4287</v>
      </c>
      <c r="B1465" s="174"/>
      <c r="C1465" s="246">
        <f>IF(LEN($D1465)=0,"",SUBTOTAL(3,$D$6:$D1465))</f>
        <v>1457</v>
      </c>
      <c r="D1465" s="247" t="s">
        <v>62</v>
      </c>
      <c r="E1465" s="314" t="s">
        <v>4288</v>
      </c>
      <c r="F1465" s="11"/>
      <c r="G1465" s="177" t="s">
        <v>65</v>
      </c>
      <c r="H1465" s="177" t="s">
        <v>306</v>
      </c>
      <c r="I1465" s="17">
        <v>1.36</v>
      </c>
      <c r="J1465" s="177" t="s">
        <v>4289</v>
      </c>
      <c r="K1465" s="231">
        <v>2023</v>
      </c>
      <c r="L1465" s="12" t="s">
        <v>4290</v>
      </c>
      <c r="M1465" s="12"/>
      <c r="N1465" s="12"/>
      <c r="O1465" s="12"/>
      <c r="P1465" s="12"/>
      <c r="Q1465" s="4"/>
      <c r="R1465" s="103"/>
      <c r="S1465" s="103"/>
      <c r="T1465" s="175"/>
      <c r="U1465" s="175"/>
      <c r="V1465" s="100"/>
      <c r="W1465" s="180"/>
      <c r="X1465" s="4"/>
      <c r="Y1465" s="180"/>
      <c r="Z1465" s="4"/>
      <c r="AA1465" s="180"/>
      <c r="AB1465" s="180"/>
      <c r="AC1465" s="180"/>
      <c r="AD1465" s="180"/>
      <c r="AE1465" s="180"/>
      <c r="AF1465" s="180"/>
      <c r="AG1465" s="180"/>
      <c r="AH1465" s="180"/>
    </row>
    <row r="1466" spans="1:34" ht="38.25" x14ac:dyDescent="0.25">
      <c r="A1466" s="4" t="s">
        <v>4291</v>
      </c>
      <c r="B1466" s="174"/>
      <c r="C1466" s="246">
        <f>IF(LEN($D1466)=0,"",SUBTOTAL(3,$D$6:$D1466))</f>
        <v>1458</v>
      </c>
      <c r="D1466" s="247" t="s">
        <v>62</v>
      </c>
      <c r="E1466" s="266" t="s">
        <v>4292</v>
      </c>
      <c r="F1466" s="11"/>
      <c r="G1466" s="177" t="s">
        <v>65</v>
      </c>
      <c r="H1466" s="177" t="s">
        <v>181</v>
      </c>
      <c r="I1466" s="17">
        <v>0.6</v>
      </c>
      <c r="J1466" s="177" t="s">
        <v>4289</v>
      </c>
      <c r="K1466" s="231">
        <v>2023</v>
      </c>
      <c r="L1466" s="12" t="s">
        <v>4290</v>
      </c>
      <c r="M1466" s="12"/>
      <c r="N1466" s="12"/>
      <c r="O1466" s="12"/>
      <c r="P1466" s="12"/>
      <c r="Q1466" s="4"/>
      <c r="R1466" s="103"/>
      <c r="S1466" s="103"/>
      <c r="T1466" s="175"/>
      <c r="U1466" s="175"/>
      <c r="V1466" s="100"/>
      <c r="W1466" s="180"/>
      <c r="X1466" s="4"/>
      <c r="Y1466" s="180"/>
      <c r="Z1466" s="4"/>
      <c r="AA1466" s="180"/>
      <c r="AB1466" s="180"/>
      <c r="AC1466" s="180"/>
      <c r="AD1466" s="180"/>
      <c r="AE1466" s="180"/>
      <c r="AF1466" s="180"/>
      <c r="AG1466" s="180"/>
      <c r="AH1466" s="180"/>
    </row>
    <row r="1467" spans="1:34" ht="38.25" x14ac:dyDescent="0.25">
      <c r="A1467" s="4" t="s">
        <v>4293</v>
      </c>
      <c r="B1467" s="174"/>
      <c r="C1467" s="246">
        <f>IF(LEN($D1467)=0,"",SUBTOTAL(3,$D$6:$D1467))</f>
        <v>1459</v>
      </c>
      <c r="D1467" s="247" t="s">
        <v>62</v>
      </c>
      <c r="E1467" s="183" t="s">
        <v>4294</v>
      </c>
      <c r="F1467" s="11"/>
      <c r="G1467" s="177" t="s">
        <v>256</v>
      </c>
      <c r="H1467" s="177" t="s">
        <v>577</v>
      </c>
      <c r="I1467" s="29">
        <f>8505/10000</f>
        <v>0.85050000000000003</v>
      </c>
      <c r="J1467" s="177" t="s">
        <v>4289</v>
      </c>
      <c r="K1467" s="231">
        <v>2023</v>
      </c>
      <c r="L1467" s="12" t="s">
        <v>4290</v>
      </c>
      <c r="M1467" s="12"/>
      <c r="N1467" s="12"/>
      <c r="O1467" s="12"/>
      <c r="P1467" s="12"/>
      <c r="Q1467" s="4"/>
      <c r="R1467" s="103"/>
      <c r="S1467" s="103"/>
      <c r="T1467" s="175"/>
      <c r="U1467" s="175"/>
      <c r="V1467" s="100"/>
      <c r="W1467" s="180"/>
      <c r="X1467" s="4"/>
      <c r="Y1467" s="180"/>
      <c r="Z1467" s="4"/>
      <c r="AA1467" s="180"/>
      <c r="AB1467" s="180"/>
      <c r="AC1467" s="180"/>
      <c r="AD1467" s="180"/>
      <c r="AE1467" s="180"/>
      <c r="AF1467" s="180"/>
      <c r="AG1467" s="180"/>
      <c r="AH1467" s="180"/>
    </row>
    <row r="1468" spans="1:34" ht="38.25" x14ac:dyDescent="0.25">
      <c r="A1468" s="4" t="s">
        <v>4295</v>
      </c>
      <c r="B1468" s="174"/>
      <c r="C1468" s="246">
        <f>IF(LEN($D1468)=0,"",SUBTOTAL(3,$D$6:$D1468))</f>
        <v>1460</v>
      </c>
      <c r="D1468" s="247" t="s">
        <v>62</v>
      </c>
      <c r="E1468" s="306" t="s">
        <v>4296</v>
      </c>
      <c r="F1468" s="11"/>
      <c r="G1468" s="177" t="s">
        <v>181</v>
      </c>
      <c r="H1468" s="307" t="s">
        <v>4297</v>
      </c>
      <c r="I1468" s="29">
        <v>1.1000000000000001</v>
      </c>
      <c r="J1468" s="177" t="s">
        <v>4289</v>
      </c>
      <c r="K1468" s="231">
        <v>2023</v>
      </c>
      <c r="L1468" s="12" t="s">
        <v>4290</v>
      </c>
      <c r="M1468" s="12"/>
      <c r="N1468" s="12"/>
      <c r="O1468" s="12"/>
      <c r="P1468" s="12"/>
      <c r="Q1468" s="4"/>
      <c r="R1468" s="103"/>
      <c r="S1468" s="103"/>
      <c r="T1468" s="175"/>
      <c r="U1468" s="175"/>
      <c r="V1468" s="100"/>
      <c r="W1468" s="180"/>
      <c r="X1468" s="4"/>
      <c r="Y1468" s="180"/>
      <c r="Z1468" s="4"/>
      <c r="AA1468" s="180"/>
      <c r="AB1468" s="180"/>
      <c r="AC1468" s="180"/>
      <c r="AD1468" s="180"/>
      <c r="AE1468" s="180"/>
      <c r="AF1468" s="180"/>
      <c r="AG1468" s="180"/>
      <c r="AH1468" s="180"/>
    </row>
    <row r="1469" spans="1:34" x14ac:dyDescent="0.25">
      <c r="A1469" s="4" t="s">
        <v>4298</v>
      </c>
      <c r="B1469" s="174"/>
      <c r="C1469" s="246">
        <f>IF(LEN($D1469)=0,"",SUBTOTAL(3,$D$6:$D1469))</f>
        <v>1461</v>
      </c>
      <c r="D1469" s="247" t="s">
        <v>62</v>
      </c>
      <c r="E1469" s="306" t="s">
        <v>4299</v>
      </c>
      <c r="F1469" s="11"/>
      <c r="G1469" s="177" t="s">
        <v>181</v>
      </c>
      <c r="H1469" s="307" t="s">
        <v>1272</v>
      </c>
      <c r="I1469" s="29">
        <v>0.35</v>
      </c>
      <c r="J1469" s="177" t="s">
        <v>4289</v>
      </c>
      <c r="K1469" s="231">
        <v>2023</v>
      </c>
      <c r="L1469" s="12" t="s">
        <v>4290</v>
      </c>
      <c r="M1469" s="12"/>
      <c r="N1469" s="12"/>
      <c r="O1469" s="12"/>
      <c r="P1469" s="12"/>
      <c r="Q1469" s="4"/>
      <c r="R1469" s="103"/>
      <c r="S1469" s="103"/>
      <c r="T1469" s="175"/>
      <c r="U1469" s="175"/>
      <c r="V1469" s="100"/>
      <c r="W1469" s="180"/>
      <c r="X1469" s="4"/>
      <c r="Y1469" s="180"/>
      <c r="Z1469" s="4"/>
      <c r="AA1469" s="180"/>
      <c r="AB1469" s="180"/>
      <c r="AC1469" s="180"/>
      <c r="AD1469" s="180"/>
      <c r="AE1469" s="180"/>
      <c r="AF1469" s="180"/>
      <c r="AG1469" s="180"/>
      <c r="AH1469" s="180"/>
    </row>
    <row r="1470" spans="1:34" ht="51" x14ac:dyDescent="0.25">
      <c r="A1470" s="4" t="s">
        <v>4300</v>
      </c>
      <c r="B1470" s="174"/>
      <c r="C1470" s="246">
        <f>IF(LEN($D1470)=0,"",SUBTOTAL(3,$D$6:$D1470))</f>
        <v>1462</v>
      </c>
      <c r="D1470" s="247" t="s">
        <v>25</v>
      </c>
      <c r="E1470" s="315" t="s">
        <v>4301</v>
      </c>
      <c r="F1470" s="11"/>
      <c r="G1470" s="177" t="s">
        <v>65</v>
      </c>
      <c r="H1470" s="313" t="s">
        <v>74</v>
      </c>
      <c r="I1470" s="17">
        <v>0.21</v>
      </c>
      <c r="J1470" s="177" t="s">
        <v>4289</v>
      </c>
      <c r="K1470" s="231">
        <v>2023</v>
      </c>
      <c r="L1470" s="12" t="s">
        <v>4290</v>
      </c>
      <c r="M1470" s="12"/>
      <c r="N1470" s="12"/>
      <c r="O1470" s="12"/>
      <c r="P1470" s="12"/>
      <c r="Q1470" s="4"/>
      <c r="R1470" s="103"/>
      <c r="S1470" s="103"/>
      <c r="T1470" s="175"/>
      <c r="U1470" s="175"/>
      <c r="V1470" s="100"/>
      <c r="W1470" s="180"/>
      <c r="X1470" s="4"/>
      <c r="Y1470" s="180"/>
      <c r="Z1470" s="4"/>
      <c r="AA1470" s="180"/>
      <c r="AB1470" s="180"/>
      <c r="AC1470" s="180"/>
      <c r="AD1470" s="180"/>
      <c r="AE1470" s="180"/>
      <c r="AF1470" s="180"/>
      <c r="AG1470" s="180"/>
      <c r="AH1470" s="180"/>
    </row>
    <row r="1471" spans="1:34" ht="25.5" x14ac:dyDescent="0.25">
      <c r="A1471" s="4" t="s">
        <v>4302</v>
      </c>
      <c r="B1471" s="174"/>
      <c r="C1471" s="246">
        <f>IF(LEN($D1471)=0,"",SUBTOTAL(3,$D$6:$D1471))</f>
        <v>1463</v>
      </c>
      <c r="D1471" s="247" t="s">
        <v>25</v>
      </c>
      <c r="E1471" s="189" t="s">
        <v>4303</v>
      </c>
      <c r="F1471" s="11"/>
      <c r="G1471" s="177" t="s">
        <v>65</v>
      </c>
      <c r="H1471" s="188" t="s">
        <v>406</v>
      </c>
      <c r="I1471" s="17">
        <v>0.5</v>
      </c>
      <c r="J1471" s="177" t="s">
        <v>4289</v>
      </c>
      <c r="K1471" s="231">
        <v>2023</v>
      </c>
      <c r="L1471" s="12" t="s">
        <v>4290</v>
      </c>
      <c r="M1471" s="12"/>
      <c r="N1471" s="12"/>
      <c r="O1471" s="12"/>
      <c r="P1471" s="12"/>
      <c r="Q1471" s="4"/>
      <c r="R1471" s="103"/>
      <c r="S1471" s="103"/>
      <c r="T1471" s="175"/>
      <c r="U1471" s="175"/>
      <c r="V1471" s="100"/>
      <c r="W1471" s="180"/>
      <c r="X1471" s="4"/>
      <c r="Y1471" s="180"/>
      <c r="Z1471" s="4"/>
      <c r="AA1471" s="180"/>
      <c r="AB1471" s="180"/>
      <c r="AC1471" s="180"/>
      <c r="AD1471" s="180"/>
      <c r="AE1471" s="180"/>
      <c r="AF1471" s="180"/>
      <c r="AG1471" s="180"/>
      <c r="AH1471" s="180"/>
    </row>
    <row r="1472" spans="1:34" ht="25.5" x14ac:dyDescent="0.25">
      <c r="A1472" s="4" t="s">
        <v>4304</v>
      </c>
      <c r="B1472" s="174"/>
      <c r="C1472" s="246">
        <f>IF(LEN($D1472)=0,"",SUBTOTAL(3,$D$6:$D1472))</f>
        <v>1464</v>
      </c>
      <c r="D1472" s="247" t="s">
        <v>25</v>
      </c>
      <c r="E1472" s="315" t="s">
        <v>4305</v>
      </c>
      <c r="F1472" s="11"/>
      <c r="G1472" s="177" t="s">
        <v>65</v>
      </c>
      <c r="H1472" s="313" t="s">
        <v>268</v>
      </c>
      <c r="I1472" s="17">
        <v>0.82</v>
      </c>
      <c r="J1472" s="177" t="s">
        <v>4289</v>
      </c>
      <c r="K1472" s="231">
        <v>2023</v>
      </c>
      <c r="L1472" s="12" t="s">
        <v>4290</v>
      </c>
      <c r="M1472" s="12"/>
      <c r="N1472" s="12"/>
      <c r="O1472" s="12"/>
      <c r="P1472" s="12"/>
      <c r="Q1472" s="4"/>
      <c r="R1472" s="103"/>
      <c r="S1472" s="103"/>
      <c r="T1472" s="175"/>
      <c r="U1472" s="175"/>
      <c r="V1472" s="100"/>
      <c r="W1472" s="180"/>
      <c r="X1472" s="4"/>
      <c r="Y1472" s="180"/>
      <c r="Z1472" s="4"/>
      <c r="AA1472" s="180"/>
      <c r="AB1472" s="180"/>
      <c r="AC1472" s="180"/>
      <c r="AD1472" s="180"/>
      <c r="AE1472" s="180"/>
      <c r="AF1472" s="180"/>
      <c r="AG1472" s="180"/>
      <c r="AH1472" s="180"/>
    </row>
    <row r="1473" spans="1:34" ht="25.5" x14ac:dyDescent="0.25">
      <c r="A1473" s="4" t="s">
        <v>4306</v>
      </c>
      <c r="B1473" s="174"/>
      <c r="C1473" s="246">
        <f>IF(LEN($D1473)=0,"",SUBTOTAL(3,$D$6:$D1473))</f>
        <v>1465</v>
      </c>
      <c r="D1473" s="247" t="s">
        <v>25</v>
      </c>
      <c r="E1473" s="189" t="s">
        <v>4307</v>
      </c>
      <c r="F1473" s="11"/>
      <c r="G1473" s="177" t="s">
        <v>65</v>
      </c>
      <c r="H1473" s="188" t="s">
        <v>181</v>
      </c>
      <c r="I1473" s="29">
        <v>1.1000000000000001</v>
      </c>
      <c r="J1473" s="177" t="s">
        <v>4289</v>
      </c>
      <c r="K1473" s="231">
        <v>2023</v>
      </c>
      <c r="L1473" s="12" t="s">
        <v>4290</v>
      </c>
      <c r="M1473" s="12"/>
      <c r="N1473" s="12"/>
      <c r="O1473" s="12"/>
      <c r="P1473" s="12"/>
      <c r="Q1473" s="4"/>
      <c r="R1473" s="103"/>
      <c r="S1473" s="103"/>
      <c r="T1473" s="175"/>
      <c r="U1473" s="175"/>
      <c r="V1473" s="100"/>
      <c r="W1473" s="180"/>
      <c r="X1473" s="4"/>
      <c r="Y1473" s="180"/>
      <c r="Z1473" s="4"/>
      <c r="AA1473" s="180"/>
      <c r="AB1473" s="180"/>
      <c r="AC1473" s="180"/>
      <c r="AD1473" s="180"/>
      <c r="AE1473" s="180"/>
      <c r="AF1473" s="180"/>
      <c r="AG1473" s="180"/>
      <c r="AH1473" s="180"/>
    </row>
    <row r="1474" spans="1:34" ht="25.5" x14ac:dyDescent="0.25">
      <c r="A1474" s="4" t="s">
        <v>4308</v>
      </c>
      <c r="B1474" s="174"/>
      <c r="C1474" s="246">
        <f>IF(LEN($D1474)=0,"",SUBTOTAL(3,$D$6:$D1474))</f>
        <v>1466</v>
      </c>
      <c r="D1474" s="247" t="s">
        <v>25</v>
      </c>
      <c r="E1474" s="176" t="s">
        <v>4309</v>
      </c>
      <c r="F1474" s="11"/>
      <c r="G1474" s="18" t="s">
        <v>79</v>
      </c>
      <c r="H1474" s="177" t="s">
        <v>4310</v>
      </c>
      <c r="I1474" s="9">
        <v>1.6</v>
      </c>
      <c r="J1474" s="177" t="s">
        <v>4289</v>
      </c>
      <c r="K1474" s="231">
        <v>2023</v>
      </c>
      <c r="L1474" s="12" t="s">
        <v>4290</v>
      </c>
      <c r="M1474" s="12"/>
      <c r="N1474" s="12"/>
      <c r="O1474" s="12"/>
      <c r="P1474" s="12"/>
      <c r="Q1474" s="4"/>
      <c r="R1474" s="103"/>
      <c r="S1474" s="103"/>
      <c r="T1474" s="175"/>
      <c r="U1474" s="175"/>
      <c r="V1474" s="100"/>
      <c r="W1474" s="180"/>
      <c r="X1474" s="4"/>
      <c r="Y1474" s="180"/>
      <c r="Z1474" s="4"/>
      <c r="AA1474" s="180"/>
      <c r="AB1474" s="180"/>
      <c r="AC1474" s="180"/>
      <c r="AD1474" s="180"/>
      <c r="AE1474" s="180"/>
      <c r="AF1474" s="180"/>
      <c r="AG1474" s="180"/>
      <c r="AH1474" s="180"/>
    </row>
    <row r="1475" spans="1:34" ht="25.5" x14ac:dyDescent="0.25">
      <c r="A1475" s="4" t="s">
        <v>4311</v>
      </c>
      <c r="B1475" s="174"/>
      <c r="C1475" s="246">
        <f>IF(LEN($D1475)=0,"",SUBTOTAL(3,$D$6:$D1475))</f>
        <v>1467</v>
      </c>
      <c r="D1475" s="247" t="s">
        <v>25</v>
      </c>
      <c r="E1475" s="176" t="s">
        <v>4312</v>
      </c>
      <c r="F1475" s="11"/>
      <c r="G1475" s="18" t="s">
        <v>79</v>
      </c>
      <c r="H1475" s="177" t="s">
        <v>499</v>
      </c>
      <c r="I1475" s="9">
        <v>4</v>
      </c>
      <c r="J1475" s="177" t="s">
        <v>4289</v>
      </c>
      <c r="K1475" s="231">
        <v>2023</v>
      </c>
      <c r="L1475" s="12" t="s">
        <v>4290</v>
      </c>
      <c r="M1475" s="12"/>
      <c r="N1475" s="12"/>
      <c r="O1475" s="12"/>
      <c r="P1475" s="12"/>
      <c r="Q1475" s="4"/>
      <c r="R1475" s="103"/>
      <c r="S1475" s="103"/>
      <c r="T1475" s="175"/>
      <c r="U1475" s="175"/>
      <c r="V1475" s="100"/>
      <c r="W1475" s="180"/>
      <c r="X1475" s="4"/>
      <c r="Y1475" s="180"/>
      <c r="Z1475" s="4"/>
      <c r="AA1475" s="180"/>
      <c r="AB1475" s="180"/>
      <c r="AC1475" s="180"/>
      <c r="AD1475" s="180"/>
      <c r="AE1475" s="180"/>
      <c r="AF1475" s="180"/>
      <c r="AG1475" s="180"/>
      <c r="AH1475" s="180"/>
    </row>
    <row r="1476" spans="1:34" ht="25.5" x14ac:dyDescent="0.25">
      <c r="A1476" s="4" t="s">
        <v>4313</v>
      </c>
      <c r="B1476" s="174"/>
      <c r="C1476" s="246">
        <f>IF(LEN($D1476)=0,"",SUBTOTAL(3,$D$6:$D1476))</f>
        <v>1468</v>
      </c>
      <c r="D1476" s="247" t="s">
        <v>25</v>
      </c>
      <c r="E1476" s="176" t="s">
        <v>4314</v>
      </c>
      <c r="F1476" s="11"/>
      <c r="G1476" s="18" t="s">
        <v>79</v>
      </c>
      <c r="H1476" s="177" t="s">
        <v>499</v>
      </c>
      <c r="I1476" s="9">
        <v>1.1000000000000001</v>
      </c>
      <c r="J1476" s="177" t="s">
        <v>4289</v>
      </c>
      <c r="K1476" s="231">
        <v>2023</v>
      </c>
      <c r="L1476" s="12" t="s">
        <v>4290</v>
      </c>
      <c r="M1476" s="12"/>
      <c r="N1476" s="12"/>
      <c r="O1476" s="12"/>
      <c r="P1476" s="12"/>
      <c r="Q1476" s="4"/>
      <c r="R1476" s="103"/>
      <c r="S1476" s="103"/>
      <c r="T1476" s="175"/>
      <c r="U1476" s="175"/>
      <c r="V1476" s="100"/>
      <c r="W1476" s="180"/>
      <c r="X1476" s="4"/>
      <c r="Y1476" s="180"/>
      <c r="Z1476" s="4"/>
      <c r="AA1476" s="180"/>
      <c r="AB1476" s="180"/>
      <c r="AC1476" s="180"/>
      <c r="AD1476" s="180"/>
      <c r="AE1476" s="180"/>
      <c r="AF1476" s="180"/>
      <c r="AG1476" s="180"/>
      <c r="AH1476" s="180"/>
    </row>
    <row r="1477" spans="1:34" ht="25.5" x14ac:dyDescent="0.25">
      <c r="A1477" s="4" t="s">
        <v>4315</v>
      </c>
      <c r="B1477" s="174"/>
      <c r="C1477" s="246">
        <f>IF(LEN($D1477)=0,"",SUBTOTAL(3,$D$6:$D1477))</f>
        <v>1469</v>
      </c>
      <c r="D1477" s="247" t="s">
        <v>25</v>
      </c>
      <c r="E1477" s="183" t="s">
        <v>4316</v>
      </c>
      <c r="F1477" s="11"/>
      <c r="G1477" s="177" t="s">
        <v>28</v>
      </c>
      <c r="H1477" s="177" t="s">
        <v>503</v>
      </c>
      <c r="I1477" s="101">
        <v>0.04</v>
      </c>
      <c r="J1477" s="177" t="s">
        <v>4289</v>
      </c>
      <c r="K1477" s="231">
        <v>2023</v>
      </c>
      <c r="L1477" s="12" t="s">
        <v>4290</v>
      </c>
      <c r="M1477" s="12"/>
      <c r="N1477" s="12"/>
      <c r="O1477" s="12"/>
      <c r="P1477" s="12"/>
      <c r="Q1477" s="4"/>
      <c r="R1477" s="103"/>
      <c r="S1477" s="103"/>
      <c r="T1477" s="175"/>
      <c r="U1477" s="175"/>
      <c r="V1477" s="100"/>
      <c r="W1477" s="180"/>
      <c r="X1477" s="4"/>
      <c r="Y1477" s="180"/>
      <c r="Z1477" s="4"/>
      <c r="AA1477" s="180"/>
      <c r="AB1477" s="180"/>
      <c r="AC1477" s="180"/>
      <c r="AD1477" s="180"/>
      <c r="AE1477" s="180"/>
      <c r="AF1477" s="180"/>
      <c r="AG1477" s="180"/>
      <c r="AH1477" s="180"/>
    </row>
    <row r="1478" spans="1:34" ht="25.5" x14ac:dyDescent="0.25">
      <c r="A1478" s="4" t="s">
        <v>4317</v>
      </c>
      <c r="B1478" s="174"/>
      <c r="C1478" s="246">
        <f>IF(LEN($D1478)=0,"",SUBTOTAL(3,$D$6:$D1478))</f>
        <v>1470</v>
      </c>
      <c r="D1478" s="247" t="s">
        <v>25</v>
      </c>
      <c r="E1478" s="183" t="s">
        <v>4318</v>
      </c>
      <c r="F1478" s="11"/>
      <c r="G1478" s="177" t="s">
        <v>28</v>
      </c>
      <c r="H1478" s="177" t="s">
        <v>59</v>
      </c>
      <c r="I1478" s="101">
        <v>0.06</v>
      </c>
      <c r="J1478" s="177" t="s">
        <v>4289</v>
      </c>
      <c r="K1478" s="231">
        <v>2023</v>
      </c>
      <c r="L1478" s="12" t="s">
        <v>4290</v>
      </c>
      <c r="M1478" s="12"/>
      <c r="N1478" s="12"/>
      <c r="O1478" s="12"/>
      <c r="P1478" s="12"/>
      <c r="Q1478" s="4"/>
      <c r="R1478" s="103"/>
      <c r="S1478" s="103"/>
      <c r="T1478" s="175"/>
      <c r="U1478" s="175"/>
      <c r="V1478" s="100"/>
      <c r="W1478" s="180"/>
      <c r="X1478" s="4"/>
      <c r="Y1478" s="180"/>
      <c r="Z1478" s="4"/>
      <c r="AA1478" s="180"/>
      <c r="AB1478" s="180"/>
      <c r="AC1478" s="180"/>
      <c r="AD1478" s="180"/>
      <c r="AE1478" s="180"/>
      <c r="AF1478" s="180"/>
      <c r="AG1478" s="180"/>
      <c r="AH1478" s="180"/>
    </row>
    <row r="1479" spans="1:34" ht="38.25" x14ac:dyDescent="0.25">
      <c r="A1479" s="4" t="s">
        <v>4319</v>
      </c>
      <c r="B1479" s="174"/>
      <c r="C1479" s="246">
        <f>IF(LEN($D1479)=0,"",SUBTOTAL(3,$D$6:$D1479))</f>
        <v>1471</v>
      </c>
      <c r="D1479" s="247" t="s">
        <v>25</v>
      </c>
      <c r="E1479" s="306" t="s">
        <v>4320</v>
      </c>
      <c r="F1479" s="11"/>
      <c r="G1479" s="177" t="s">
        <v>181</v>
      </c>
      <c r="H1479" s="307" t="s">
        <v>980</v>
      </c>
      <c r="I1479" s="29">
        <v>4.6399999999999997</v>
      </c>
      <c r="J1479" s="177" t="s">
        <v>4289</v>
      </c>
      <c r="K1479" s="231">
        <v>2023</v>
      </c>
      <c r="L1479" s="12" t="s">
        <v>4290</v>
      </c>
      <c r="M1479" s="12"/>
      <c r="N1479" s="12"/>
      <c r="O1479" s="12"/>
      <c r="P1479" s="12"/>
      <c r="Q1479" s="4"/>
      <c r="R1479" s="103"/>
      <c r="S1479" s="103"/>
      <c r="T1479" s="175"/>
      <c r="U1479" s="175"/>
      <c r="V1479" s="100"/>
      <c r="W1479" s="180"/>
      <c r="X1479" s="4"/>
      <c r="Y1479" s="180"/>
      <c r="Z1479" s="4"/>
      <c r="AA1479" s="180"/>
      <c r="AB1479" s="180"/>
      <c r="AC1479" s="180"/>
      <c r="AD1479" s="180"/>
      <c r="AE1479" s="180"/>
      <c r="AF1479" s="180"/>
      <c r="AG1479" s="180"/>
      <c r="AH1479" s="180"/>
    </row>
    <row r="1480" spans="1:34" ht="76.5" x14ac:dyDescent="0.25">
      <c r="A1480" s="4" t="s">
        <v>4321</v>
      </c>
      <c r="B1480" s="174"/>
      <c r="C1480" s="246">
        <f>IF(LEN($D1480)=0,"",SUBTOTAL(3,$D$6:$D1480))</f>
        <v>1472</v>
      </c>
      <c r="D1480" s="247" t="s">
        <v>25</v>
      </c>
      <c r="E1480" s="306" t="s">
        <v>4322</v>
      </c>
      <c r="F1480" s="11"/>
      <c r="G1480" s="177" t="s">
        <v>181</v>
      </c>
      <c r="H1480" s="307" t="s">
        <v>980</v>
      </c>
      <c r="I1480" s="29">
        <v>1.96</v>
      </c>
      <c r="J1480" s="177" t="s">
        <v>4289</v>
      </c>
      <c r="K1480" s="231">
        <v>2023</v>
      </c>
      <c r="L1480" s="12" t="s">
        <v>4290</v>
      </c>
      <c r="M1480" s="12"/>
      <c r="N1480" s="12"/>
      <c r="O1480" s="12"/>
      <c r="P1480" s="12"/>
      <c r="Q1480" s="4"/>
      <c r="R1480" s="103"/>
      <c r="S1480" s="103"/>
      <c r="T1480" s="175"/>
      <c r="U1480" s="175"/>
      <c r="V1480" s="100"/>
      <c r="W1480" s="180"/>
      <c r="X1480" s="4"/>
      <c r="Y1480" s="180"/>
      <c r="Z1480" s="4"/>
      <c r="AA1480" s="180"/>
      <c r="AB1480" s="180"/>
      <c r="AC1480" s="180"/>
      <c r="AD1480" s="180"/>
      <c r="AE1480" s="180"/>
      <c r="AF1480" s="180"/>
      <c r="AG1480" s="180"/>
      <c r="AH1480" s="180"/>
    </row>
    <row r="1481" spans="1:34" x14ac:dyDescent="0.25">
      <c r="A1481" s="4" t="s">
        <v>4323</v>
      </c>
      <c r="B1481" s="174"/>
      <c r="C1481" s="246">
        <f>IF(LEN($D1481)=0,"",SUBTOTAL(3,$D$6:$D1481))</f>
        <v>1473</v>
      </c>
      <c r="D1481" s="247" t="s">
        <v>25</v>
      </c>
      <c r="E1481" s="306" t="s">
        <v>4324</v>
      </c>
      <c r="F1481" s="11"/>
      <c r="G1481" s="177" t="s">
        <v>181</v>
      </c>
      <c r="H1481" s="307" t="s">
        <v>980</v>
      </c>
      <c r="I1481" s="29">
        <v>2.2999999999999998</v>
      </c>
      <c r="J1481" s="177" t="s">
        <v>4289</v>
      </c>
      <c r="K1481" s="231">
        <v>2023</v>
      </c>
      <c r="L1481" s="12" t="s">
        <v>4290</v>
      </c>
      <c r="M1481" s="12"/>
      <c r="N1481" s="12"/>
      <c r="O1481" s="12"/>
      <c r="P1481" s="12"/>
      <c r="Q1481" s="4"/>
      <c r="R1481" s="103"/>
      <c r="S1481" s="103"/>
      <c r="T1481" s="175"/>
      <c r="U1481" s="175"/>
      <c r="V1481" s="100"/>
      <c r="W1481" s="180"/>
      <c r="X1481" s="4"/>
      <c r="Y1481" s="180"/>
      <c r="Z1481" s="4"/>
      <c r="AA1481" s="180"/>
      <c r="AB1481" s="180"/>
      <c r="AC1481" s="180"/>
      <c r="AD1481" s="180"/>
      <c r="AE1481" s="180"/>
      <c r="AF1481" s="180"/>
      <c r="AG1481" s="180"/>
      <c r="AH1481" s="180"/>
    </row>
    <row r="1482" spans="1:34" ht="25.5" x14ac:dyDescent="0.25">
      <c r="A1482" s="4" t="s">
        <v>4325</v>
      </c>
      <c r="B1482" s="174"/>
      <c r="C1482" s="246">
        <f>IF(LEN($D1482)=0,"",SUBTOTAL(3,$D$6:$D1482))</f>
        <v>1474</v>
      </c>
      <c r="D1482" s="247" t="s">
        <v>25</v>
      </c>
      <c r="E1482" s="183" t="s">
        <v>4326</v>
      </c>
      <c r="F1482" s="11"/>
      <c r="G1482" s="177" t="s">
        <v>181</v>
      </c>
      <c r="H1482" s="177" t="s">
        <v>980</v>
      </c>
      <c r="I1482" s="9">
        <v>0.44</v>
      </c>
      <c r="J1482" s="177" t="s">
        <v>4289</v>
      </c>
      <c r="K1482" s="231">
        <v>2023</v>
      </c>
      <c r="L1482" s="12" t="s">
        <v>4290</v>
      </c>
      <c r="M1482" s="12"/>
      <c r="N1482" s="12"/>
      <c r="O1482" s="12"/>
      <c r="P1482" s="12"/>
      <c r="Q1482" s="4"/>
      <c r="R1482" s="103"/>
      <c r="S1482" s="103"/>
      <c r="T1482" s="175"/>
      <c r="U1482" s="175"/>
      <c r="V1482" s="100"/>
      <c r="W1482" s="180"/>
      <c r="X1482" s="4"/>
      <c r="Y1482" s="180"/>
      <c r="Z1482" s="4"/>
      <c r="AA1482" s="180"/>
      <c r="AB1482" s="180"/>
      <c r="AC1482" s="180"/>
      <c r="AD1482" s="180"/>
      <c r="AE1482" s="180"/>
      <c r="AF1482" s="180"/>
      <c r="AG1482" s="180"/>
      <c r="AH1482" s="180"/>
    </row>
    <row r="1483" spans="1:34" ht="25.5" x14ac:dyDescent="0.25">
      <c r="A1483" s="4" t="s">
        <v>4327</v>
      </c>
      <c r="B1483" s="174"/>
      <c r="C1483" s="246">
        <f>IF(LEN($D1483)=0,"",SUBTOTAL(3,$D$6:$D1483))</f>
        <v>1475</v>
      </c>
      <c r="D1483" s="247" t="s">
        <v>25</v>
      </c>
      <c r="E1483" s="183" t="s">
        <v>4328</v>
      </c>
      <c r="F1483" s="11"/>
      <c r="G1483" s="177" t="s">
        <v>181</v>
      </c>
      <c r="H1483" s="177" t="s">
        <v>4329</v>
      </c>
      <c r="I1483" s="9">
        <v>7.0000000000000007E-2</v>
      </c>
      <c r="J1483" s="177" t="s">
        <v>4289</v>
      </c>
      <c r="K1483" s="231">
        <v>2023</v>
      </c>
      <c r="L1483" s="12" t="s">
        <v>4290</v>
      </c>
      <c r="M1483" s="12"/>
      <c r="N1483" s="12"/>
      <c r="O1483" s="12"/>
      <c r="P1483" s="12"/>
      <c r="Q1483" s="4"/>
      <c r="R1483" s="103"/>
      <c r="S1483" s="103"/>
      <c r="T1483" s="175"/>
      <c r="U1483" s="175"/>
      <c r="V1483" s="100"/>
      <c r="W1483" s="180"/>
      <c r="X1483" s="4"/>
      <c r="Y1483" s="180"/>
      <c r="Z1483" s="4"/>
      <c r="AA1483" s="180"/>
      <c r="AB1483" s="180"/>
      <c r="AC1483" s="180"/>
      <c r="AD1483" s="180"/>
      <c r="AE1483" s="180"/>
      <c r="AF1483" s="180"/>
      <c r="AG1483" s="180"/>
      <c r="AH1483" s="180"/>
    </row>
    <row r="1484" spans="1:34" ht="51" x14ac:dyDescent="0.25">
      <c r="A1484" s="4" t="s">
        <v>4330</v>
      </c>
      <c r="B1484" s="174"/>
      <c r="C1484" s="246">
        <f>IF(LEN($D1484)=0,"",SUBTOTAL(3,$D$6:$D1484))</f>
        <v>1476</v>
      </c>
      <c r="D1484" s="247" t="s">
        <v>25</v>
      </c>
      <c r="E1484" s="176" t="s">
        <v>4331</v>
      </c>
      <c r="F1484" s="11"/>
      <c r="G1484" s="177" t="s">
        <v>181</v>
      </c>
      <c r="H1484" s="177" t="s">
        <v>4297</v>
      </c>
      <c r="I1484" s="29">
        <v>7</v>
      </c>
      <c r="J1484" s="177" t="s">
        <v>4289</v>
      </c>
      <c r="K1484" s="231">
        <v>2023</v>
      </c>
      <c r="L1484" s="12" t="s">
        <v>4290</v>
      </c>
      <c r="M1484" s="12"/>
      <c r="N1484" s="12"/>
      <c r="O1484" s="12"/>
      <c r="P1484" s="12"/>
      <c r="Q1484" s="4"/>
      <c r="R1484" s="103"/>
      <c r="S1484" s="103"/>
      <c r="T1484" s="175"/>
      <c r="U1484" s="175"/>
      <c r="V1484" s="100"/>
      <c r="W1484" s="180"/>
      <c r="X1484" s="4"/>
      <c r="Y1484" s="180"/>
      <c r="Z1484" s="4"/>
      <c r="AA1484" s="180"/>
      <c r="AB1484" s="180"/>
      <c r="AC1484" s="180"/>
      <c r="AD1484" s="180"/>
      <c r="AE1484" s="180"/>
      <c r="AF1484" s="180"/>
      <c r="AG1484" s="180"/>
      <c r="AH1484" s="180"/>
    </row>
    <row r="1485" spans="1:34" ht="25.5" x14ac:dyDescent="0.25">
      <c r="A1485" s="4" t="s">
        <v>4332</v>
      </c>
      <c r="B1485" s="174"/>
      <c r="C1485" s="246">
        <f>IF(LEN($D1485)=0,"",SUBTOTAL(3,$D$6:$D1485))</f>
        <v>1477</v>
      </c>
      <c r="D1485" s="247" t="s">
        <v>25</v>
      </c>
      <c r="E1485" s="306" t="s">
        <v>4333</v>
      </c>
      <c r="F1485" s="11"/>
      <c r="G1485" s="177" t="s">
        <v>181</v>
      </c>
      <c r="H1485" s="307" t="s">
        <v>4297</v>
      </c>
      <c r="I1485" s="29">
        <v>2.9</v>
      </c>
      <c r="J1485" s="177" t="s">
        <v>4289</v>
      </c>
      <c r="K1485" s="231">
        <v>2023</v>
      </c>
      <c r="L1485" s="12" t="s">
        <v>4290</v>
      </c>
      <c r="M1485" s="12"/>
      <c r="N1485" s="12"/>
      <c r="O1485" s="12"/>
      <c r="P1485" s="12"/>
      <c r="Q1485" s="4"/>
      <c r="R1485" s="103"/>
      <c r="S1485" s="103"/>
      <c r="T1485" s="175"/>
      <c r="U1485" s="175"/>
      <c r="V1485" s="100"/>
      <c r="W1485" s="180"/>
      <c r="X1485" s="4"/>
      <c r="Y1485" s="180"/>
      <c r="Z1485" s="4"/>
      <c r="AA1485" s="180"/>
      <c r="AB1485" s="180"/>
      <c r="AC1485" s="180"/>
      <c r="AD1485" s="180"/>
      <c r="AE1485" s="180"/>
      <c r="AF1485" s="180"/>
      <c r="AG1485" s="180"/>
      <c r="AH1485" s="180"/>
    </row>
    <row r="1486" spans="1:34" ht="38.25" x14ac:dyDescent="0.25">
      <c r="A1486" s="4" t="s">
        <v>4334</v>
      </c>
      <c r="B1486" s="174"/>
      <c r="C1486" s="246">
        <f>IF(LEN($D1486)=0,"",SUBTOTAL(3,$D$6:$D1486))</f>
        <v>1478</v>
      </c>
      <c r="D1486" s="247" t="s">
        <v>25</v>
      </c>
      <c r="E1486" s="306" t="s">
        <v>4335</v>
      </c>
      <c r="F1486" s="11"/>
      <c r="G1486" s="177" t="s">
        <v>181</v>
      </c>
      <c r="H1486" s="307" t="s">
        <v>4297</v>
      </c>
      <c r="I1486" s="29">
        <v>3.6</v>
      </c>
      <c r="J1486" s="177" t="s">
        <v>4289</v>
      </c>
      <c r="K1486" s="231">
        <v>2023</v>
      </c>
      <c r="L1486" s="12" t="s">
        <v>4290</v>
      </c>
      <c r="M1486" s="12"/>
      <c r="N1486" s="12"/>
      <c r="O1486" s="12"/>
      <c r="P1486" s="12"/>
      <c r="Q1486" s="4"/>
      <c r="R1486" s="103"/>
      <c r="S1486" s="103"/>
      <c r="T1486" s="175"/>
      <c r="U1486" s="175"/>
      <c r="V1486" s="100"/>
      <c r="W1486" s="180"/>
      <c r="X1486" s="4"/>
      <c r="Y1486" s="180"/>
      <c r="Z1486" s="4"/>
      <c r="AA1486" s="180"/>
      <c r="AB1486" s="180"/>
      <c r="AC1486" s="180"/>
      <c r="AD1486" s="180"/>
      <c r="AE1486" s="180"/>
      <c r="AF1486" s="180"/>
      <c r="AG1486" s="180"/>
      <c r="AH1486" s="180"/>
    </row>
    <row r="1487" spans="1:34" ht="38.25" x14ac:dyDescent="0.25">
      <c r="A1487" s="4" t="s">
        <v>4336</v>
      </c>
      <c r="B1487" s="174"/>
      <c r="C1487" s="246">
        <f>IF(LEN($D1487)=0,"",SUBTOTAL(3,$D$6:$D1487))</f>
        <v>1479</v>
      </c>
      <c r="D1487" s="247" t="s">
        <v>25</v>
      </c>
      <c r="E1487" s="306" t="s">
        <v>4337</v>
      </c>
      <c r="F1487" s="11"/>
      <c r="G1487" s="177" t="s">
        <v>181</v>
      </c>
      <c r="H1487" s="307" t="s">
        <v>4297</v>
      </c>
      <c r="I1487" s="29">
        <v>4.67</v>
      </c>
      <c r="J1487" s="177" t="s">
        <v>4289</v>
      </c>
      <c r="K1487" s="231">
        <v>2023</v>
      </c>
      <c r="L1487" s="12" t="s">
        <v>4290</v>
      </c>
      <c r="M1487" s="12"/>
      <c r="N1487" s="12"/>
      <c r="O1487" s="12"/>
      <c r="P1487" s="12"/>
      <c r="Q1487" s="4"/>
      <c r="R1487" s="103"/>
      <c r="S1487" s="103"/>
      <c r="T1487" s="175"/>
      <c r="U1487" s="175"/>
      <c r="V1487" s="100"/>
      <c r="W1487" s="180"/>
      <c r="X1487" s="4"/>
      <c r="Y1487" s="180"/>
      <c r="Z1487" s="4"/>
      <c r="AA1487" s="180"/>
      <c r="AB1487" s="180"/>
      <c r="AC1487" s="180"/>
      <c r="AD1487" s="180"/>
      <c r="AE1487" s="180"/>
      <c r="AF1487" s="180"/>
      <c r="AG1487" s="180"/>
      <c r="AH1487" s="180"/>
    </row>
    <row r="1488" spans="1:34" ht="25.5" x14ac:dyDescent="0.25">
      <c r="A1488" s="4" t="s">
        <v>4338</v>
      </c>
      <c r="B1488" s="174"/>
      <c r="C1488" s="246">
        <f>IF(LEN($D1488)=0,"",SUBTOTAL(3,$D$6:$D1488))</f>
        <v>1480</v>
      </c>
      <c r="D1488" s="247" t="s">
        <v>25</v>
      </c>
      <c r="E1488" s="306" t="s">
        <v>4339</v>
      </c>
      <c r="F1488" s="11"/>
      <c r="G1488" s="177" t="s">
        <v>181</v>
      </c>
      <c r="H1488" s="307" t="s">
        <v>4297</v>
      </c>
      <c r="I1488" s="29">
        <v>1.73</v>
      </c>
      <c r="J1488" s="177" t="s">
        <v>4289</v>
      </c>
      <c r="K1488" s="231">
        <v>2023</v>
      </c>
      <c r="L1488" s="12" t="s">
        <v>4290</v>
      </c>
      <c r="M1488" s="12"/>
      <c r="N1488" s="12"/>
      <c r="O1488" s="12"/>
      <c r="P1488" s="12"/>
      <c r="Q1488" s="4"/>
      <c r="R1488" s="103"/>
      <c r="S1488" s="103"/>
      <c r="T1488" s="175"/>
      <c r="U1488" s="175"/>
      <c r="V1488" s="100"/>
      <c r="W1488" s="180"/>
      <c r="X1488" s="4"/>
      <c r="Y1488" s="180"/>
      <c r="Z1488" s="4"/>
      <c r="AA1488" s="180"/>
      <c r="AB1488" s="180"/>
      <c r="AC1488" s="180"/>
      <c r="AD1488" s="180"/>
      <c r="AE1488" s="180"/>
      <c r="AF1488" s="180"/>
      <c r="AG1488" s="180"/>
      <c r="AH1488" s="180"/>
    </row>
    <row r="1489" spans="1:34" ht="51" x14ac:dyDescent="0.25">
      <c r="A1489" s="4" t="s">
        <v>4340</v>
      </c>
      <c r="B1489" s="174"/>
      <c r="C1489" s="246">
        <f>IF(LEN($D1489)=0,"",SUBTOTAL(3,$D$6:$D1489))</f>
        <v>1481</v>
      </c>
      <c r="D1489" s="247" t="s">
        <v>25</v>
      </c>
      <c r="E1489" s="176" t="s">
        <v>4341</v>
      </c>
      <c r="F1489" s="11"/>
      <c r="G1489" s="177" t="s">
        <v>181</v>
      </c>
      <c r="H1489" s="177" t="s">
        <v>4342</v>
      </c>
      <c r="I1489" s="29">
        <v>9</v>
      </c>
      <c r="J1489" s="177" t="s">
        <v>4289</v>
      </c>
      <c r="K1489" s="231">
        <v>2023</v>
      </c>
      <c r="L1489" s="12" t="s">
        <v>4290</v>
      </c>
      <c r="M1489" s="12"/>
      <c r="N1489" s="12"/>
      <c r="O1489" s="12"/>
      <c r="P1489" s="12"/>
      <c r="Q1489" s="4"/>
      <c r="R1489" s="103"/>
      <c r="S1489" s="103"/>
      <c r="T1489" s="175"/>
      <c r="U1489" s="175"/>
      <c r="V1489" s="100"/>
      <c r="W1489" s="180"/>
      <c r="X1489" s="4"/>
      <c r="Y1489" s="180"/>
      <c r="Z1489" s="4"/>
      <c r="AA1489" s="180"/>
      <c r="AB1489" s="180"/>
      <c r="AC1489" s="180"/>
      <c r="AD1489" s="180"/>
      <c r="AE1489" s="180"/>
      <c r="AF1489" s="180"/>
      <c r="AG1489" s="180"/>
      <c r="AH1489" s="180"/>
    </row>
    <row r="1490" spans="1:34" x14ac:dyDescent="0.25">
      <c r="A1490" s="4" t="s">
        <v>4343</v>
      </c>
      <c r="B1490" s="174"/>
      <c r="C1490" s="246">
        <f>IF(LEN($D1490)=0,"",SUBTOTAL(3,$D$6:$D1490))</f>
        <v>1482</v>
      </c>
      <c r="D1490" s="247" t="s">
        <v>25</v>
      </c>
      <c r="E1490" s="306" t="s">
        <v>4344</v>
      </c>
      <c r="F1490" s="11"/>
      <c r="G1490" s="177" t="s">
        <v>181</v>
      </c>
      <c r="H1490" s="307" t="s">
        <v>368</v>
      </c>
      <c r="I1490" s="29">
        <v>7.7</v>
      </c>
      <c r="J1490" s="177" t="s">
        <v>4289</v>
      </c>
      <c r="K1490" s="231">
        <v>2023</v>
      </c>
      <c r="L1490" s="12" t="s">
        <v>4290</v>
      </c>
      <c r="M1490" s="12"/>
      <c r="N1490" s="12"/>
      <c r="O1490" s="12"/>
      <c r="P1490" s="12"/>
      <c r="Q1490" s="4"/>
      <c r="R1490" s="103"/>
      <c r="S1490" s="103"/>
      <c r="T1490" s="175"/>
      <c r="U1490" s="175"/>
      <c r="V1490" s="100"/>
      <c r="W1490" s="180"/>
      <c r="X1490" s="4"/>
      <c r="Y1490" s="180"/>
      <c r="Z1490" s="4"/>
      <c r="AA1490" s="180"/>
      <c r="AB1490" s="180"/>
      <c r="AC1490" s="180"/>
      <c r="AD1490" s="180"/>
      <c r="AE1490" s="180"/>
      <c r="AF1490" s="180"/>
      <c r="AG1490" s="180"/>
      <c r="AH1490" s="180"/>
    </row>
    <row r="1491" spans="1:34" ht="25.5" x14ac:dyDescent="0.25">
      <c r="A1491" s="4" t="s">
        <v>4345</v>
      </c>
      <c r="B1491" s="174"/>
      <c r="C1491" s="246">
        <f>IF(LEN($D1491)=0,"",SUBTOTAL(3,$D$6:$D1491))</f>
        <v>1483</v>
      </c>
      <c r="D1491" s="247" t="s">
        <v>25</v>
      </c>
      <c r="E1491" s="306" t="s">
        <v>4346</v>
      </c>
      <c r="F1491" s="11"/>
      <c r="G1491" s="177" t="s">
        <v>181</v>
      </c>
      <c r="H1491" s="177" t="s">
        <v>1272</v>
      </c>
      <c r="I1491" s="9">
        <v>1.06</v>
      </c>
      <c r="J1491" s="177" t="s">
        <v>4289</v>
      </c>
      <c r="K1491" s="231">
        <v>2023</v>
      </c>
      <c r="L1491" s="12" t="s">
        <v>4290</v>
      </c>
      <c r="M1491" s="12"/>
      <c r="N1491" s="12"/>
      <c r="O1491" s="12"/>
      <c r="P1491" s="12"/>
      <c r="Q1491" s="4"/>
      <c r="R1491" s="103"/>
      <c r="S1491" s="103"/>
      <c r="T1491" s="175"/>
      <c r="U1491" s="175"/>
      <c r="V1491" s="100"/>
      <c r="W1491" s="180"/>
      <c r="X1491" s="4"/>
      <c r="Y1491" s="180"/>
      <c r="Z1491" s="4"/>
      <c r="AA1491" s="180"/>
      <c r="AB1491" s="180"/>
      <c r="AC1491" s="180"/>
      <c r="AD1491" s="180"/>
      <c r="AE1491" s="180"/>
      <c r="AF1491" s="180"/>
      <c r="AG1491" s="180"/>
      <c r="AH1491" s="180"/>
    </row>
    <row r="1492" spans="1:34" ht="25.5" x14ac:dyDescent="0.25">
      <c r="A1492" s="4" t="s">
        <v>4347</v>
      </c>
      <c r="B1492" s="174"/>
      <c r="C1492" s="246">
        <f>IF(LEN($D1492)=0,"",SUBTOTAL(3,$D$6:$D1492))</f>
        <v>1484</v>
      </c>
      <c r="D1492" s="247" t="s">
        <v>25</v>
      </c>
      <c r="E1492" s="306" t="s">
        <v>4348</v>
      </c>
      <c r="F1492" s="11"/>
      <c r="G1492" s="177" t="s">
        <v>181</v>
      </c>
      <c r="H1492" s="307" t="s">
        <v>432</v>
      </c>
      <c r="I1492" s="29">
        <v>0.34</v>
      </c>
      <c r="J1492" s="177" t="s">
        <v>4289</v>
      </c>
      <c r="K1492" s="231">
        <v>2023</v>
      </c>
      <c r="L1492" s="12" t="s">
        <v>4290</v>
      </c>
      <c r="M1492" s="12"/>
      <c r="N1492" s="12"/>
      <c r="O1492" s="12"/>
      <c r="P1492" s="12"/>
      <c r="Q1492" s="4"/>
      <c r="R1492" s="103"/>
      <c r="S1492" s="103"/>
      <c r="T1492" s="175"/>
      <c r="U1492" s="175"/>
      <c r="V1492" s="100"/>
      <c r="W1492" s="180"/>
      <c r="X1492" s="4"/>
      <c r="Y1492" s="180"/>
      <c r="Z1492" s="4"/>
      <c r="AA1492" s="180"/>
      <c r="AB1492" s="180"/>
      <c r="AC1492" s="180"/>
      <c r="AD1492" s="180"/>
      <c r="AE1492" s="180"/>
      <c r="AF1492" s="180"/>
      <c r="AG1492" s="180"/>
      <c r="AH1492" s="180"/>
    </row>
    <row r="1493" spans="1:34" ht="25.5" x14ac:dyDescent="0.25">
      <c r="A1493" s="4" t="s">
        <v>4349</v>
      </c>
      <c r="B1493" s="174"/>
      <c r="C1493" s="246">
        <f>IF(LEN($D1493)=0,"",SUBTOTAL(3,$D$6:$D1493))</f>
        <v>1485</v>
      </c>
      <c r="D1493" s="247" t="s">
        <v>25</v>
      </c>
      <c r="E1493" s="306" t="s">
        <v>4350</v>
      </c>
      <c r="F1493" s="11"/>
      <c r="G1493" s="177" t="s">
        <v>181</v>
      </c>
      <c r="H1493" s="307" t="s">
        <v>1401</v>
      </c>
      <c r="I1493" s="29">
        <v>2.4</v>
      </c>
      <c r="J1493" s="177" t="s">
        <v>4289</v>
      </c>
      <c r="K1493" s="231">
        <v>2023</v>
      </c>
      <c r="L1493" s="12" t="s">
        <v>4290</v>
      </c>
      <c r="M1493" s="12"/>
      <c r="N1493" s="12"/>
      <c r="O1493" s="12"/>
      <c r="P1493" s="12"/>
      <c r="Q1493" s="4"/>
      <c r="R1493" s="103"/>
      <c r="S1493" s="103"/>
      <c r="T1493" s="175"/>
      <c r="U1493" s="175"/>
      <c r="V1493" s="100"/>
      <c r="W1493" s="180"/>
      <c r="X1493" s="4"/>
      <c r="Y1493" s="180"/>
      <c r="Z1493" s="4"/>
      <c r="AA1493" s="180"/>
      <c r="AB1493" s="180"/>
      <c r="AC1493" s="180"/>
      <c r="AD1493" s="180"/>
      <c r="AE1493" s="180"/>
      <c r="AF1493" s="180"/>
      <c r="AG1493" s="180"/>
      <c r="AH1493" s="180"/>
    </row>
    <row r="1494" spans="1:34" x14ac:dyDescent="0.25">
      <c r="A1494" s="4" t="s">
        <v>4351</v>
      </c>
      <c r="B1494" s="174"/>
      <c r="C1494" s="246">
        <f>IF(LEN($D1494)=0,"",SUBTOTAL(3,$D$6:$D1494))</f>
        <v>1486</v>
      </c>
      <c r="D1494" s="247" t="s">
        <v>25</v>
      </c>
      <c r="E1494" s="306" t="s">
        <v>4352</v>
      </c>
      <c r="F1494" s="11"/>
      <c r="G1494" s="177" t="s">
        <v>181</v>
      </c>
      <c r="H1494" s="307" t="s">
        <v>1401</v>
      </c>
      <c r="I1494" s="29">
        <v>8.4</v>
      </c>
      <c r="J1494" s="177" t="s">
        <v>4289</v>
      </c>
      <c r="K1494" s="231">
        <v>2023</v>
      </c>
      <c r="L1494" s="12" t="s">
        <v>4290</v>
      </c>
      <c r="M1494" s="12"/>
      <c r="N1494" s="12"/>
      <c r="O1494" s="12"/>
      <c r="P1494" s="12"/>
      <c r="Q1494" s="4"/>
      <c r="R1494" s="103"/>
      <c r="S1494" s="103"/>
      <c r="T1494" s="175"/>
      <c r="U1494" s="175"/>
      <c r="V1494" s="100"/>
      <c r="W1494" s="180"/>
      <c r="X1494" s="4"/>
      <c r="Y1494" s="180"/>
      <c r="Z1494" s="4"/>
      <c r="AA1494" s="180"/>
      <c r="AB1494" s="180"/>
      <c r="AC1494" s="180"/>
      <c r="AD1494" s="180"/>
      <c r="AE1494" s="180"/>
      <c r="AF1494" s="180"/>
      <c r="AG1494" s="180"/>
      <c r="AH1494" s="180"/>
    </row>
    <row r="1495" spans="1:34" x14ac:dyDescent="0.25">
      <c r="A1495" s="4" t="s">
        <v>4353</v>
      </c>
      <c r="B1495" s="174"/>
      <c r="C1495" s="246">
        <f>IF(LEN($D1495)=0,"",SUBTOTAL(3,$D$6:$D1495))</f>
        <v>1487</v>
      </c>
      <c r="D1495" s="247" t="s">
        <v>25</v>
      </c>
      <c r="E1495" s="306" t="s">
        <v>4354</v>
      </c>
      <c r="F1495" s="11"/>
      <c r="G1495" s="177" t="s">
        <v>181</v>
      </c>
      <c r="H1495" s="307" t="s">
        <v>1401</v>
      </c>
      <c r="I1495" s="29">
        <v>1.73</v>
      </c>
      <c r="J1495" s="177" t="s">
        <v>4289</v>
      </c>
      <c r="K1495" s="231">
        <v>2023</v>
      </c>
      <c r="L1495" s="12" t="s">
        <v>4290</v>
      </c>
      <c r="M1495" s="12"/>
      <c r="N1495" s="12"/>
      <c r="O1495" s="12"/>
      <c r="P1495" s="12"/>
      <c r="Q1495" s="4"/>
      <c r="R1495" s="103"/>
      <c r="S1495" s="103"/>
      <c r="T1495" s="175"/>
      <c r="U1495" s="175"/>
      <c r="V1495" s="100"/>
      <c r="W1495" s="180"/>
      <c r="X1495" s="4"/>
      <c r="Y1495" s="180"/>
      <c r="Z1495" s="4"/>
      <c r="AA1495" s="180"/>
      <c r="AB1495" s="180"/>
      <c r="AC1495" s="180"/>
      <c r="AD1495" s="180"/>
      <c r="AE1495" s="180"/>
      <c r="AF1495" s="180"/>
      <c r="AG1495" s="180"/>
      <c r="AH1495" s="180"/>
    </row>
    <row r="1496" spans="1:34" ht="25.5" x14ac:dyDescent="0.25">
      <c r="A1496" s="4" t="s">
        <v>4355</v>
      </c>
      <c r="B1496" s="174"/>
      <c r="C1496" s="246">
        <f>IF(LEN($D1496)=0,"",SUBTOTAL(3,$D$6:$D1496))</f>
        <v>1488</v>
      </c>
      <c r="D1496" s="247" t="s">
        <v>25</v>
      </c>
      <c r="E1496" s="183" t="s">
        <v>4356</v>
      </c>
      <c r="F1496" s="11"/>
      <c r="G1496" s="307" t="s">
        <v>89</v>
      </c>
      <c r="H1496" s="177" t="s">
        <v>700</v>
      </c>
      <c r="I1496" s="101">
        <v>1.5</v>
      </c>
      <c r="J1496" s="177" t="s">
        <v>4289</v>
      </c>
      <c r="K1496" s="231">
        <v>2023</v>
      </c>
      <c r="L1496" s="12" t="s">
        <v>4290</v>
      </c>
      <c r="M1496" s="12"/>
      <c r="N1496" s="12"/>
      <c r="O1496" s="12"/>
      <c r="P1496" s="12"/>
      <c r="Q1496" s="4"/>
      <c r="R1496" s="103"/>
      <c r="S1496" s="103"/>
      <c r="T1496" s="175"/>
      <c r="U1496" s="175"/>
      <c r="V1496" s="100"/>
      <c r="W1496" s="180"/>
      <c r="X1496" s="4"/>
      <c r="Y1496" s="180"/>
      <c r="Z1496" s="4"/>
      <c r="AA1496" s="180"/>
      <c r="AB1496" s="180"/>
      <c r="AC1496" s="180"/>
      <c r="AD1496" s="180"/>
      <c r="AE1496" s="180"/>
      <c r="AF1496" s="180"/>
      <c r="AG1496" s="180"/>
      <c r="AH1496" s="180"/>
    </row>
    <row r="1497" spans="1:34" ht="25.5" x14ac:dyDescent="0.25">
      <c r="A1497" s="4" t="s">
        <v>4357</v>
      </c>
      <c r="B1497" s="174"/>
      <c r="C1497" s="246">
        <f>IF(LEN($D1497)=0,"",SUBTOTAL(3,$D$6:$D1497))</f>
        <v>1489</v>
      </c>
      <c r="D1497" s="247" t="s">
        <v>25</v>
      </c>
      <c r="E1497" s="306" t="s">
        <v>4358</v>
      </c>
      <c r="F1497" s="11"/>
      <c r="G1497" s="307" t="s">
        <v>89</v>
      </c>
      <c r="H1497" s="307" t="s">
        <v>700</v>
      </c>
      <c r="I1497" s="101">
        <v>0.8</v>
      </c>
      <c r="J1497" s="177" t="s">
        <v>4289</v>
      </c>
      <c r="K1497" s="231">
        <v>2023</v>
      </c>
      <c r="L1497" s="12" t="s">
        <v>4290</v>
      </c>
      <c r="M1497" s="12"/>
      <c r="N1497" s="12"/>
      <c r="O1497" s="12"/>
      <c r="P1497" s="12"/>
      <c r="Q1497" s="4"/>
      <c r="R1497" s="103"/>
      <c r="S1497" s="103"/>
      <c r="T1497" s="175"/>
      <c r="U1497" s="175"/>
      <c r="V1497" s="100"/>
      <c r="W1497" s="180"/>
      <c r="X1497" s="4"/>
      <c r="Y1497" s="180"/>
      <c r="Z1497" s="4"/>
      <c r="AA1497" s="180"/>
      <c r="AB1497" s="180"/>
      <c r="AC1497" s="180"/>
      <c r="AD1497" s="180"/>
      <c r="AE1497" s="180"/>
      <c r="AF1497" s="180"/>
      <c r="AG1497" s="180"/>
      <c r="AH1497" s="180"/>
    </row>
    <row r="1498" spans="1:34" ht="25.5" x14ac:dyDescent="0.25">
      <c r="A1498" s="4" t="s">
        <v>4359</v>
      </c>
      <c r="B1498" s="174"/>
      <c r="C1498" s="246">
        <f>IF(LEN($D1498)=0,"",SUBTOTAL(3,$D$6:$D1498))</f>
        <v>1490</v>
      </c>
      <c r="D1498" s="247" t="s">
        <v>25</v>
      </c>
      <c r="E1498" s="306" t="s">
        <v>4360</v>
      </c>
      <c r="F1498" s="11"/>
      <c r="G1498" s="307" t="s">
        <v>89</v>
      </c>
      <c r="H1498" s="307" t="s">
        <v>1501</v>
      </c>
      <c r="I1498" s="101">
        <v>0.2</v>
      </c>
      <c r="J1498" s="177" t="s">
        <v>4289</v>
      </c>
      <c r="K1498" s="231">
        <v>2023</v>
      </c>
      <c r="L1498" s="12" t="s">
        <v>4290</v>
      </c>
      <c r="M1498" s="12"/>
      <c r="N1498" s="12"/>
      <c r="O1498" s="12"/>
      <c r="P1498" s="12"/>
      <c r="Q1498" s="4"/>
      <c r="R1498" s="103"/>
      <c r="S1498" s="103"/>
      <c r="T1498" s="175"/>
      <c r="U1498" s="175"/>
      <c r="V1498" s="100"/>
      <c r="W1498" s="180"/>
      <c r="X1498" s="4"/>
      <c r="Y1498" s="180"/>
      <c r="Z1498" s="4"/>
      <c r="AA1498" s="180"/>
      <c r="AB1498" s="180"/>
      <c r="AC1498" s="180"/>
      <c r="AD1498" s="180"/>
      <c r="AE1498" s="180"/>
      <c r="AF1498" s="180"/>
      <c r="AG1498" s="180"/>
      <c r="AH1498" s="180"/>
    </row>
    <row r="1499" spans="1:34" x14ac:dyDescent="0.25">
      <c r="A1499" s="4" t="s">
        <v>4361</v>
      </c>
      <c r="B1499" s="174"/>
      <c r="C1499" s="246">
        <f>IF(LEN($D1499)=0,"",SUBTOTAL(3,$D$6:$D1499))</f>
        <v>1491</v>
      </c>
      <c r="D1499" s="247" t="s">
        <v>25</v>
      </c>
      <c r="E1499" s="306" t="s">
        <v>4362</v>
      </c>
      <c r="F1499" s="11"/>
      <c r="G1499" s="307" t="s">
        <v>89</v>
      </c>
      <c r="H1499" s="307" t="s">
        <v>704</v>
      </c>
      <c r="I1499" s="101">
        <v>1.5000000000000002</v>
      </c>
      <c r="J1499" s="177" t="s">
        <v>4289</v>
      </c>
      <c r="K1499" s="231">
        <v>2023</v>
      </c>
      <c r="L1499" s="12" t="s">
        <v>4290</v>
      </c>
      <c r="M1499" s="12"/>
      <c r="N1499" s="12"/>
      <c r="O1499" s="12"/>
      <c r="P1499" s="12"/>
      <c r="Q1499" s="4"/>
      <c r="R1499" s="103"/>
      <c r="S1499" s="103"/>
      <c r="T1499" s="175"/>
      <c r="U1499" s="175"/>
      <c r="V1499" s="100"/>
      <c r="W1499" s="180"/>
      <c r="X1499" s="4"/>
      <c r="Y1499" s="180"/>
      <c r="Z1499" s="4"/>
      <c r="AA1499" s="180"/>
      <c r="AB1499" s="180"/>
      <c r="AC1499" s="180"/>
      <c r="AD1499" s="180"/>
      <c r="AE1499" s="180"/>
      <c r="AF1499" s="180"/>
      <c r="AG1499" s="180"/>
      <c r="AH1499" s="180"/>
    </row>
    <row r="1500" spans="1:34" ht="25.5" x14ac:dyDescent="0.25">
      <c r="A1500" s="4" t="s">
        <v>4363</v>
      </c>
      <c r="B1500" s="174"/>
      <c r="C1500" s="246">
        <f>IF(LEN($D1500)=0,"",SUBTOTAL(3,$D$6:$D1500))</f>
        <v>1492</v>
      </c>
      <c r="D1500" s="247" t="s">
        <v>25</v>
      </c>
      <c r="E1500" s="306" t="s">
        <v>4364</v>
      </c>
      <c r="F1500" s="11"/>
      <c r="G1500" s="307" t="s">
        <v>89</v>
      </c>
      <c r="H1500" s="307" t="s">
        <v>704</v>
      </c>
      <c r="I1500" s="101">
        <v>0.46</v>
      </c>
      <c r="J1500" s="177" t="s">
        <v>4289</v>
      </c>
      <c r="K1500" s="231">
        <v>2023</v>
      </c>
      <c r="L1500" s="12" t="s">
        <v>4290</v>
      </c>
      <c r="M1500" s="12"/>
      <c r="N1500" s="12"/>
      <c r="O1500" s="12"/>
      <c r="P1500" s="12"/>
      <c r="Q1500" s="4"/>
      <c r="R1500" s="103"/>
      <c r="S1500" s="103"/>
      <c r="T1500" s="175"/>
      <c r="U1500" s="175"/>
      <c r="V1500" s="100"/>
      <c r="W1500" s="180"/>
      <c r="X1500" s="4"/>
      <c r="Y1500" s="180"/>
      <c r="Z1500" s="4"/>
      <c r="AA1500" s="180"/>
      <c r="AB1500" s="180"/>
      <c r="AC1500" s="180"/>
      <c r="AD1500" s="180"/>
      <c r="AE1500" s="180"/>
      <c r="AF1500" s="180"/>
      <c r="AG1500" s="180"/>
      <c r="AH1500" s="180"/>
    </row>
    <row r="1501" spans="1:34" ht="25.5" x14ac:dyDescent="0.25">
      <c r="A1501" s="4" t="s">
        <v>4365</v>
      </c>
      <c r="B1501" s="174"/>
      <c r="C1501" s="246">
        <f>IF(LEN($D1501)=0,"",SUBTOTAL(3,$D$6:$D1501))</f>
        <v>1493</v>
      </c>
      <c r="D1501" s="247" t="s">
        <v>25</v>
      </c>
      <c r="E1501" s="306" t="s">
        <v>4366</v>
      </c>
      <c r="F1501" s="11"/>
      <c r="G1501" s="307" t="s">
        <v>89</v>
      </c>
      <c r="H1501" s="307" t="s">
        <v>704</v>
      </c>
      <c r="I1501" s="101">
        <v>0.372</v>
      </c>
      <c r="J1501" s="177" t="s">
        <v>4289</v>
      </c>
      <c r="K1501" s="231">
        <v>2023</v>
      </c>
      <c r="L1501" s="12" t="s">
        <v>4290</v>
      </c>
      <c r="M1501" s="12"/>
      <c r="N1501" s="12"/>
      <c r="O1501" s="12"/>
      <c r="P1501" s="12"/>
      <c r="Q1501" s="4"/>
      <c r="R1501" s="103"/>
      <c r="S1501" s="103"/>
      <c r="T1501" s="175"/>
      <c r="U1501" s="175"/>
      <c r="V1501" s="100"/>
      <c r="W1501" s="180"/>
      <c r="X1501" s="4"/>
      <c r="Y1501" s="180"/>
      <c r="Z1501" s="4"/>
      <c r="AA1501" s="180"/>
      <c r="AB1501" s="180"/>
      <c r="AC1501" s="180"/>
      <c r="AD1501" s="180"/>
      <c r="AE1501" s="180"/>
      <c r="AF1501" s="180"/>
      <c r="AG1501" s="180"/>
      <c r="AH1501" s="180"/>
    </row>
    <row r="1502" spans="1:34" ht="38.25" x14ac:dyDescent="0.25">
      <c r="A1502" s="4" t="s">
        <v>4367</v>
      </c>
      <c r="B1502" s="174"/>
      <c r="C1502" s="246">
        <f>IF(LEN($D1502)=0,"",SUBTOTAL(3,$D$6:$D1502))</f>
        <v>1494</v>
      </c>
      <c r="D1502" s="247" t="s">
        <v>25</v>
      </c>
      <c r="E1502" s="183" t="s">
        <v>4368</v>
      </c>
      <c r="F1502" s="11"/>
      <c r="G1502" s="307" t="s">
        <v>89</v>
      </c>
      <c r="H1502" s="307" t="s">
        <v>90</v>
      </c>
      <c r="I1502" s="101">
        <v>2</v>
      </c>
      <c r="J1502" s="177" t="s">
        <v>4289</v>
      </c>
      <c r="K1502" s="231">
        <v>2023</v>
      </c>
      <c r="L1502" s="12" t="s">
        <v>4290</v>
      </c>
      <c r="M1502" s="12"/>
      <c r="N1502" s="12"/>
      <c r="O1502" s="12"/>
      <c r="P1502" s="12"/>
      <c r="Q1502" s="4"/>
      <c r="R1502" s="103"/>
      <c r="S1502" s="103"/>
      <c r="T1502" s="175"/>
      <c r="U1502" s="175"/>
      <c r="V1502" s="100"/>
      <c r="W1502" s="180"/>
      <c r="X1502" s="4"/>
      <c r="Y1502" s="180"/>
      <c r="Z1502" s="4"/>
      <c r="AA1502" s="180"/>
      <c r="AB1502" s="180"/>
      <c r="AC1502" s="180"/>
      <c r="AD1502" s="180"/>
      <c r="AE1502" s="180"/>
      <c r="AF1502" s="180"/>
      <c r="AG1502" s="180"/>
      <c r="AH1502" s="180"/>
    </row>
    <row r="1503" spans="1:34" ht="38.25" x14ac:dyDescent="0.25">
      <c r="A1503" s="4" t="s">
        <v>4369</v>
      </c>
      <c r="B1503" s="174"/>
      <c r="C1503" s="246">
        <f>IF(LEN($D1503)=0,"",SUBTOTAL(3,$D$6:$D1503))</f>
        <v>1495</v>
      </c>
      <c r="D1503" s="247" t="s">
        <v>25</v>
      </c>
      <c r="E1503" s="306" t="s">
        <v>4370</v>
      </c>
      <c r="F1503" s="11"/>
      <c r="G1503" s="307" t="s">
        <v>89</v>
      </c>
      <c r="H1503" s="307" t="s">
        <v>90</v>
      </c>
      <c r="I1503" s="101">
        <v>0.47</v>
      </c>
      <c r="J1503" s="177" t="s">
        <v>4289</v>
      </c>
      <c r="K1503" s="231">
        <v>2023</v>
      </c>
      <c r="L1503" s="12" t="s">
        <v>4290</v>
      </c>
      <c r="M1503" s="12"/>
      <c r="N1503" s="12"/>
      <c r="O1503" s="12"/>
      <c r="P1503" s="12"/>
      <c r="Q1503" s="4"/>
      <c r="R1503" s="103"/>
      <c r="S1503" s="103"/>
      <c r="T1503" s="175"/>
      <c r="U1503" s="175"/>
      <c r="V1503" s="100"/>
      <c r="W1503" s="180"/>
      <c r="X1503" s="4"/>
      <c r="Y1503" s="180"/>
      <c r="Z1503" s="4"/>
      <c r="AA1503" s="180"/>
      <c r="AB1503" s="180"/>
      <c r="AC1503" s="180"/>
      <c r="AD1503" s="180"/>
      <c r="AE1503" s="180"/>
      <c r="AF1503" s="180"/>
      <c r="AG1503" s="180"/>
      <c r="AH1503" s="180"/>
    </row>
    <row r="1504" spans="1:34" ht="38.25" x14ac:dyDescent="0.25">
      <c r="A1504" s="4" t="s">
        <v>4371</v>
      </c>
      <c r="B1504" s="174"/>
      <c r="C1504" s="246">
        <f>IF(LEN($D1504)=0,"",SUBTOTAL(3,$D$6:$D1504))</f>
        <v>1496</v>
      </c>
      <c r="D1504" s="247" t="s">
        <v>25</v>
      </c>
      <c r="E1504" s="306" t="s">
        <v>2011</v>
      </c>
      <c r="F1504" s="11"/>
      <c r="G1504" s="307" t="s">
        <v>89</v>
      </c>
      <c r="H1504" s="307" t="s">
        <v>90</v>
      </c>
      <c r="I1504" s="101">
        <v>0.6</v>
      </c>
      <c r="J1504" s="177" t="s">
        <v>4289</v>
      </c>
      <c r="K1504" s="231">
        <v>2023</v>
      </c>
      <c r="L1504" s="12" t="s">
        <v>4290</v>
      </c>
      <c r="M1504" s="12"/>
      <c r="N1504" s="12"/>
      <c r="O1504" s="12"/>
      <c r="P1504" s="12"/>
      <c r="Q1504" s="4"/>
      <c r="R1504" s="103"/>
      <c r="S1504" s="103"/>
      <c r="T1504" s="175"/>
      <c r="U1504" s="175"/>
      <c r="V1504" s="100"/>
      <c r="W1504" s="180"/>
      <c r="X1504" s="4"/>
      <c r="Y1504" s="180"/>
      <c r="Z1504" s="4"/>
      <c r="AA1504" s="180"/>
      <c r="AB1504" s="180"/>
      <c r="AC1504" s="180"/>
      <c r="AD1504" s="180"/>
      <c r="AE1504" s="180"/>
      <c r="AF1504" s="180"/>
      <c r="AG1504" s="180"/>
      <c r="AH1504" s="180"/>
    </row>
    <row r="1505" spans="1:34" ht="51" x14ac:dyDescent="0.25">
      <c r="A1505" s="4" t="s">
        <v>4372</v>
      </c>
      <c r="B1505" s="174"/>
      <c r="C1505" s="246">
        <f>IF(LEN($D1505)=0,"",SUBTOTAL(3,$D$6:$D1505))</f>
        <v>1497</v>
      </c>
      <c r="D1505" s="247" t="s">
        <v>25</v>
      </c>
      <c r="E1505" s="183" t="s">
        <v>4373</v>
      </c>
      <c r="F1505" s="11"/>
      <c r="G1505" s="307" t="s">
        <v>89</v>
      </c>
      <c r="H1505" s="177" t="s">
        <v>4374</v>
      </c>
      <c r="I1505" s="101">
        <v>1.5</v>
      </c>
      <c r="J1505" s="177" t="s">
        <v>4289</v>
      </c>
      <c r="K1505" s="231">
        <v>2023</v>
      </c>
      <c r="L1505" s="12" t="s">
        <v>4290</v>
      </c>
      <c r="M1505" s="12"/>
      <c r="N1505" s="12"/>
      <c r="O1505" s="12"/>
      <c r="P1505" s="12"/>
      <c r="Q1505" s="4"/>
      <c r="R1505" s="103"/>
      <c r="S1505" s="103"/>
      <c r="T1505" s="175"/>
      <c r="U1505" s="175"/>
      <c r="V1505" s="100"/>
      <c r="W1505" s="180"/>
      <c r="X1505" s="4"/>
      <c r="Y1505" s="180"/>
      <c r="Z1505" s="4"/>
      <c r="AA1505" s="180"/>
      <c r="AB1505" s="180"/>
      <c r="AC1505" s="180"/>
      <c r="AD1505" s="180"/>
      <c r="AE1505" s="180"/>
      <c r="AF1505" s="180"/>
      <c r="AG1505" s="180"/>
      <c r="AH1505" s="180"/>
    </row>
    <row r="1506" spans="1:34" x14ac:dyDescent="0.25">
      <c r="A1506" s="4" t="s">
        <v>4375</v>
      </c>
      <c r="B1506" s="174"/>
      <c r="C1506" s="246">
        <f>IF(LEN($D1506)=0,"",SUBTOTAL(3,$D$6:$D1506))</f>
        <v>1498</v>
      </c>
      <c r="D1506" s="247" t="s">
        <v>25</v>
      </c>
      <c r="E1506" s="257" t="s">
        <v>4376</v>
      </c>
      <c r="F1506" s="11"/>
      <c r="G1506" s="177" t="s">
        <v>165</v>
      </c>
      <c r="H1506" s="277" t="s">
        <v>609</v>
      </c>
      <c r="I1506" s="101">
        <v>1.37</v>
      </c>
      <c r="J1506" s="177" t="s">
        <v>4289</v>
      </c>
      <c r="K1506" s="231">
        <v>2023</v>
      </c>
      <c r="L1506" s="12" t="s">
        <v>4290</v>
      </c>
      <c r="M1506" s="12"/>
      <c r="N1506" s="12"/>
      <c r="O1506" s="12"/>
      <c r="P1506" s="12"/>
      <c r="Q1506" s="4"/>
      <c r="R1506" s="103"/>
      <c r="S1506" s="103"/>
      <c r="T1506" s="175"/>
      <c r="U1506" s="175"/>
      <c r="V1506" s="100"/>
      <c r="W1506" s="180"/>
      <c r="X1506" s="4"/>
      <c r="Y1506" s="180"/>
      <c r="Z1506" s="4"/>
      <c r="AA1506" s="180"/>
      <c r="AB1506" s="180"/>
      <c r="AC1506" s="180"/>
      <c r="AD1506" s="180"/>
      <c r="AE1506" s="180"/>
      <c r="AF1506" s="180"/>
      <c r="AG1506" s="180"/>
      <c r="AH1506" s="180"/>
    </row>
    <row r="1507" spans="1:34" x14ac:dyDescent="0.25">
      <c r="A1507" s="4" t="s">
        <v>4377</v>
      </c>
      <c r="B1507" s="174"/>
      <c r="C1507" s="246">
        <f>IF(LEN($D1507)=0,"",SUBTOTAL(3,$D$6:$D1507))</f>
        <v>1499</v>
      </c>
      <c r="D1507" s="247" t="s">
        <v>25</v>
      </c>
      <c r="E1507" s="257" t="s">
        <v>4378</v>
      </c>
      <c r="F1507" s="11"/>
      <c r="G1507" s="177" t="s">
        <v>165</v>
      </c>
      <c r="H1507" s="277" t="s">
        <v>609</v>
      </c>
      <c r="I1507" s="101">
        <v>1.59</v>
      </c>
      <c r="J1507" s="177" t="s">
        <v>4289</v>
      </c>
      <c r="K1507" s="231">
        <v>2023</v>
      </c>
      <c r="L1507" s="12" t="s">
        <v>4290</v>
      </c>
      <c r="M1507" s="12"/>
      <c r="N1507" s="12"/>
      <c r="O1507" s="12"/>
      <c r="P1507" s="12"/>
      <c r="Q1507" s="4"/>
      <c r="R1507" s="103"/>
      <c r="S1507" s="103"/>
      <c r="T1507" s="175"/>
      <c r="U1507" s="175"/>
      <c r="V1507" s="100"/>
      <c r="W1507" s="180"/>
      <c r="X1507" s="4"/>
      <c r="Y1507" s="180"/>
      <c r="Z1507" s="4"/>
      <c r="AA1507" s="180"/>
      <c r="AB1507" s="180"/>
      <c r="AC1507" s="180"/>
      <c r="AD1507" s="180"/>
      <c r="AE1507" s="180"/>
      <c r="AF1507" s="180"/>
      <c r="AG1507" s="180"/>
      <c r="AH1507" s="180"/>
    </row>
    <row r="1508" spans="1:34" ht="25.5" x14ac:dyDescent="0.25">
      <c r="A1508" s="4" t="s">
        <v>4379</v>
      </c>
      <c r="B1508" s="174"/>
      <c r="C1508" s="246">
        <f>IF(LEN($D1508)=0,"",SUBTOTAL(3,$D$6:$D1508))</f>
        <v>1500</v>
      </c>
      <c r="D1508" s="247" t="s">
        <v>25</v>
      </c>
      <c r="E1508" s="183" t="s">
        <v>4380</v>
      </c>
      <c r="F1508" s="11"/>
      <c r="G1508" s="177" t="s">
        <v>51</v>
      </c>
      <c r="H1508" s="177" t="s">
        <v>1629</v>
      </c>
      <c r="I1508" s="101">
        <v>0.89</v>
      </c>
      <c r="J1508" s="177" t="s">
        <v>4289</v>
      </c>
      <c r="K1508" s="231">
        <v>2023</v>
      </c>
      <c r="L1508" s="12" t="s">
        <v>4290</v>
      </c>
      <c r="M1508" s="12"/>
      <c r="N1508" s="12"/>
      <c r="O1508" s="12"/>
      <c r="P1508" s="12"/>
      <c r="Q1508" s="4"/>
      <c r="R1508" s="103"/>
      <c r="S1508" s="103"/>
      <c r="T1508" s="175"/>
      <c r="U1508" s="175"/>
      <c r="V1508" s="100"/>
      <c r="W1508" s="180"/>
      <c r="X1508" s="4"/>
      <c r="Y1508" s="180"/>
      <c r="Z1508" s="4"/>
      <c r="AA1508" s="180"/>
      <c r="AB1508" s="180"/>
      <c r="AC1508" s="180"/>
      <c r="AD1508" s="180"/>
      <c r="AE1508" s="180"/>
      <c r="AF1508" s="180"/>
      <c r="AG1508" s="180"/>
      <c r="AH1508" s="180"/>
    </row>
    <row r="1509" spans="1:34" ht="25.5" x14ac:dyDescent="0.25">
      <c r="A1509" s="4" t="s">
        <v>4379</v>
      </c>
      <c r="B1509" s="174"/>
      <c r="C1509" s="246">
        <f>IF(LEN($D1509)=0,"",SUBTOTAL(3,$D$6:$D1509))</f>
        <v>1501</v>
      </c>
      <c r="D1509" s="247" t="s">
        <v>56</v>
      </c>
      <c r="E1509" s="199" t="s">
        <v>4381</v>
      </c>
      <c r="F1509" s="11"/>
      <c r="G1509" s="177" t="s">
        <v>65</v>
      </c>
      <c r="H1509" s="8" t="s">
        <v>281</v>
      </c>
      <c r="I1509" s="101">
        <v>0.88</v>
      </c>
      <c r="J1509" s="177" t="s">
        <v>4289</v>
      </c>
      <c r="K1509" s="231">
        <v>2023</v>
      </c>
      <c r="L1509" s="12" t="s">
        <v>4290</v>
      </c>
      <c r="M1509" s="12"/>
      <c r="N1509" s="12"/>
      <c r="O1509" s="12"/>
      <c r="P1509" s="12"/>
      <c r="Q1509" s="4"/>
      <c r="R1509" s="103"/>
      <c r="S1509" s="103"/>
      <c r="T1509" s="175"/>
      <c r="U1509" s="175"/>
      <c r="V1509" s="100"/>
      <c r="W1509" s="180"/>
      <c r="X1509" s="4"/>
      <c r="Y1509" s="180"/>
      <c r="Z1509" s="4"/>
      <c r="AA1509" s="180"/>
      <c r="AB1509" s="180"/>
      <c r="AC1509" s="180"/>
      <c r="AD1509" s="180"/>
      <c r="AE1509" s="180"/>
      <c r="AF1509" s="180"/>
      <c r="AG1509" s="180"/>
      <c r="AH1509" s="180"/>
    </row>
    <row r="1510" spans="1:34" ht="25.5" x14ac:dyDescent="0.25">
      <c r="A1510" s="4" t="s">
        <v>4379</v>
      </c>
      <c r="B1510" s="174"/>
      <c r="C1510" s="246">
        <f>IF(LEN($D1510)=0,"",SUBTOTAL(3,$D$6:$D1510))</f>
        <v>1502</v>
      </c>
      <c r="D1510" s="247" t="s">
        <v>56</v>
      </c>
      <c r="E1510" s="176" t="s">
        <v>4382</v>
      </c>
      <c r="F1510" s="11"/>
      <c r="G1510" s="177" t="s">
        <v>65</v>
      </c>
      <c r="H1510" s="177" t="s">
        <v>289</v>
      </c>
      <c r="I1510" s="101">
        <v>0.61</v>
      </c>
      <c r="J1510" s="177" t="s">
        <v>4289</v>
      </c>
      <c r="K1510" s="231">
        <v>2023</v>
      </c>
      <c r="L1510" s="12" t="s">
        <v>4290</v>
      </c>
      <c r="M1510" s="12"/>
      <c r="N1510" s="12"/>
      <c r="O1510" s="12"/>
      <c r="P1510" s="12"/>
      <c r="Q1510" s="4"/>
      <c r="R1510" s="103"/>
      <c r="S1510" s="103"/>
      <c r="T1510" s="175"/>
      <c r="U1510" s="175"/>
      <c r="V1510" s="100"/>
      <c r="W1510" s="180"/>
      <c r="X1510" s="4"/>
      <c r="Y1510" s="180"/>
      <c r="Z1510" s="4"/>
      <c r="AA1510" s="180"/>
      <c r="AB1510" s="180"/>
      <c r="AC1510" s="180"/>
      <c r="AD1510" s="180"/>
      <c r="AE1510" s="180"/>
      <c r="AF1510" s="180"/>
      <c r="AG1510" s="180"/>
      <c r="AH1510" s="180"/>
    </row>
    <row r="1511" spans="1:34" ht="25.5" x14ac:dyDescent="0.25">
      <c r="A1511" s="4" t="s">
        <v>4379</v>
      </c>
      <c r="B1511" s="174"/>
      <c r="C1511" s="246">
        <f>IF(LEN($D1511)=0,"",SUBTOTAL(3,$D$6:$D1511))</f>
        <v>1503</v>
      </c>
      <c r="D1511" s="247" t="s">
        <v>56</v>
      </c>
      <c r="E1511" s="176" t="s">
        <v>4383</v>
      </c>
      <c r="F1511" s="11"/>
      <c r="G1511" s="177" t="s">
        <v>256</v>
      </c>
      <c r="H1511" s="177" t="s">
        <v>660</v>
      </c>
      <c r="I1511" s="29">
        <v>2</v>
      </c>
      <c r="J1511" s="177" t="s">
        <v>4289</v>
      </c>
      <c r="K1511" s="231">
        <v>2023</v>
      </c>
      <c r="L1511" s="12" t="s">
        <v>4290</v>
      </c>
      <c r="M1511" s="12"/>
      <c r="N1511" s="12"/>
      <c r="O1511" s="12"/>
      <c r="P1511" s="12"/>
      <c r="Q1511" s="4"/>
      <c r="R1511" s="103"/>
      <c r="S1511" s="103"/>
      <c r="T1511" s="175"/>
      <c r="U1511" s="175"/>
      <c r="V1511" s="100"/>
      <c r="W1511" s="180"/>
      <c r="X1511" s="4"/>
      <c r="Y1511" s="180"/>
      <c r="Z1511" s="4"/>
      <c r="AA1511" s="180"/>
      <c r="AB1511" s="180"/>
      <c r="AC1511" s="180"/>
      <c r="AD1511" s="180"/>
      <c r="AE1511" s="180"/>
      <c r="AF1511" s="180"/>
      <c r="AG1511" s="180"/>
      <c r="AH1511" s="180"/>
    </row>
    <row r="1512" spans="1:34" x14ac:dyDescent="0.25">
      <c r="A1512" s="4" t="s">
        <v>4379</v>
      </c>
      <c r="B1512" s="174"/>
      <c r="C1512" s="246">
        <f>IF(LEN($D1512)=0,"",SUBTOTAL(3,$D$6:$D1512))</f>
        <v>1504</v>
      </c>
      <c r="D1512" s="247" t="s">
        <v>56</v>
      </c>
      <c r="E1512" s="176" t="s">
        <v>4384</v>
      </c>
      <c r="F1512" s="11"/>
      <c r="G1512" s="177" t="s">
        <v>139</v>
      </c>
      <c r="H1512" s="177" t="s">
        <v>208</v>
      </c>
      <c r="I1512" s="103">
        <v>0.97</v>
      </c>
      <c r="J1512" s="177" t="s">
        <v>4289</v>
      </c>
      <c r="K1512" s="231">
        <v>2023</v>
      </c>
      <c r="L1512" s="12" t="s">
        <v>4290</v>
      </c>
      <c r="M1512" s="12"/>
      <c r="N1512" s="12"/>
      <c r="O1512" s="12"/>
      <c r="P1512" s="12"/>
      <c r="Q1512" s="4"/>
      <c r="R1512" s="103"/>
      <c r="S1512" s="103"/>
      <c r="T1512" s="175"/>
      <c r="U1512" s="175"/>
      <c r="V1512" s="100"/>
      <c r="W1512" s="180"/>
      <c r="X1512" s="4"/>
      <c r="Y1512" s="180"/>
      <c r="Z1512" s="4"/>
      <c r="AA1512" s="180"/>
      <c r="AB1512" s="180"/>
      <c r="AC1512" s="180"/>
      <c r="AD1512" s="180"/>
      <c r="AE1512" s="180"/>
      <c r="AF1512" s="180"/>
      <c r="AG1512" s="180"/>
      <c r="AH1512" s="180"/>
    </row>
    <row r="1513" spans="1:34" ht="25.5" x14ac:dyDescent="0.25">
      <c r="A1513" s="4" t="s">
        <v>4379</v>
      </c>
      <c r="B1513" s="174"/>
      <c r="C1513" s="246">
        <f>IF(LEN($D1513)=0,"",SUBTOTAL(3,$D$6:$D1513))</f>
        <v>1505</v>
      </c>
      <c r="D1513" s="247" t="s">
        <v>56</v>
      </c>
      <c r="E1513" s="176" t="s">
        <v>4385</v>
      </c>
      <c r="F1513" s="11"/>
      <c r="G1513" s="177" t="s">
        <v>84</v>
      </c>
      <c r="H1513" s="177" t="s">
        <v>1916</v>
      </c>
      <c r="I1513" s="101">
        <v>0.94</v>
      </c>
      <c r="J1513" s="177" t="s">
        <v>4289</v>
      </c>
      <c r="K1513" s="231">
        <v>2023</v>
      </c>
      <c r="L1513" s="12" t="s">
        <v>4290</v>
      </c>
      <c r="M1513" s="12"/>
      <c r="N1513" s="12"/>
      <c r="O1513" s="12"/>
      <c r="P1513" s="12"/>
      <c r="Q1513" s="4"/>
      <c r="R1513" s="103"/>
      <c r="S1513" s="103"/>
      <c r="T1513" s="175"/>
      <c r="U1513" s="175"/>
      <c r="V1513" s="100"/>
      <c r="W1513" s="180"/>
      <c r="X1513" s="4"/>
      <c r="Y1513" s="180"/>
      <c r="Z1513" s="4"/>
      <c r="AA1513" s="180"/>
      <c r="AB1513" s="180"/>
      <c r="AC1513" s="180"/>
      <c r="AD1513" s="180"/>
      <c r="AE1513" s="180"/>
      <c r="AF1513" s="180"/>
      <c r="AG1513" s="180"/>
      <c r="AH1513" s="180"/>
    </row>
    <row r="1514" spans="1:34" x14ac:dyDescent="0.25">
      <c r="A1514" s="4" t="s">
        <v>4379</v>
      </c>
      <c r="B1514" s="174"/>
      <c r="C1514" s="316">
        <f>IF(LEN($D1514)=0,"",SUBTOTAL(3,$D$6:$D1514))</f>
        <v>1506</v>
      </c>
      <c r="D1514" s="317" t="s">
        <v>56</v>
      </c>
      <c r="E1514" s="318" t="s">
        <v>4386</v>
      </c>
      <c r="F1514" s="319"/>
      <c r="G1514" s="222" t="s">
        <v>181</v>
      </c>
      <c r="H1514" s="222" t="s">
        <v>368</v>
      </c>
      <c r="I1514" s="115">
        <v>7.5</v>
      </c>
      <c r="J1514" s="222" t="s">
        <v>4289</v>
      </c>
      <c r="K1514" s="237">
        <v>2023</v>
      </c>
      <c r="L1514" s="116" t="s">
        <v>4290</v>
      </c>
      <c r="M1514" s="116"/>
      <c r="N1514" s="116"/>
      <c r="O1514" s="116"/>
      <c r="P1514" s="116"/>
      <c r="Q1514" s="84"/>
      <c r="R1514" s="238"/>
      <c r="S1514" s="238"/>
      <c r="T1514" s="239"/>
      <c r="U1514" s="239"/>
      <c r="V1514" s="240"/>
      <c r="W1514" s="241"/>
      <c r="X1514" s="84"/>
      <c r="Y1514" s="241"/>
      <c r="Z1514" s="84"/>
      <c r="AA1514" s="241"/>
      <c r="AB1514" s="241"/>
      <c r="AC1514" s="241"/>
      <c r="AD1514" s="241"/>
      <c r="AE1514" s="241"/>
      <c r="AF1514" s="241"/>
      <c r="AG1514" s="241"/>
      <c r="AH1514" s="241"/>
    </row>
    <row r="1515" spans="1:34" x14ac:dyDescent="0.25">
      <c r="A1515" s="232"/>
      <c r="B1515" s="232"/>
      <c r="C1515" s="320"/>
      <c r="D1515" s="320"/>
      <c r="E1515" s="321"/>
      <c r="F1515" s="192"/>
      <c r="G1515" s="164"/>
      <c r="H1515" s="322"/>
      <c r="I1515" s="323"/>
      <c r="K1515" s="233"/>
      <c r="L1515" s="223"/>
      <c r="M1515" s="223"/>
      <c r="N1515" s="223"/>
      <c r="O1515" s="223"/>
      <c r="P1515" s="223"/>
      <c r="Q1515" s="234"/>
      <c r="R1515" s="234"/>
      <c r="X1515" s="234">
        <f>S1515-I1515</f>
        <v>0</v>
      </c>
      <c r="Z1515" s="234"/>
    </row>
    <row r="1516" spans="1:34" ht="33" customHeight="1" x14ac:dyDescent="0.25">
      <c r="B1516" s="152"/>
      <c r="C1516" s="624" t="s">
        <v>4704</v>
      </c>
      <c r="D1516" s="624"/>
      <c r="E1516" s="624"/>
      <c r="F1516" s="624"/>
      <c r="G1516" s="624"/>
      <c r="H1516" s="624"/>
      <c r="I1516" s="235"/>
      <c r="K1516" s="236"/>
      <c r="L1516" s="223"/>
      <c r="M1516" s="223"/>
      <c r="N1516" s="223"/>
      <c r="O1516" s="223"/>
      <c r="P1516" s="223"/>
      <c r="Q1516" s="234"/>
      <c r="R1516" s="234"/>
    </row>
    <row r="1517" spans="1:34" x14ac:dyDescent="0.25">
      <c r="G1517" s="152"/>
      <c r="R1517" s="14"/>
    </row>
    <row r="1519" spans="1:34" x14ac:dyDescent="0.25">
      <c r="H1519" s="164">
        <f>H1521+'[1]2_DCQM'!I98</f>
        <v>1522</v>
      </c>
      <c r="I1519" s="95">
        <f>I1521+'[1]2_DCQM'!J98</f>
        <v>9831.4688099999967</v>
      </c>
    </row>
    <row r="1520" spans="1:34" x14ac:dyDescent="0.25">
      <c r="E1520" s="224" t="s">
        <v>4593</v>
      </c>
      <c r="F1520" s="153" t="s">
        <v>4594</v>
      </c>
      <c r="G1520" s="153" t="s">
        <v>4595</v>
      </c>
      <c r="H1520" s="164" t="s">
        <v>4596</v>
      </c>
      <c r="I1520" s="95" t="s">
        <v>14</v>
      </c>
    </row>
    <row r="1521" spans="1:17" x14ac:dyDescent="0.25">
      <c r="E1521" s="225" t="s">
        <v>4597</v>
      </c>
      <c r="F1521" s="161"/>
      <c r="G1521" s="161"/>
      <c r="H1521" s="217">
        <f>SUM(H1522:H1541)</f>
        <v>1504</v>
      </c>
      <c r="I1521" s="226">
        <f>SUM(I1522:I1541)</f>
        <v>9588.2988099999966</v>
      </c>
    </row>
    <row r="1522" spans="1:17" x14ac:dyDescent="0.25">
      <c r="A1522" s="227">
        <v>41984</v>
      </c>
      <c r="D1522" s="153">
        <v>1</v>
      </c>
      <c r="E1522" s="224" t="s">
        <v>4598</v>
      </c>
      <c r="F1522" s="153">
        <v>144</v>
      </c>
      <c r="G1522" s="153">
        <v>2015</v>
      </c>
      <c r="H1522" s="164">
        <f>COUNTIF($J$6:J$1519,F1522)</f>
        <v>313</v>
      </c>
      <c r="I1522" s="95">
        <f t="shared" ref="I1522:I1541" si="30">SUMIF($J$6:$J$1519,F1522,$I$6:$I$1519)</f>
        <v>1626.087169999998</v>
      </c>
      <c r="Q1522" s="152">
        <v>18</v>
      </c>
    </row>
    <row r="1523" spans="1:17" x14ac:dyDescent="0.25">
      <c r="A1523" s="227">
        <v>42201</v>
      </c>
      <c r="D1523" s="153">
        <f>D1522+1</f>
        <v>2</v>
      </c>
      <c r="E1523" s="224" t="s">
        <v>4599</v>
      </c>
      <c r="F1523" s="153">
        <v>166</v>
      </c>
      <c r="G1523" s="153" t="s">
        <v>4600</v>
      </c>
      <c r="H1523" s="164">
        <f>COUNTIF($J$6:J$1519,F1523)</f>
        <v>59</v>
      </c>
      <c r="I1523" s="95">
        <f t="shared" si="30"/>
        <v>260.11</v>
      </c>
      <c r="Q1523" s="152">
        <v>24</v>
      </c>
    </row>
    <row r="1524" spans="1:17" x14ac:dyDescent="0.25">
      <c r="A1524" s="227">
        <v>42349</v>
      </c>
      <c r="D1524" s="153">
        <f t="shared" ref="D1524:D1531" si="31">D1523+1</f>
        <v>3</v>
      </c>
      <c r="E1524" s="224" t="s">
        <v>4601</v>
      </c>
      <c r="F1524" s="174">
        <v>183</v>
      </c>
      <c r="G1524" s="153">
        <v>2016</v>
      </c>
      <c r="H1524" s="164">
        <f>COUNTIF($J$6:J$1519,F1524)</f>
        <v>88</v>
      </c>
      <c r="I1524" s="95">
        <f t="shared" si="30"/>
        <v>1669.99</v>
      </c>
      <c r="Q1524" s="152">
        <v>196</v>
      </c>
    </row>
    <row r="1525" spans="1:17" x14ac:dyDescent="0.25">
      <c r="A1525" s="227">
        <v>42565</v>
      </c>
      <c r="D1525" s="153">
        <f t="shared" si="31"/>
        <v>4</v>
      </c>
      <c r="E1525" s="224" t="s">
        <v>4602</v>
      </c>
      <c r="F1525" s="174">
        <v>21</v>
      </c>
      <c r="G1525" s="153" t="s">
        <v>4603</v>
      </c>
      <c r="H1525" s="164">
        <f>COUNTIF($J$6:J$1519,F1525)</f>
        <v>55</v>
      </c>
      <c r="I1525" s="95">
        <f t="shared" si="30"/>
        <v>298.8125</v>
      </c>
      <c r="Q1525" s="152" t="s">
        <v>4534</v>
      </c>
    </row>
    <row r="1526" spans="1:17" x14ac:dyDescent="0.25">
      <c r="A1526" s="227">
        <v>42713</v>
      </c>
      <c r="D1526" s="153">
        <f t="shared" si="31"/>
        <v>5</v>
      </c>
      <c r="E1526" s="224" t="s">
        <v>4604</v>
      </c>
      <c r="F1526" s="174">
        <v>38</v>
      </c>
      <c r="G1526" s="153">
        <v>2017</v>
      </c>
      <c r="H1526" s="164">
        <f>COUNTIF($J$6:J$1519,F1526)</f>
        <v>126</v>
      </c>
      <c r="I1526" s="95">
        <f t="shared" si="30"/>
        <v>334.39000000000027</v>
      </c>
    </row>
    <row r="1527" spans="1:17" x14ac:dyDescent="0.25">
      <c r="A1527" s="227">
        <v>42923</v>
      </c>
      <c r="D1527" s="153">
        <f t="shared" si="31"/>
        <v>6</v>
      </c>
      <c r="E1527" s="224" t="s">
        <v>4605</v>
      </c>
      <c r="F1527" s="174">
        <v>57</v>
      </c>
      <c r="G1527" s="153" t="s">
        <v>4606</v>
      </c>
      <c r="H1527" s="164">
        <f>COUNTIF($J$6:J$1519,F1527)</f>
        <v>12</v>
      </c>
      <c r="I1527" s="95">
        <f t="shared" si="30"/>
        <v>20.39</v>
      </c>
    </row>
    <row r="1528" spans="1:17" x14ac:dyDescent="0.25">
      <c r="A1528" s="227">
        <v>43077</v>
      </c>
      <c r="D1528" s="153">
        <f t="shared" si="31"/>
        <v>7</v>
      </c>
      <c r="E1528" s="224" t="s">
        <v>4607</v>
      </c>
      <c r="F1528" s="174">
        <v>91</v>
      </c>
      <c r="G1528" s="153">
        <v>2018</v>
      </c>
      <c r="H1528" s="164">
        <f>COUNTIF($J$6:J$1519,F1528)</f>
        <v>213</v>
      </c>
      <c r="I1528" s="95">
        <f t="shared" si="30"/>
        <v>1028.0159999999992</v>
      </c>
    </row>
    <row r="1529" spans="1:17" x14ac:dyDescent="0.25">
      <c r="A1529" s="227">
        <v>43287</v>
      </c>
      <c r="D1529" s="153">
        <f t="shared" si="31"/>
        <v>8</v>
      </c>
      <c r="E1529" s="224" t="s">
        <v>4624</v>
      </c>
      <c r="F1529" s="174">
        <v>113</v>
      </c>
      <c r="G1529" s="153" t="s">
        <v>4608</v>
      </c>
      <c r="H1529" s="164">
        <f>COUNTIF($J$6:J$1519,F1529)</f>
        <v>21</v>
      </c>
      <c r="I1529" s="95">
        <f t="shared" si="30"/>
        <v>81.815600000000003</v>
      </c>
    </row>
    <row r="1530" spans="1:17" x14ac:dyDescent="0.25">
      <c r="A1530" s="227">
        <v>43441</v>
      </c>
      <c r="D1530" s="153">
        <f t="shared" si="31"/>
        <v>9</v>
      </c>
      <c r="E1530" s="224" t="s">
        <v>4623</v>
      </c>
      <c r="F1530" s="174">
        <v>145</v>
      </c>
      <c r="G1530" s="153">
        <v>2019</v>
      </c>
      <c r="H1530" s="164">
        <f>COUNTIF($J$6:J$1519,F1530)</f>
        <v>108</v>
      </c>
      <c r="I1530" s="95">
        <f t="shared" si="30"/>
        <v>1557.2814999999987</v>
      </c>
    </row>
    <row r="1531" spans="1:17" x14ac:dyDescent="0.25">
      <c r="A1531" s="227">
        <v>43805</v>
      </c>
      <c r="D1531" s="153">
        <f t="shared" si="31"/>
        <v>10</v>
      </c>
      <c r="E1531" s="224" t="s">
        <v>4620</v>
      </c>
      <c r="F1531" s="174">
        <v>196</v>
      </c>
      <c r="G1531" s="153">
        <v>2019</v>
      </c>
      <c r="H1531" s="164">
        <f>COUNTIF($J$6:J$1519,F1531)</f>
        <v>99</v>
      </c>
      <c r="I1531" s="95">
        <f t="shared" si="30"/>
        <v>425.79500000000013</v>
      </c>
    </row>
    <row r="1532" spans="1:17" x14ac:dyDescent="0.25">
      <c r="A1532" s="227">
        <v>43658</v>
      </c>
      <c r="D1532" s="153">
        <v>11</v>
      </c>
      <c r="E1532" s="224" t="s">
        <v>4621</v>
      </c>
      <c r="F1532" s="174">
        <v>164</v>
      </c>
      <c r="G1532" s="153" t="s">
        <v>4609</v>
      </c>
      <c r="H1532" s="164">
        <f>COUNTIF($J$6:J$1519,F1532)</f>
        <v>0</v>
      </c>
      <c r="I1532" s="95">
        <f t="shared" si="30"/>
        <v>0</v>
      </c>
    </row>
    <row r="1533" spans="1:17" x14ac:dyDescent="0.25">
      <c r="A1533" s="227">
        <v>43767</v>
      </c>
      <c r="D1533" s="153">
        <v>12</v>
      </c>
      <c r="E1533" s="224" t="s">
        <v>4622</v>
      </c>
      <c r="F1533" s="174">
        <v>179</v>
      </c>
      <c r="G1533" s="153" t="s">
        <v>4609</v>
      </c>
      <c r="H1533" s="164">
        <f>COUNTIF($J$6:J$1519,F1533)</f>
        <v>8</v>
      </c>
      <c r="I1533" s="95">
        <f t="shared" si="30"/>
        <v>70.09</v>
      </c>
    </row>
    <row r="1534" spans="1:17" x14ac:dyDescent="0.25">
      <c r="A1534" s="227">
        <v>44022</v>
      </c>
      <c r="D1534" s="153">
        <v>13</v>
      </c>
      <c r="E1534" s="224" t="s">
        <v>4619</v>
      </c>
      <c r="F1534" s="174">
        <v>11</v>
      </c>
      <c r="G1534" s="153">
        <v>2020</v>
      </c>
      <c r="H1534" s="164">
        <f>COUNTIF($J$6:J$1519,F1534)</f>
        <v>26</v>
      </c>
      <c r="I1534" s="95">
        <f t="shared" si="30"/>
        <v>216.69</v>
      </c>
    </row>
    <row r="1535" spans="1:17" x14ac:dyDescent="0.25">
      <c r="A1535" s="227">
        <v>43910</v>
      </c>
      <c r="D1535" s="153">
        <v>14</v>
      </c>
      <c r="E1535" s="224" t="s">
        <v>4618</v>
      </c>
      <c r="F1535" s="324">
        <v>4</v>
      </c>
      <c r="G1535" s="153">
        <v>2020</v>
      </c>
      <c r="H1535" s="164">
        <f>COUNTIF($J$6:J$1519,F1535)</f>
        <v>0</v>
      </c>
      <c r="I1535" s="95">
        <f t="shared" si="30"/>
        <v>0</v>
      </c>
    </row>
    <row r="1536" spans="1:17" x14ac:dyDescent="0.25">
      <c r="A1536" s="227">
        <v>44169</v>
      </c>
      <c r="D1536" s="153">
        <v>15</v>
      </c>
      <c r="E1536" s="224" t="s">
        <v>4617</v>
      </c>
      <c r="F1536" s="220">
        <v>24</v>
      </c>
      <c r="G1536" s="153">
        <v>2021</v>
      </c>
      <c r="H1536" s="164">
        <f>COUNTIF($J$6:J$1519,F1536)</f>
        <v>87</v>
      </c>
      <c r="I1536" s="95">
        <f t="shared" si="30"/>
        <v>741.60600000000011</v>
      </c>
    </row>
    <row r="1537" spans="1:9" x14ac:dyDescent="0.25">
      <c r="A1537" s="227">
        <v>44538</v>
      </c>
      <c r="D1537" s="153">
        <v>16</v>
      </c>
      <c r="E1537" s="224" t="s">
        <v>4612</v>
      </c>
      <c r="F1537" s="153">
        <v>18</v>
      </c>
      <c r="G1537" s="153">
        <v>2022</v>
      </c>
      <c r="H1537" s="164">
        <f>COUNTIF($J$6:J$1519,F1537)</f>
        <v>71</v>
      </c>
      <c r="I1537" s="95">
        <f t="shared" si="30"/>
        <v>317.88819999999993</v>
      </c>
    </row>
    <row r="1538" spans="1:9" x14ac:dyDescent="0.25">
      <c r="A1538" s="227">
        <v>44666</v>
      </c>
      <c r="C1538" s="228"/>
      <c r="D1538" s="153">
        <f>D1537+1</f>
        <v>17</v>
      </c>
      <c r="E1538" s="224" t="s">
        <v>4611</v>
      </c>
      <c r="F1538" s="153">
        <v>1</v>
      </c>
      <c r="G1538" s="153" t="s">
        <v>4610</v>
      </c>
      <c r="H1538" s="164">
        <f>COUNTIF($J$6:J$1519,F1538)</f>
        <v>95</v>
      </c>
      <c r="I1538" s="95">
        <f t="shared" si="30"/>
        <v>649.21224000000007</v>
      </c>
    </row>
    <row r="1539" spans="1:9" x14ac:dyDescent="0.25">
      <c r="A1539" s="227">
        <v>44826</v>
      </c>
      <c r="D1539" s="153">
        <f t="shared" ref="D1539:D1541" si="32">D1538+1</f>
        <v>18</v>
      </c>
      <c r="E1539" s="224" t="s">
        <v>4613</v>
      </c>
      <c r="F1539" s="153">
        <v>19</v>
      </c>
      <c r="G1539" s="153" t="s">
        <v>4614</v>
      </c>
      <c r="H1539" s="164">
        <f>COUNTIF($J$6:J$1519,F1539)</f>
        <v>29</v>
      </c>
      <c r="I1539" s="95">
        <f t="shared" si="30"/>
        <v>37.506100000000004</v>
      </c>
    </row>
    <row r="1540" spans="1:9" x14ac:dyDescent="0.25">
      <c r="A1540" s="227">
        <v>44905</v>
      </c>
      <c r="D1540" s="153">
        <f t="shared" si="32"/>
        <v>19</v>
      </c>
      <c r="E1540" s="224" t="s">
        <v>4615</v>
      </c>
      <c r="F1540" s="153">
        <v>26</v>
      </c>
      <c r="G1540" s="153">
        <v>2023</v>
      </c>
      <c r="H1540" s="164">
        <f>COUNTIF($J$6:J$1519,F1540)</f>
        <v>44</v>
      </c>
      <c r="I1540" s="95">
        <f t="shared" si="30"/>
        <v>152.83600000000001</v>
      </c>
    </row>
    <row r="1541" spans="1:9" x14ac:dyDescent="0.25">
      <c r="A1541" s="227">
        <v>45036</v>
      </c>
      <c r="D1541" s="153">
        <f t="shared" si="32"/>
        <v>20</v>
      </c>
      <c r="E1541" s="224" t="s">
        <v>4616</v>
      </c>
      <c r="F1541" s="153" t="s">
        <v>4289</v>
      </c>
      <c r="G1541" s="153">
        <v>2023</v>
      </c>
      <c r="H1541" s="164">
        <f>COUNTIF($J$6:J$1519,F1541)</f>
        <v>50</v>
      </c>
      <c r="I1541" s="95">
        <f t="shared" si="30"/>
        <v>99.782499999999999</v>
      </c>
    </row>
    <row r="1542" spans="1:9" x14ac:dyDescent="0.25">
      <c r="F1542" s="153" t="s">
        <v>4490</v>
      </c>
      <c r="H1542" s="164" t="e">
        <f>COUNTIF(#REF!,F1542)</f>
        <v>#REF!</v>
      </c>
      <c r="I1542" s="95" t="e">
        <f>SUMIF(#REF!,F1542,$I$6:$I$1519)</f>
        <v>#REF!</v>
      </c>
    </row>
  </sheetData>
  <autoFilter ref="A5:Z1516"/>
  <mergeCells count="28">
    <mergeCell ref="L3:L5"/>
    <mergeCell ref="M3:M5"/>
    <mergeCell ref="N3:N5"/>
    <mergeCell ref="I3:I5"/>
    <mergeCell ref="A3:A5"/>
    <mergeCell ref="B3:B5"/>
    <mergeCell ref="C3:C5"/>
    <mergeCell ref="D3:D5"/>
    <mergeCell ref="E3:E5"/>
    <mergeCell ref="F3:F5"/>
    <mergeCell ref="G3:G5"/>
    <mergeCell ref="H3:H5"/>
    <mergeCell ref="C1516:H1516"/>
    <mergeCell ref="AH3:AH5"/>
    <mergeCell ref="C1:AH1"/>
    <mergeCell ref="R3:V3"/>
    <mergeCell ref="Q3:Q5"/>
    <mergeCell ref="AA3:AG3"/>
    <mergeCell ref="AA4:AA5"/>
    <mergeCell ref="AB4:AB5"/>
    <mergeCell ref="AC4:AC5"/>
    <mergeCell ref="AD4:AD5"/>
    <mergeCell ref="AE4:AE5"/>
    <mergeCell ref="AF4:AF5"/>
    <mergeCell ref="AG4:AG5"/>
    <mergeCell ref="P3:P5"/>
    <mergeCell ref="J3:J5"/>
    <mergeCell ref="K3:K5"/>
  </mergeCells>
  <conditionalFormatting sqref="B105">
    <cfRule type="duplicateValues" dxfId="221" priority="130" stopIfTrue="1"/>
  </conditionalFormatting>
  <conditionalFormatting sqref="B142">
    <cfRule type="duplicateValues" dxfId="220" priority="150" stopIfTrue="1"/>
  </conditionalFormatting>
  <conditionalFormatting sqref="B143">
    <cfRule type="duplicateValues" dxfId="219" priority="149" stopIfTrue="1"/>
  </conditionalFormatting>
  <conditionalFormatting sqref="B144">
    <cfRule type="duplicateValues" dxfId="218" priority="148" stopIfTrue="1"/>
  </conditionalFormatting>
  <conditionalFormatting sqref="B158">
    <cfRule type="duplicateValues" dxfId="217" priority="147" stopIfTrue="1"/>
  </conditionalFormatting>
  <conditionalFormatting sqref="B159">
    <cfRule type="duplicateValues" dxfId="216" priority="146" stopIfTrue="1"/>
  </conditionalFormatting>
  <conditionalFormatting sqref="B160">
    <cfRule type="duplicateValues" dxfId="215" priority="145" stopIfTrue="1"/>
  </conditionalFormatting>
  <conditionalFormatting sqref="B161">
    <cfRule type="duplicateValues" dxfId="214" priority="144" stopIfTrue="1"/>
  </conditionalFormatting>
  <conditionalFormatting sqref="B162">
    <cfRule type="duplicateValues" dxfId="213" priority="143" stopIfTrue="1"/>
  </conditionalFormatting>
  <conditionalFormatting sqref="B163">
    <cfRule type="duplicateValues" dxfId="212" priority="142" stopIfTrue="1"/>
  </conditionalFormatting>
  <conditionalFormatting sqref="B164">
    <cfRule type="duplicateValues" dxfId="211" priority="141" stopIfTrue="1"/>
  </conditionalFormatting>
  <conditionalFormatting sqref="B165">
    <cfRule type="duplicateValues" dxfId="210" priority="139" stopIfTrue="1"/>
    <cfRule type="duplicateValues" dxfId="209" priority="140" stopIfTrue="1"/>
  </conditionalFormatting>
  <conditionalFormatting sqref="B181:B186">
    <cfRule type="duplicateValues" dxfId="208" priority="159" stopIfTrue="1"/>
  </conditionalFormatting>
  <conditionalFormatting sqref="B202">
    <cfRule type="duplicateValues" dxfId="207" priority="138" stopIfTrue="1"/>
  </conditionalFormatting>
  <conditionalFormatting sqref="B203">
    <cfRule type="duplicateValues" dxfId="206" priority="137" stopIfTrue="1"/>
  </conditionalFormatting>
  <conditionalFormatting sqref="B204">
    <cfRule type="duplicateValues" dxfId="205" priority="136" stopIfTrue="1"/>
  </conditionalFormatting>
  <conditionalFormatting sqref="B205">
    <cfRule type="duplicateValues" dxfId="204" priority="135" stopIfTrue="1"/>
  </conditionalFormatting>
  <conditionalFormatting sqref="B206">
    <cfRule type="duplicateValues" dxfId="203" priority="129" stopIfTrue="1"/>
  </conditionalFormatting>
  <conditionalFormatting sqref="B209">
    <cfRule type="duplicateValues" dxfId="202" priority="124" stopIfTrue="1"/>
  </conditionalFormatting>
  <conditionalFormatting sqref="B211">
    <cfRule type="duplicateValues" dxfId="201" priority="134" stopIfTrue="1"/>
  </conditionalFormatting>
  <conditionalFormatting sqref="B212">
    <cfRule type="duplicateValues" dxfId="200" priority="133" stopIfTrue="1"/>
  </conditionalFormatting>
  <conditionalFormatting sqref="B237">
    <cfRule type="duplicateValues" dxfId="199" priority="123" stopIfTrue="1"/>
  </conditionalFormatting>
  <conditionalFormatting sqref="B238">
    <cfRule type="duplicateValues" dxfId="198" priority="122" stopIfTrue="1"/>
  </conditionalFormatting>
  <conditionalFormatting sqref="B242">
    <cfRule type="duplicateValues" dxfId="197" priority="126" stopIfTrue="1"/>
  </conditionalFormatting>
  <conditionalFormatting sqref="B247">
    <cfRule type="duplicateValues" dxfId="196" priority="132" stopIfTrue="1"/>
  </conditionalFormatting>
  <conditionalFormatting sqref="B268">
    <cfRule type="duplicateValues" dxfId="195" priority="103" stopIfTrue="1"/>
    <cfRule type="duplicateValues" dxfId="194" priority="104" stopIfTrue="1"/>
    <cfRule type="duplicateValues" dxfId="193" priority="105" stopIfTrue="1"/>
  </conditionalFormatting>
  <conditionalFormatting sqref="B269">
    <cfRule type="duplicateValues" dxfId="192" priority="99" stopIfTrue="1"/>
    <cfRule type="duplicateValues" dxfId="191" priority="100" stopIfTrue="1"/>
    <cfRule type="duplicateValues" dxfId="190" priority="101" stopIfTrue="1"/>
  </conditionalFormatting>
  <conditionalFormatting sqref="B270">
    <cfRule type="duplicateValues" dxfId="189" priority="96" stopIfTrue="1"/>
    <cfRule type="duplicateValues" dxfId="188" priority="97" stopIfTrue="1"/>
    <cfRule type="duplicateValues" dxfId="187" priority="98" stopIfTrue="1"/>
  </conditionalFormatting>
  <conditionalFormatting sqref="B271">
    <cfRule type="duplicateValues" dxfId="186" priority="93" stopIfTrue="1"/>
    <cfRule type="duplicateValues" dxfId="185" priority="94" stopIfTrue="1"/>
    <cfRule type="duplicateValues" dxfId="184" priority="95" stopIfTrue="1"/>
  </conditionalFormatting>
  <conditionalFormatting sqref="B272">
    <cfRule type="duplicateValues" dxfId="183" priority="91" stopIfTrue="1"/>
    <cfRule type="duplicateValues" dxfId="182" priority="92" stopIfTrue="1"/>
  </conditionalFormatting>
  <conditionalFormatting sqref="B277">
    <cfRule type="duplicateValues" dxfId="181" priority="50" stopIfTrue="1"/>
  </conditionalFormatting>
  <conditionalFormatting sqref="B278">
    <cfRule type="duplicateValues" dxfId="180" priority="88" stopIfTrue="1"/>
    <cfRule type="duplicateValues" dxfId="179" priority="89" stopIfTrue="1"/>
    <cfRule type="duplicateValues" dxfId="178" priority="90" stopIfTrue="1"/>
  </conditionalFormatting>
  <conditionalFormatting sqref="B279">
    <cfRule type="duplicateValues" dxfId="177" priority="85" stopIfTrue="1"/>
    <cfRule type="duplicateValues" dxfId="176" priority="86" stopIfTrue="1"/>
    <cfRule type="duplicateValues" dxfId="175" priority="87" stopIfTrue="1"/>
  </conditionalFormatting>
  <conditionalFormatting sqref="B280">
    <cfRule type="duplicateValues" dxfId="174" priority="82" stopIfTrue="1"/>
    <cfRule type="duplicateValues" dxfId="173" priority="83" stopIfTrue="1"/>
    <cfRule type="duplicateValues" dxfId="172" priority="84" stopIfTrue="1"/>
  </conditionalFormatting>
  <conditionalFormatting sqref="B282">
    <cfRule type="duplicateValues" dxfId="171" priority="79" stopIfTrue="1"/>
    <cfRule type="duplicateValues" dxfId="170" priority="80" stopIfTrue="1"/>
    <cfRule type="duplicateValues" dxfId="169" priority="81" stopIfTrue="1"/>
  </conditionalFormatting>
  <conditionalFormatting sqref="B283">
    <cfRule type="duplicateValues" dxfId="168" priority="76" stopIfTrue="1"/>
    <cfRule type="duplicateValues" dxfId="167" priority="77" stopIfTrue="1"/>
    <cfRule type="duplicateValues" dxfId="166" priority="78" stopIfTrue="1"/>
  </conditionalFormatting>
  <conditionalFormatting sqref="B285">
    <cfRule type="duplicateValues" dxfId="165" priority="73" stopIfTrue="1"/>
    <cfRule type="duplicateValues" dxfId="164" priority="74" stopIfTrue="1"/>
    <cfRule type="duplicateValues" dxfId="163" priority="75" stopIfTrue="1"/>
  </conditionalFormatting>
  <conditionalFormatting sqref="B286">
    <cfRule type="duplicateValues" dxfId="162" priority="70" stopIfTrue="1"/>
    <cfRule type="duplicateValues" dxfId="161" priority="71" stopIfTrue="1"/>
    <cfRule type="duplicateValues" dxfId="160" priority="72" stopIfTrue="1"/>
  </conditionalFormatting>
  <conditionalFormatting sqref="B287">
    <cfRule type="duplicateValues" dxfId="159" priority="67" stopIfTrue="1"/>
    <cfRule type="duplicateValues" dxfId="158" priority="68" stopIfTrue="1"/>
    <cfRule type="duplicateValues" dxfId="157" priority="69" stopIfTrue="1"/>
  </conditionalFormatting>
  <conditionalFormatting sqref="B288">
    <cfRule type="duplicateValues" dxfId="156" priority="64" stopIfTrue="1"/>
    <cfRule type="duplicateValues" dxfId="155" priority="65" stopIfTrue="1"/>
    <cfRule type="duplicateValues" dxfId="154" priority="66" stopIfTrue="1"/>
  </conditionalFormatting>
  <conditionalFormatting sqref="B289">
    <cfRule type="duplicateValues" dxfId="153" priority="61" stopIfTrue="1"/>
    <cfRule type="duplicateValues" dxfId="152" priority="62" stopIfTrue="1"/>
    <cfRule type="duplicateValues" dxfId="151" priority="63" stopIfTrue="1"/>
  </conditionalFormatting>
  <conditionalFormatting sqref="B318:B321">
    <cfRule type="duplicateValues" dxfId="150" priority="49" stopIfTrue="1"/>
  </conditionalFormatting>
  <conditionalFormatting sqref="B336">
    <cfRule type="duplicateValues" dxfId="149" priority="58" stopIfTrue="1"/>
    <cfRule type="duplicateValues" dxfId="148" priority="59" stopIfTrue="1"/>
    <cfRule type="duplicateValues" dxfId="147" priority="60" stopIfTrue="1"/>
  </conditionalFormatting>
  <conditionalFormatting sqref="B339">
    <cfRule type="duplicateValues" dxfId="146" priority="55" stopIfTrue="1"/>
    <cfRule type="duplicateValues" dxfId="145" priority="56" stopIfTrue="1"/>
    <cfRule type="duplicateValues" dxfId="144" priority="57" stopIfTrue="1"/>
  </conditionalFormatting>
  <conditionalFormatting sqref="B340">
    <cfRule type="duplicateValues" dxfId="143" priority="54" stopIfTrue="1"/>
  </conditionalFormatting>
  <conditionalFormatting sqref="B560 B6">
    <cfRule type="duplicateValues" dxfId="142" priority="161" stopIfTrue="1"/>
  </conditionalFormatting>
  <conditionalFormatting sqref="B717">
    <cfRule type="duplicateValues" dxfId="141" priority="127" stopIfTrue="1"/>
  </conditionalFormatting>
  <conditionalFormatting sqref="B1232:B1233">
    <cfRule type="duplicateValues" dxfId="140" priority="125" stopIfTrue="1"/>
  </conditionalFormatting>
  <conditionalFormatting sqref="B1352">
    <cfRule type="duplicateValues" dxfId="139" priority="128" stopIfTrue="1"/>
  </conditionalFormatting>
  <conditionalFormatting sqref="B1392">
    <cfRule type="duplicateValues" dxfId="138" priority="151" stopIfTrue="1"/>
  </conditionalFormatting>
  <conditionalFormatting sqref="B1516">
    <cfRule type="duplicateValues" dxfId="137" priority="131" stopIfTrue="1"/>
  </conditionalFormatting>
  <conditionalFormatting sqref="B1516:B64476 B202:B206 B242:B247 B559 C2:P2 B155:B165 B187:B199 B210:B212 B239 B263:B265 B167:B168 B1:B5 B561:B1231 B7:B146 B1234:B1514 B430:B554 B354">
    <cfRule type="duplicateValues" dxfId="136" priority="183" stopIfTrue="1"/>
  </conditionalFormatting>
  <conditionalFormatting sqref="C7:C559 C561:C1514">
    <cfRule type="duplicateValues" dxfId="135" priority="179" stopIfTrue="1"/>
  </conditionalFormatting>
  <conditionalFormatting sqref="C359:C429 C267:C353">
    <cfRule type="duplicateValues" dxfId="134" priority="167" stopIfTrue="1"/>
  </conditionalFormatting>
  <conditionalFormatting sqref="C430:C524">
    <cfRule type="duplicateValues" dxfId="133" priority="38" stopIfTrue="1"/>
  </conditionalFormatting>
  <conditionalFormatting sqref="C521:C523">
    <cfRule type="duplicateValues" dxfId="132" priority="37" stopIfTrue="1"/>
  </conditionalFormatting>
  <conditionalFormatting sqref="C524 C554">
    <cfRule type="duplicateValues" dxfId="131" priority="36" stopIfTrue="1"/>
  </conditionalFormatting>
  <conditionalFormatting sqref="C560 C6">
    <cfRule type="duplicateValues" dxfId="130" priority="121" stopIfTrue="1"/>
  </conditionalFormatting>
  <conditionalFormatting sqref="C1515">
    <cfRule type="duplicateValues" dxfId="129" priority="158" stopIfTrue="1"/>
  </conditionalFormatting>
  <conditionalFormatting sqref="D267:D276">
    <cfRule type="duplicateValues" dxfId="128" priority="163" stopIfTrue="1"/>
  </conditionalFormatting>
  <conditionalFormatting sqref="D277:D307 D312:D335">
    <cfRule type="duplicateValues" dxfId="127" priority="120" stopIfTrue="1"/>
  </conditionalFormatting>
  <conditionalFormatting sqref="D336:D338">
    <cfRule type="duplicateValues" dxfId="126" priority="119" stopIfTrue="1"/>
  </conditionalFormatting>
  <conditionalFormatting sqref="D1515 D359:D429 D338:D353">
    <cfRule type="duplicateValues" dxfId="125" priority="164" stopIfTrue="1"/>
  </conditionalFormatting>
  <conditionalFormatting sqref="D1515 D359:D429 D353">
    <cfRule type="duplicateValues" dxfId="124" priority="155" stopIfTrue="1"/>
  </conditionalFormatting>
  <conditionalFormatting sqref="E6">
    <cfRule type="duplicateValues" dxfId="123" priority="4" stopIfTrue="1"/>
  </conditionalFormatting>
  <conditionalFormatting sqref="E312">
    <cfRule type="duplicateValues" dxfId="122" priority="106" stopIfTrue="1"/>
    <cfRule type="duplicateValues" dxfId="121" priority="107" stopIfTrue="1"/>
    <cfRule type="duplicateValues" dxfId="120" priority="108" stopIfTrue="1"/>
    <cfRule type="duplicateValues" dxfId="119" priority="109" stopIfTrue="1"/>
  </conditionalFormatting>
  <conditionalFormatting sqref="E1510">
    <cfRule type="expression" dxfId="118" priority="5" stopIfTrue="1">
      <formula>AND(COUNTIF($E$496:$E$512, E1510)+COUNTIF(#REF!, E1510)+COUNTIF($E$409:$E$410, E1510)+COUNTIF($E$221:$E$221, E1510)+COUNTIF($E$400:$E$400, E1510)+COUNTIF($E$487:$E$494, E1510)+COUNTIF($E$229:$E$230, E1510)&gt;1,NOT(ISBLANK(E1510)))</formula>
    </cfRule>
  </conditionalFormatting>
  <conditionalFormatting sqref="E1515 E353">
    <cfRule type="duplicateValues" dxfId="117" priority="154" stopIfTrue="1"/>
  </conditionalFormatting>
  <conditionalFormatting sqref="E277:F277">
    <cfRule type="duplicateValues" dxfId="116" priority="110" stopIfTrue="1"/>
    <cfRule type="duplicateValues" dxfId="115" priority="111" stopIfTrue="1"/>
    <cfRule type="duplicateValues" dxfId="114" priority="112" stopIfTrue="1"/>
  </conditionalFormatting>
  <conditionalFormatting sqref="E335:F335">
    <cfRule type="duplicateValues" dxfId="113" priority="117" stopIfTrue="1"/>
  </conditionalFormatting>
  <conditionalFormatting sqref="E339:F339">
    <cfRule type="duplicateValues" dxfId="112" priority="113" stopIfTrue="1"/>
    <cfRule type="duplicateValues" dxfId="111" priority="114" stopIfTrue="1"/>
    <cfRule type="duplicateValues" dxfId="110" priority="115" stopIfTrue="1"/>
    <cfRule type="duplicateValues" dxfId="109" priority="116" stopIfTrue="1"/>
  </conditionalFormatting>
  <conditionalFormatting sqref="F370">
    <cfRule type="duplicateValues" dxfId="108" priority="47" stopIfTrue="1"/>
  </conditionalFormatting>
  <conditionalFormatting sqref="F374:F375">
    <cfRule type="duplicateValues" dxfId="107" priority="46" stopIfTrue="1"/>
  </conditionalFormatting>
  <conditionalFormatting sqref="F377:F379">
    <cfRule type="duplicateValues" dxfId="106" priority="45" stopIfTrue="1"/>
  </conditionalFormatting>
  <conditionalFormatting sqref="F381">
    <cfRule type="duplicateValues" dxfId="105" priority="42" stopIfTrue="1"/>
  </conditionalFormatting>
  <conditionalFormatting sqref="F382:F383">
    <cfRule type="duplicateValues" dxfId="104" priority="43" stopIfTrue="1"/>
  </conditionalFormatting>
  <conditionalFormatting sqref="F384:F387">
    <cfRule type="duplicateValues" dxfId="103" priority="44" stopIfTrue="1"/>
  </conditionalFormatting>
  <conditionalFormatting sqref="F418">
    <cfRule type="duplicateValues" dxfId="102" priority="41" stopIfTrue="1"/>
  </conditionalFormatting>
  <conditionalFormatting sqref="G6:I6">
    <cfRule type="duplicateValues" dxfId="101" priority="3" stopIfTrue="1"/>
  </conditionalFormatting>
  <conditionalFormatting sqref="I425">
    <cfRule type="expression" dxfId="100" priority="40">
      <formula>AND(#REF!="ok",OR(CELL("col")=COLUMN(),CELL("row")=ROW()))</formula>
    </cfRule>
  </conditionalFormatting>
  <conditionalFormatting sqref="J6:K6">
    <cfRule type="duplicateValues" dxfId="99" priority="2" stopIfTrue="1"/>
  </conditionalFormatting>
  <conditionalFormatting sqref="AA6:AH6">
    <cfRule type="duplicateValues" dxfId="98" priority="1" stopIfTrue="1"/>
  </conditionalFormatting>
  <pageMargins left="0.2" right="0.2" top="0.31" bottom="0.37" header="0.2" footer="0.2"/>
  <pageSetup paperSize="9" scale="85" orientation="landscape"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70" zoomScaleNormal="70" workbookViewId="0">
      <selection activeCell="I4" sqref="I1:I1048576"/>
    </sheetView>
  </sheetViews>
  <sheetFormatPr defaultRowHeight="15" x14ac:dyDescent="0.25"/>
  <cols>
    <col min="1" max="1" width="5.7109375" style="441" customWidth="1"/>
    <col min="2" max="2" width="27.85546875" style="441" customWidth="1"/>
    <col min="3" max="4" width="16.28515625" style="441" customWidth="1"/>
    <col min="5" max="5" width="11.42578125" style="441" customWidth="1"/>
    <col min="6" max="8" width="9.140625" style="441"/>
    <col min="9" max="9" width="15.42578125" style="441" hidden="1" customWidth="1"/>
    <col min="10" max="10" width="39.42578125" style="441" customWidth="1"/>
    <col min="11" max="16384" width="9.140625" style="441"/>
  </cols>
  <sheetData>
    <row r="1" spans="1:10" ht="36" customHeight="1" x14ac:dyDescent="0.25">
      <c r="A1" s="707" t="s">
        <v>5313</v>
      </c>
      <c r="B1" s="707"/>
      <c r="C1" s="707"/>
      <c r="D1" s="707"/>
      <c r="E1" s="707"/>
      <c r="F1" s="707"/>
      <c r="G1" s="707"/>
      <c r="H1" s="707"/>
      <c r="I1" s="707"/>
      <c r="J1" s="707"/>
    </row>
    <row r="2" spans="1:10" ht="49.5" customHeight="1" x14ac:dyDescent="0.25">
      <c r="A2" s="711" t="s">
        <v>8</v>
      </c>
      <c r="B2" s="711" t="s">
        <v>5139</v>
      </c>
      <c r="C2" s="711" t="s">
        <v>5140</v>
      </c>
      <c r="D2" s="752" t="s">
        <v>5186</v>
      </c>
      <c r="E2" s="711" t="s">
        <v>5141</v>
      </c>
      <c r="F2" s="711" t="s">
        <v>4721</v>
      </c>
      <c r="G2" s="711"/>
      <c r="H2" s="711"/>
      <c r="I2" s="711" t="s">
        <v>5142</v>
      </c>
      <c r="J2" s="711" t="s">
        <v>5143</v>
      </c>
    </row>
    <row r="3" spans="1:10" ht="71.25" x14ac:dyDescent="0.25">
      <c r="A3" s="711"/>
      <c r="B3" s="711"/>
      <c r="C3" s="711"/>
      <c r="D3" s="753"/>
      <c r="E3" s="711"/>
      <c r="F3" s="431" t="s">
        <v>4723</v>
      </c>
      <c r="G3" s="431" t="s">
        <v>4724</v>
      </c>
      <c r="H3" s="431" t="s">
        <v>4725</v>
      </c>
      <c r="I3" s="711"/>
      <c r="J3" s="711"/>
    </row>
    <row r="4" spans="1:10" x14ac:dyDescent="0.25">
      <c r="A4" s="444" t="s">
        <v>4634</v>
      </c>
      <c r="B4" s="444" t="s">
        <v>4635</v>
      </c>
      <c r="C4" s="444" t="s">
        <v>4636</v>
      </c>
      <c r="D4" s="444"/>
      <c r="E4" s="444" t="s">
        <v>4637</v>
      </c>
      <c r="F4" s="444" t="s">
        <v>4638</v>
      </c>
      <c r="G4" s="444" t="s">
        <v>4639</v>
      </c>
      <c r="H4" s="444" t="s">
        <v>4640</v>
      </c>
      <c r="I4" s="444" t="s">
        <v>4696</v>
      </c>
      <c r="J4" s="444" t="s">
        <v>4697</v>
      </c>
    </row>
    <row r="5" spans="1:10" s="41" customFormat="1" ht="369.75" x14ac:dyDescent="0.25">
      <c r="A5" s="169">
        <v>1</v>
      </c>
      <c r="B5" s="754" t="s">
        <v>5314</v>
      </c>
      <c r="C5" s="755" t="s">
        <v>577</v>
      </c>
      <c r="D5" s="755" t="s">
        <v>256</v>
      </c>
      <c r="E5" s="755">
        <v>0.85</v>
      </c>
      <c r="F5" s="755">
        <v>0.3</v>
      </c>
      <c r="G5" s="749"/>
      <c r="H5" s="756"/>
      <c r="I5" s="757" t="s">
        <v>5315</v>
      </c>
      <c r="J5" s="758" t="s">
        <v>5316</v>
      </c>
    </row>
    <row r="6" spans="1:10" ht="216.75" customHeight="1" x14ac:dyDescent="0.25">
      <c r="A6" s="177">
        <v>2</v>
      </c>
      <c r="B6" s="183" t="s">
        <v>5317</v>
      </c>
      <c r="C6" s="177" t="s">
        <v>808</v>
      </c>
      <c r="D6" s="177" t="s">
        <v>256</v>
      </c>
      <c r="E6" s="177">
        <v>0.5</v>
      </c>
      <c r="F6" s="759">
        <v>0.2</v>
      </c>
      <c r="G6" s="183"/>
      <c r="H6" s="183"/>
      <c r="I6" s="760" t="s">
        <v>5315</v>
      </c>
      <c r="J6" s="183" t="s">
        <v>5318</v>
      </c>
    </row>
    <row r="7" spans="1:10" ht="178.5" x14ac:dyDescent="0.25">
      <c r="A7" s="174">
        <v>3</v>
      </c>
      <c r="B7" s="183" t="s">
        <v>5319</v>
      </c>
      <c r="C7" s="177" t="s">
        <v>664</v>
      </c>
      <c r="D7" s="177" t="s">
        <v>256</v>
      </c>
      <c r="E7" s="177">
        <v>4</v>
      </c>
      <c r="F7" s="177">
        <v>0.2</v>
      </c>
      <c r="G7" s="183"/>
      <c r="H7" s="183"/>
      <c r="I7" s="760" t="s">
        <v>5315</v>
      </c>
      <c r="J7" s="183" t="s">
        <v>5320</v>
      </c>
    </row>
    <row r="8" spans="1:10" ht="114.75" x14ac:dyDescent="0.25">
      <c r="A8" s="51">
        <v>4</v>
      </c>
      <c r="B8" s="57" t="s">
        <v>5323</v>
      </c>
      <c r="C8" s="51" t="s">
        <v>1433</v>
      </c>
      <c r="D8" s="51" t="s">
        <v>185</v>
      </c>
      <c r="E8" s="55">
        <v>33.950000000000003</v>
      </c>
      <c r="F8" s="55">
        <v>0.98</v>
      </c>
      <c r="G8" s="595"/>
      <c r="H8" s="595"/>
      <c r="I8" s="760"/>
      <c r="J8" s="761" t="s">
        <v>5322</v>
      </c>
    </row>
    <row r="9" spans="1:10" ht="51" x14ac:dyDescent="0.25">
      <c r="A9" s="51">
        <v>5</v>
      </c>
      <c r="B9" s="57" t="s">
        <v>5411</v>
      </c>
      <c r="C9" s="44" t="s">
        <v>5412</v>
      </c>
      <c r="D9" s="51" t="s">
        <v>165</v>
      </c>
      <c r="E9" s="762">
        <v>1.59</v>
      </c>
      <c r="F9" s="762">
        <v>0.21</v>
      </c>
      <c r="G9" s="595"/>
      <c r="H9" s="595"/>
      <c r="I9" s="760"/>
      <c r="J9" s="763" t="s">
        <v>5415</v>
      </c>
    </row>
    <row r="10" spans="1:10" ht="51" x14ac:dyDescent="0.25">
      <c r="A10" s="51">
        <v>6</v>
      </c>
      <c r="B10" s="57" t="s">
        <v>5413</v>
      </c>
      <c r="C10" s="44" t="s">
        <v>5412</v>
      </c>
      <c r="D10" s="51" t="s">
        <v>165</v>
      </c>
      <c r="E10" s="762">
        <v>1.37</v>
      </c>
      <c r="F10" s="762">
        <f>812.5/10000</f>
        <v>8.1250000000000003E-2</v>
      </c>
      <c r="G10" s="595"/>
      <c r="H10" s="595"/>
      <c r="I10" s="760"/>
      <c r="J10" s="763" t="s">
        <v>5415</v>
      </c>
    </row>
    <row r="11" spans="1:10" ht="51" x14ac:dyDescent="0.25">
      <c r="A11" s="51">
        <v>7</v>
      </c>
      <c r="B11" s="57" t="s">
        <v>5414</v>
      </c>
      <c r="C11" s="44" t="s">
        <v>5412</v>
      </c>
      <c r="D11" s="51" t="s">
        <v>165</v>
      </c>
      <c r="E11" s="762">
        <v>3.5</v>
      </c>
      <c r="F11" s="762">
        <v>0.16</v>
      </c>
      <c r="G11" s="595"/>
      <c r="H11" s="595"/>
      <c r="I11" s="760"/>
      <c r="J11" s="763" t="s">
        <v>5416</v>
      </c>
    </row>
    <row r="12" spans="1:10" ht="114.75" x14ac:dyDescent="0.25">
      <c r="A12" s="501">
        <v>8</v>
      </c>
      <c r="B12" s="500" t="s">
        <v>5509</v>
      </c>
      <c r="C12" s="501" t="s">
        <v>5510</v>
      </c>
      <c r="D12" s="501" t="s">
        <v>5511</v>
      </c>
      <c r="E12" s="81">
        <v>8.67</v>
      </c>
      <c r="F12" s="764">
        <v>0.56000000000000005</v>
      </c>
      <c r="G12" s="596"/>
      <c r="H12" s="596"/>
      <c r="I12" s="765"/>
      <c r="J12" s="766" t="s">
        <v>5514</v>
      </c>
    </row>
    <row r="13" spans="1:10" hidden="1" x14ac:dyDescent="0.25">
      <c r="A13" s="708" t="s">
        <v>5321</v>
      </c>
      <c r="B13" s="709"/>
      <c r="C13" s="504"/>
      <c r="D13" s="504"/>
      <c r="E13" s="504">
        <f>SUM(E5:E7)</f>
        <v>5.35</v>
      </c>
      <c r="F13" s="504">
        <f>SUM(F5:F7)</f>
        <v>0.7</v>
      </c>
      <c r="G13" s="504"/>
      <c r="H13" s="504"/>
      <c r="I13" s="504"/>
      <c r="J13" s="504"/>
    </row>
    <row r="15" spans="1:10" ht="118.5" hidden="1" customHeight="1" x14ac:dyDescent="0.25">
      <c r="B15" s="710" t="s">
        <v>5144</v>
      </c>
      <c r="C15" s="710"/>
      <c r="D15" s="710"/>
      <c r="E15" s="710"/>
      <c r="F15" s="710"/>
      <c r="G15" s="710"/>
      <c r="H15" s="710"/>
      <c r="I15" s="710"/>
      <c r="J15" s="710"/>
    </row>
  </sheetData>
  <mergeCells count="11">
    <mergeCell ref="A13:B13"/>
    <mergeCell ref="B15:J15"/>
    <mergeCell ref="A1:J1"/>
    <mergeCell ref="A2:A3"/>
    <mergeCell ref="B2:B3"/>
    <mergeCell ref="C2:C3"/>
    <mergeCell ref="E2:E3"/>
    <mergeCell ref="F2:H2"/>
    <mergeCell ref="I2:I3"/>
    <mergeCell ref="J2:J3"/>
    <mergeCell ref="D2:D3"/>
  </mergeCells>
  <pageMargins left="0" right="0" top="0" bottom="0"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I6" sqref="I6"/>
    </sheetView>
  </sheetViews>
  <sheetFormatPr defaultRowHeight="15.75" x14ac:dyDescent="0.25"/>
  <cols>
    <col min="1" max="1" width="5.85546875" style="461" customWidth="1"/>
    <col min="2" max="2" width="18.140625" style="451" customWidth="1"/>
    <col min="3" max="3" width="12.28515625" style="451" customWidth="1"/>
    <col min="4" max="4" width="10.85546875" style="451" customWidth="1"/>
    <col min="5" max="5" width="10" style="462" customWidth="1"/>
    <col min="6" max="6" width="11.28515625" style="462" customWidth="1"/>
    <col min="7" max="8" width="12.42578125" style="451" customWidth="1"/>
    <col min="9" max="9" width="11.28515625" style="451" customWidth="1"/>
    <col min="10" max="10" width="10.85546875" style="451" customWidth="1"/>
    <col min="11" max="11" width="12.42578125" style="451" customWidth="1"/>
    <col min="12" max="12" width="9.7109375" style="451" customWidth="1"/>
    <col min="13" max="15" width="10.7109375" style="451" customWidth="1"/>
    <col min="16" max="16384" width="9.140625" style="451"/>
  </cols>
  <sheetData>
    <row r="1" spans="1:16" ht="22.5" customHeight="1" x14ac:dyDescent="0.25">
      <c r="A1" s="447" t="s">
        <v>5173</v>
      </c>
    </row>
    <row r="2" spans="1:16" ht="36.75" customHeight="1" x14ac:dyDescent="0.25">
      <c r="A2" s="703" t="s">
        <v>5174</v>
      </c>
      <c r="B2" s="725"/>
      <c r="C2" s="725"/>
      <c r="D2" s="725"/>
      <c r="E2" s="725"/>
      <c r="F2" s="725"/>
      <c r="G2" s="725"/>
      <c r="H2" s="725"/>
      <c r="I2" s="725"/>
      <c r="J2" s="725"/>
      <c r="K2" s="725"/>
      <c r="L2" s="725"/>
      <c r="M2" s="725"/>
      <c r="N2" s="725"/>
      <c r="O2" s="725"/>
      <c r="P2" s="725"/>
    </row>
    <row r="3" spans="1:16" s="454" customFormat="1" ht="34.5" customHeight="1" x14ac:dyDescent="0.25">
      <c r="A3" s="702" t="s">
        <v>8</v>
      </c>
      <c r="B3" s="702" t="s">
        <v>4715</v>
      </c>
      <c r="C3" s="726" t="s">
        <v>5155</v>
      </c>
      <c r="D3" s="698" t="s">
        <v>5145</v>
      </c>
      <c r="E3" s="698" t="s">
        <v>5156</v>
      </c>
      <c r="F3" s="713" t="s">
        <v>5175</v>
      </c>
      <c r="G3" s="713"/>
      <c r="H3" s="713"/>
      <c r="I3" s="698" t="s">
        <v>5158</v>
      </c>
      <c r="J3" s="698"/>
      <c r="K3" s="698"/>
      <c r="L3" s="704" t="s">
        <v>5176</v>
      </c>
      <c r="M3" s="728" t="s">
        <v>5159</v>
      </c>
      <c r="N3" s="728"/>
      <c r="O3" s="728"/>
      <c r="P3" s="713" t="s">
        <v>4625</v>
      </c>
    </row>
    <row r="4" spans="1:16" s="454" customFormat="1" ht="34.5" customHeight="1" x14ac:dyDescent="0.25">
      <c r="A4" s="724"/>
      <c r="B4" s="724"/>
      <c r="C4" s="727"/>
      <c r="D4" s="706"/>
      <c r="E4" s="706"/>
      <c r="F4" s="716" t="s">
        <v>5177</v>
      </c>
      <c r="G4" s="717" t="s">
        <v>5178</v>
      </c>
      <c r="H4" s="717" t="s">
        <v>5179</v>
      </c>
      <c r="I4" s="716" t="s">
        <v>5161</v>
      </c>
      <c r="J4" s="719" t="s">
        <v>5180</v>
      </c>
      <c r="K4" s="720"/>
      <c r="L4" s="705"/>
      <c r="M4" s="721" t="s">
        <v>5163</v>
      </c>
      <c r="N4" s="723" t="s">
        <v>5164</v>
      </c>
      <c r="O4" s="721" t="s">
        <v>5165</v>
      </c>
      <c r="P4" s="714"/>
    </row>
    <row r="5" spans="1:16" s="454" customFormat="1" ht="69.75" customHeight="1" x14ac:dyDescent="0.25">
      <c r="A5" s="701"/>
      <c r="B5" s="701"/>
      <c r="C5" s="724"/>
      <c r="D5" s="683"/>
      <c r="E5" s="683"/>
      <c r="F5" s="706"/>
      <c r="G5" s="718"/>
      <c r="H5" s="718"/>
      <c r="I5" s="706"/>
      <c r="J5" s="455" t="s">
        <v>5169</v>
      </c>
      <c r="K5" s="455" t="s">
        <v>5170</v>
      </c>
      <c r="L5" s="706"/>
      <c r="M5" s="722"/>
      <c r="N5" s="724"/>
      <c r="O5" s="722"/>
      <c r="P5" s="715"/>
    </row>
    <row r="6" spans="1:16" s="454" customFormat="1" x14ac:dyDescent="0.25">
      <c r="A6" s="456">
        <v>-1</v>
      </c>
      <c r="B6" s="456">
        <v>-2</v>
      </c>
      <c r="C6" s="456">
        <v>-3</v>
      </c>
      <c r="D6" s="456">
        <v>-4</v>
      </c>
      <c r="E6" s="456">
        <v>-5</v>
      </c>
      <c r="F6" s="456">
        <v>-6</v>
      </c>
      <c r="G6" s="456">
        <v>-7</v>
      </c>
      <c r="H6" s="456">
        <v>-8</v>
      </c>
      <c r="I6" s="456">
        <v>-9</v>
      </c>
      <c r="J6" s="456">
        <v>-10</v>
      </c>
      <c r="K6" s="456">
        <v>-11</v>
      </c>
      <c r="L6" s="456"/>
      <c r="M6" s="456">
        <v>-12</v>
      </c>
      <c r="N6" s="456">
        <v>-13</v>
      </c>
      <c r="O6" s="456">
        <v>-14</v>
      </c>
      <c r="P6" s="456">
        <v>-15</v>
      </c>
    </row>
    <row r="7" spans="1:16" ht="20.100000000000001" customHeight="1" x14ac:dyDescent="0.25">
      <c r="A7" s="463">
        <v>1</v>
      </c>
      <c r="B7" s="464"/>
      <c r="C7" s="464"/>
      <c r="D7" s="464"/>
      <c r="E7" s="465"/>
      <c r="F7" s="465"/>
      <c r="G7" s="464"/>
      <c r="H7" s="464"/>
      <c r="I7" s="464"/>
      <c r="J7" s="464"/>
      <c r="K7" s="464"/>
      <c r="L7" s="464"/>
      <c r="M7" s="464"/>
      <c r="N7" s="464"/>
      <c r="O7" s="464"/>
      <c r="P7" s="464"/>
    </row>
    <row r="8" spans="1:16" ht="20.100000000000001" customHeight="1" x14ac:dyDescent="0.25">
      <c r="A8" s="415">
        <v>2</v>
      </c>
      <c r="B8" s="410"/>
      <c r="C8" s="410"/>
      <c r="D8" s="410"/>
      <c r="E8" s="466"/>
      <c r="F8" s="466"/>
      <c r="G8" s="410"/>
      <c r="H8" s="410"/>
      <c r="I8" s="410"/>
      <c r="J8" s="410"/>
      <c r="K8" s="410"/>
      <c r="L8" s="410"/>
      <c r="M8" s="410"/>
      <c r="N8" s="410"/>
      <c r="O8" s="410"/>
      <c r="P8" s="410"/>
    </row>
    <row r="9" spans="1:16" ht="20.100000000000001" customHeight="1" x14ac:dyDescent="0.25">
      <c r="A9" s="415">
        <v>3</v>
      </c>
      <c r="B9" s="410"/>
      <c r="C9" s="410"/>
      <c r="D9" s="410"/>
      <c r="E9" s="466"/>
      <c r="F9" s="466"/>
      <c r="G9" s="410"/>
      <c r="H9" s="410"/>
      <c r="I9" s="410"/>
      <c r="J9" s="410"/>
      <c r="K9" s="410"/>
      <c r="L9" s="410"/>
      <c r="M9" s="410"/>
      <c r="N9" s="410"/>
      <c r="O9" s="410"/>
      <c r="P9" s="410"/>
    </row>
    <row r="10" spans="1:16" ht="20.100000000000001" customHeight="1" x14ac:dyDescent="0.25">
      <c r="A10" s="415">
        <v>4</v>
      </c>
      <c r="B10" s="410"/>
      <c r="C10" s="410"/>
      <c r="D10" s="410"/>
      <c r="E10" s="466"/>
      <c r="F10" s="466"/>
      <c r="G10" s="410"/>
      <c r="H10" s="410"/>
      <c r="I10" s="410"/>
      <c r="J10" s="410"/>
      <c r="K10" s="410"/>
      <c r="L10" s="410"/>
      <c r="M10" s="410"/>
      <c r="N10" s="410"/>
      <c r="O10" s="410"/>
      <c r="P10" s="410"/>
    </row>
    <row r="11" spans="1:16" ht="20.100000000000001" customHeight="1" x14ac:dyDescent="0.25">
      <c r="A11" s="415">
        <v>5</v>
      </c>
      <c r="B11" s="410"/>
      <c r="C11" s="410"/>
      <c r="D11" s="410"/>
      <c r="E11" s="466"/>
      <c r="F11" s="466"/>
      <c r="G11" s="410"/>
      <c r="H11" s="410"/>
      <c r="I11" s="410"/>
      <c r="J11" s="410"/>
      <c r="K11" s="410"/>
      <c r="L11" s="410"/>
      <c r="M11" s="410"/>
      <c r="N11" s="410"/>
      <c r="O11" s="410"/>
      <c r="P11" s="410"/>
    </row>
    <row r="12" spans="1:16" ht="20.100000000000001" customHeight="1" x14ac:dyDescent="0.25">
      <c r="A12" s="415">
        <v>6</v>
      </c>
      <c r="B12" s="410"/>
      <c r="C12" s="410"/>
      <c r="D12" s="410"/>
      <c r="E12" s="466"/>
      <c r="F12" s="466"/>
      <c r="G12" s="410"/>
      <c r="H12" s="410"/>
      <c r="I12" s="410"/>
      <c r="J12" s="410"/>
      <c r="K12" s="410"/>
      <c r="L12" s="410"/>
      <c r="M12" s="410"/>
      <c r="N12" s="410"/>
      <c r="O12" s="410"/>
      <c r="P12" s="410"/>
    </row>
    <row r="13" spans="1:16" ht="20.100000000000001" customHeight="1" x14ac:dyDescent="0.25">
      <c r="A13" s="415">
        <v>7</v>
      </c>
      <c r="B13" s="410"/>
      <c r="C13" s="410"/>
      <c r="D13" s="410"/>
      <c r="E13" s="466"/>
      <c r="F13" s="466"/>
      <c r="G13" s="410"/>
      <c r="H13" s="410"/>
      <c r="I13" s="410"/>
      <c r="J13" s="410"/>
      <c r="K13" s="410"/>
      <c r="L13" s="410"/>
      <c r="M13" s="410"/>
      <c r="N13" s="410"/>
      <c r="O13" s="410"/>
      <c r="P13" s="410"/>
    </row>
    <row r="14" spans="1:16" ht="20.100000000000001" customHeight="1" x14ac:dyDescent="0.25">
      <c r="A14" s="415">
        <v>8</v>
      </c>
      <c r="B14" s="410"/>
      <c r="C14" s="410"/>
      <c r="D14" s="410"/>
      <c r="E14" s="466"/>
      <c r="F14" s="466"/>
      <c r="G14" s="410"/>
      <c r="H14" s="410"/>
      <c r="I14" s="410"/>
      <c r="J14" s="410"/>
      <c r="K14" s="410"/>
      <c r="L14" s="410"/>
      <c r="M14" s="410"/>
      <c r="N14" s="410"/>
      <c r="O14" s="410"/>
      <c r="P14" s="410"/>
    </row>
    <row r="15" spans="1:16" ht="20.100000000000001" customHeight="1" x14ac:dyDescent="0.25">
      <c r="A15" s="457">
        <v>9</v>
      </c>
      <c r="B15" s="458"/>
      <c r="C15" s="458"/>
      <c r="D15" s="458"/>
      <c r="E15" s="467"/>
      <c r="F15" s="467"/>
      <c r="G15" s="458"/>
      <c r="H15" s="458"/>
      <c r="I15" s="458"/>
      <c r="J15" s="458"/>
      <c r="K15" s="458"/>
      <c r="L15" s="458"/>
      <c r="M15" s="458"/>
      <c r="N15" s="458"/>
      <c r="O15" s="458"/>
      <c r="P15" s="458"/>
    </row>
    <row r="17" spans="1:16" x14ac:dyDescent="0.25">
      <c r="A17" s="459" t="s">
        <v>5171</v>
      </c>
    </row>
    <row r="18" spans="1:16" x14ac:dyDescent="0.25">
      <c r="A18" s="460" t="s">
        <v>5181</v>
      </c>
    </row>
    <row r="19" spans="1:16" x14ac:dyDescent="0.25">
      <c r="A19" s="460" t="s">
        <v>5182</v>
      </c>
    </row>
    <row r="20" spans="1:16" x14ac:dyDescent="0.25">
      <c r="A20" s="460" t="s">
        <v>5183</v>
      </c>
    </row>
    <row r="21" spans="1:16" x14ac:dyDescent="0.25">
      <c r="A21" s="460" t="s">
        <v>5184</v>
      </c>
    </row>
    <row r="22" spans="1:16" ht="31.5" customHeight="1" x14ac:dyDescent="0.25">
      <c r="A22" s="712" t="s">
        <v>5185</v>
      </c>
      <c r="B22" s="712"/>
      <c r="C22" s="712"/>
      <c r="D22" s="712"/>
      <c r="E22" s="712"/>
      <c r="F22" s="712"/>
      <c r="G22" s="712"/>
      <c r="H22" s="712"/>
      <c r="I22" s="712"/>
      <c r="J22" s="712"/>
      <c r="K22" s="712"/>
      <c r="L22" s="712"/>
      <c r="M22" s="712"/>
      <c r="N22" s="712"/>
      <c r="O22" s="712"/>
      <c r="P22" s="712"/>
    </row>
  </sheetData>
  <mergeCells count="20">
    <mergeCell ref="A2:P2"/>
    <mergeCell ref="A3:A5"/>
    <mergeCell ref="B3:B5"/>
    <mergeCell ref="C3:C5"/>
    <mergeCell ref="D3:D5"/>
    <mergeCell ref="E3:E5"/>
    <mergeCell ref="F3:H3"/>
    <mergeCell ref="I3:K3"/>
    <mergeCell ref="L3:L5"/>
    <mergeCell ref="M3:O3"/>
    <mergeCell ref="A22:P22"/>
    <mergeCell ref="P3:P5"/>
    <mergeCell ref="F4:F5"/>
    <mergeCell ref="G4:G5"/>
    <mergeCell ref="H4:H5"/>
    <mergeCell ref="I4:I5"/>
    <mergeCell ref="J4:K4"/>
    <mergeCell ref="M4:M5"/>
    <mergeCell ref="N4:N5"/>
    <mergeCell ref="O4:O5"/>
  </mergeCells>
  <printOptions horizontalCentered="1"/>
  <pageMargins left="0.43" right="0.25" top="0.5" bottom="0.5" header="0.25" footer="0.25"/>
  <pageSetup paperSize="9" scale="8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85" zoomScaleNormal="85" workbookViewId="0">
      <selection activeCell="I6" sqref="I6"/>
    </sheetView>
  </sheetViews>
  <sheetFormatPr defaultRowHeight="15" x14ac:dyDescent="0.25"/>
  <cols>
    <col min="1" max="1" width="9.140625" style="441"/>
    <col min="2" max="2" width="27.85546875" style="441" customWidth="1"/>
    <col min="3" max="3" width="21.140625" style="441" customWidth="1"/>
    <col min="4" max="4" width="13.5703125" style="441" customWidth="1"/>
    <col min="5" max="7" width="9.140625" style="441"/>
    <col min="8" max="8" width="21" style="441" customWidth="1"/>
    <col min="9" max="9" width="20.5703125" style="441" customWidth="1"/>
    <col min="10" max="16384" width="9.140625" style="441"/>
  </cols>
  <sheetData>
    <row r="1" spans="1:9" ht="36" customHeight="1" x14ac:dyDescent="0.25">
      <c r="A1" s="729" t="s">
        <v>5150</v>
      </c>
      <c r="B1" s="729"/>
      <c r="C1" s="729"/>
      <c r="D1" s="729"/>
      <c r="E1" s="729"/>
      <c r="F1" s="729"/>
      <c r="G1" s="729"/>
      <c r="H1" s="729"/>
    </row>
    <row r="2" spans="1:9" ht="49.5" customHeight="1" x14ac:dyDescent="0.25">
      <c r="A2" s="711" t="s">
        <v>8</v>
      </c>
      <c r="B2" s="711" t="s">
        <v>5139</v>
      </c>
      <c r="C2" s="711" t="s">
        <v>5140</v>
      </c>
      <c r="D2" s="711" t="s">
        <v>5141</v>
      </c>
      <c r="E2" s="711" t="s">
        <v>4721</v>
      </c>
      <c r="F2" s="711"/>
      <c r="G2" s="711"/>
      <c r="H2" s="711" t="s">
        <v>5142</v>
      </c>
      <c r="I2" s="711" t="s">
        <v>5143</v>
      </c>
    </row>
    <row r="3" spans="1:9" ht="71.25" x14ac:dyDescent="0.25">
      <c r="A3" s="711"/>
      <c r="B3" s="711"/>
      <c r="C3" s="711"/>
      <c r="D3" s="711"/>
      <c r="E3" s="431" t="s">
        <v>4723</v>
      </c>
      <c r="F3" s="431" t="s">
        <v>4724</v>
      </c>
      <c r="G3" s="431" t="s">
        <v>4725</v>
      </c>
      <c r="H3" s="711"/>
      <c r="I3" s="711"/>
    </row>
    <row r="4" spans="1:9" x14ac:dyDescent="0.25">
      <c r="A4" s="444" t="s">
        <v>4634</v>
      </c>
      <c r="B4" s="444" t="s">
        <v>4635</v>
      </c>
      <c r="C4" s="444" t="s">
        <v>4636</v>
      </c>
      <c r="D4" s="444" t="s">
        <v>4637</v>
      </c>
      <c r="E4" s="444" t="s">
        <v>4638</v>
      </c>
      <c r="F4" s="444" t="s">
        <v>4639</v>
      </c>
      <c r="G4" s="444" t="s">
        <v>4640</v>
      </c>
      <c r="H4" s="444" t="s">
        <v>4696</v>
      </c>
      <c r="I4" s="444" t="s">
        <v>4697</v>
      </c>
    </row>
    <row r="5" spans="1:9" ht="42" customHeight="1" x14ac:dyDescent="0.25">
      <c r="A5" s="69"/>
      <c r="B5" s="43"/>
      <c r="C5" s="43"/>
      <c r="D5" s="43"/>
      <c r="E5" s="43"/>
      <c r="F5" s="43"/>
      <c r="G5" s="43"/>
      <c r="H5" s="43"/>
      <c r="I5" s="43"/>
    </row>
    <row r="6" spans="1:9" x14ac:dyDescent="0.25">
      <c r="A6" s="69"/>
      <c r="B6" s="43"/>
      <c r="C6" s="43"/>
      <c r="D6" s="43"/>
      <c r="E6" s="43"/>
      <c r="F6" s="43"/>
      <c r="G6" s="43"/>
      <c r="H6" s="43"/>
      <c r="I6" s="43"/>
    </row>
    <row r="7" spans="1:9" x14ac:dyDescent="0.25">
      <c r="A7" s="69"/>
      <c r="B7" s="43"/>
      <c r="C7" s="43"/>
      <c r="D7" s="43"/>
      <c r="E7" s="43"/>
      <c r="F7" s="43"/>
      <c r="G7" s="43"/>
      <c r="H7" s="43"/>
      <c r="I7" s="43"/>
    </row>
    <row r="8" spans="1:9" x14ac:dyDescent="0.25">
      <c r="A8" s="442"/>
      <c r="B8" s="432"/>
      <c r="C8" s="432"/>
      <c r="D8" s="432"/>
      <c r="E8" s="432"/>
      <c r="F8" s="432"/>
      <c r="G8" s="432"/>
      <c r="H8" s="432"/>
      <c r="I8" s="432"/>
    </row>
    <row r="10" spans="1:9" ht="118.5" customHeight="1" x14ac:dyDescent="0.25">
      <c r="B10" s="710" t="s">
        <v>5144</v>
      </c>
      <c r="C10" s="710"/>
      <c r="D10" s="710"/>
      <c r="E10" s="710"/>
      <c r="F10" s="710"/>
      <c r="G10" s="710"/>
      <c r="H10" s="710"/>
      <c r="I10" s="710"/>
    </row>
  </sheetData>
  <mergeCells count="9">
    <mergeCell ref="A1:H1"/>
    <mergeCell ref="H2:H3"/>
    <mergeCell ref="I2:I3"/>
    <mergeCell ref="B10:I10"/>
    <mergeCell ref="A2:A3"/>
    <mergeCell ref="B2:B3"/>
    <mergeCell ref="C2:C3"/>
    <mergeCell ref="D2:D3"/>
    <mergeCell ref="E2:G2"/>
  </mergeCells>
  <pageMargins left="0.26" right="0.2"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6" sqref="I6"/>
    </sheetView>
  </sheetViews>
  <sheetFormatPr defaultRowHeight="15" x14ac:dyDescent="0.25"/>
  <cols>
    <col min="1" max="1" width="9.140625" style="41"/>
    <col min="2" max="2" width="27.85546875" style="41" customWidth="1"/>
    <col min="3" max="3" width="14.42578125" style="41" customWidth="1"/>
    <col min="4" max="4" width="15.28515625" style="41" customWidth="1"/>
    <col min="5" max="5" width="12.5703125" style="41" customWidth="1"/>
    <col min="6" max="6" width="24.85546875" style="41" customWidth="1"/>
    <col min="7" max="7" width="13.140625" style="41" customWidth="1"/>
    <col min="8" max="8" width="14" style="41" customWidth="1"/>
    <col min="9" max="16384" width="9.140625" style="41"/>
  </cols>
  <sheetData>
    <row r="1" spans="1:8" ht="31.5" customHeight="1" x14ac:dyDescent="0.25">
      <c r="A1" s="707" t="s">
        <v>5148</v>
      </c>
      <c r="B1" s="707"/>
      <c r="C1" s="707"/>
      <c r="D1" s="707"/>
      <c r="E1" s="707"/>
      <c r="F1" s="707"/>
      <c r="G1" s="707"/>
      <c r="H1" s="707"/>
    </row>
    <row r="2" spans="1:8" ht="57" x14ac:dyDescent="0.25">
      <c r="A2" s="440" t="s">
        <v>8</v>
      </c>
      <c r="B2" s="440" t="s">
        <v>4715</v>
      </c>
      <c r="C2" s="440" t="s">
        <v>5145</v>
      </c>
      <c r="D2" s="440" t="s">
        <v>5146</v>
      </c>
      <c r="E2" s="443" t="s">
        <v>2</v>
      </c>
      <c r="F2" s="440" t="s">
        <v>5147</v>
      </c>
      <c r="G2" s="431" t="s">
        <v>5152</v>
      </c>
      <c r="H2" s="431" t="s">
        <v>5153</v>
      </c>
    </row>
    <row r="3" spans="1:8" x14ac:dyDescent="0.25">
      <c r="A3" s="446" t="s">
        <v>4634</v>
      </c>
      <c r="B3" s="446" t="s">
        <v>4635</v>
      </c>
      <c r="C3" s="446" t="s">
        <v>4636</v>
      </c>
      <c r="D3" s="446" t="s">
        <v>4637</v>
      </c>
      <c r="E3" s="446" t="s">
        <v>4638</v>
      </c>
      <c r="F3" s="446" t="s">
        <v>4639</v>
      </c>
      <c r="G3" s="446" t="s">
        <v>4696</v>
      </c>
      <c r="H3" s="446" t="s">
        <v>4697</v>
      </c>
    </row>
    <row r="4" spans="1:8" x14ac:dyDescent="0.25">
      <c r="A4" s="445"/>
      <c r="B4" s="445"/>
      <c r="C4" s="445"/>
      <c r="D4" s="445"/>
      <c r="E4" s="445"/>
      <c r="F4" s="445"/>
      <c r="G4" s="445"/>
      <c r="H4" s="445"/>
    </row>
    <row r="5" spans="1:8" x14ac:dyDescent="0.25">
      <c r="A5" s="72"/>
      <c r="B5" s="72"/>
      <c r="C5" s="72"/>
      <c r="D5" s="72"/>
      <c r="E5" s="72"/>
      <c r="F5" s="72"/>
      <c r="G5" s="72"/>
      <c r="H5" s="72"/>
    </row>
    <row r="6" spans="1:8" x14ac:dyDescent="0.25">
      <c r="A6" s="72"/>
      <c r="B6" s="72"/>
      <c r="C6" s="72"/>
      <c r="D6" s="72"/>
      <c r="E6" s="72"/>
      <c r="F6" s="72"/>
      <c r="G6" s="72"/>
      <c r="H6" s="72"/>
    </row>
    <row r="7" spans="1:8" x14ac:dyDescent="0.25">
      <c r="A7" s="72"/>
      <c r="B7" s="72"/>
      <c r="C7" s="72"/>
      <c r="D7" s="72"/>
      <c r="E7" s="72"/>
      <c r="F7" s="72"/>
      <c r="G7" s="72"/>
      <c r="H7" s="72"/>
    </row>
    <row r="8" spans="1:8" x14ac:dyDescent="0.25">
      <c r="A8" s="72"/>
      <c r="B8" s="72"/>
      <c r="C8" s="72"/>
      <c r="D8" s="72"/>
      <c r="E8" s="72"/>
      <c r="F8" s="72"/>
      <c r="G8" s="72"/>
      <c r="H8" s="72"/>
    </row>
    <row r="9" spans="1:8" x14ac:dyDescent="0.25">
      <c r="A9" s="72"/>
      <c r="B9" s="72"/>
      <c r="C9" s="72"/>
      <c r="D9" s="72"/>
      <c r="E9" s="72"/>
      <c r="F9" s="72"/>
      <c r="G9" s="72"/>
      <c r="H9" s="72"/>
    </row>
    <row r="10" spans="1:8" x14ac:dyDescent="0.25">
      <c r="A10" s="72"/>
      <c r="B10" s="72"/>
      <c r="C10" s="72"/>
      <c r="D10" s="72"/>
      <c r="E10" s="72"/>
      <c r="F10" s="72"/>
      <c r="G10" s="72"/>
      <c r="H10" s="72"/>
    </row>
    <row r="11" spans="1:8" x14ac:dyDescent="0.25">
      <c r="A11" s="72"/>
      <c r="B11" s="72"/>
      <c r="C11" s="72"/>
      <c r="D11" s="72"/>
      <c r="E11" s="72"/>
      <c r="F11" s="72"/>
      <c r="G11" s="72"/>
      <c r="H11" s="72"/>
    </row>
    <row r="12" spans="1:8" x14ac:dyDescent="0.25">
      <c r="A12" s="72"/>
      <c r="B12" s="72"/>
      <c r="C12" s="72"/>
      <c r="D12" s="72"/>
      <c r="E12" s="72"/>
      <c r="F12" s="72"/>
      <c r="G12" s="72"/>
      <c r="H12" s="72"/>
    </row>
    <row r="13" spans="1:8" x14ac:dyDescent="0.25">
      <c r="A13" s="72"/>
      <c r="B13" s="72"/>
      <c r="C13" s="72"/>
      <c r="D13" s="72"/>
      <c r="E13" s="72"/>
      <c r="F13" s="72"/>
      <c r="G13" s="72"/>
      <c r="H13" s="72"/>
    </row>
    <row r="14" spans="1:8" x14ac:dyDescent="0.25">
      <c r="A14" s="72"/>
      <c r="B14" s="72"/>
      <c r="C14" s="72"/>
      <c r="D14" s="72"/>
      <c r="E14" s="72"/>
      <c r="F14" s="72"/>
      <c r="G14" s="72"/>
      <c r="H14" s="72"/>
    </row>
    <row r="15" spans="1:8" x14ac:dyDescent="0.25">
      <c r="A15" s="72"/>
      <c r="B15" s="72"/>
      <c r="C15" s="72"/>
      <c r="D15" s="72"/>
      <c r="E15" s="72"/>
      <c r="F15" s="72"/>
      <c r="G15" s="72"/>
      <c r="H15" s="72"/>
    </row>
    <row r="16" spans="1:8" x14ac:dyDescent="0.25">
      <c r="A16" s="149"/>
      <c r="B16" s="149"/>
      <c r="C16" s="149"/>
      <c r="D16" s="149"/>
      <c r="E16" s="149"/>
      <c r="F16" s="149"/>
      <c r="G16" s="149"/>
      <c r="H16" s="149"/>
    </row>
  </sheetData>
  <mergeCells count="1">
    <mergeCell ref="A1:H1"/>
  </mergeCells>
  <conditionalFormatting sqref="A2">
    <cfRule type="duplicateValues" dxfId="0" priority="1" stopIfTrue="1"/>
  </conditionalFormatting>
  <printOptions horizontalCentered="1"/>
  <pageMargins left="0.38" right="0.24" top="1.1499999999999999"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5"/>
  <sheetViews>
    <sheetView topLeftCell="B1" zoomScale="70" zoomScaleNormal="70" workbookViewId="0">
      <selection activeCell="N7" sqref="N7"/>
    </sheetView>
  </sheetViews>
  <sheetFormatPr defaultRowHeight="15" x14ac:dyDescent="0.25"/>
  <cols>
    <col min="1" max="1" width="0" style="118" hidden="1" customWidth="1"/>
    <col min="2" max="2" width="5" style="118" bestFit="1" customWidth="1"/>
    <col min="3" max="3" width="27.42578125" style="118" customWidth="1"/>
    <col min="4" max="4" width="17.42578125" style="118" hidden="1" customWidth="1"/>
    <col min="5" max="5" width="10.7109375" style="118" customWidth="1"/>
    <col min="6" max="6" width="11.7109375" style="118" customWidth="1"/>
    <col min="7" max="16" width="9.140625" style="118"/>
    <col min="17" max="17" width="9.140625" style="131"/>
    <col min="18" max="18" width="15.28515625" style="118" customWidth="1"/>
    <col min="19" max="16384" width="9.140625" style="118"/>
  </cols>
  <sheetData>
    <row r="1" spans="1:18" ht="30" customHeight="1" x14ac:dyDescent="0.25">
      <c r="B1" s="652" t="s">
        <v>4641</v>
      </c>
      <c r="C1" s="652"/>
      <c r="D1" s="652"/>
      <c r="E1" s="652"/>
      <c r="F1" s="652"/>
      <c r="G1" s="652"/>
      <c r="H1" s="652"/>
      <c r="I1" s="652"/>
      <c r="J1" s="652"/>
      <c r="K1" s="652"/>
      <c r="L1" s="652"/>
      <c r="M1" s="652"/>
      <c r="N1" s="652"/>
      <c r="O1" s="652"/>
      <c r="P1" s="652"/>
      <c r="Q1" s="652"/>
      <c r="R1" s="652"/>
    </row>
    <row r="3" spans="1:18" ht="12.75" customHeight="1" x14ac:dyDescent="0.25">
      <c r="A3" s="656" t="s">
        <v>6</v>
      </c>
      <c r="B3" s="657" t="s">
        <v>8</v>
      </c>
      <c r="C3" s="649" t="s">
        <v>10</v>
      </c>
      <c r="D3" s="659" t="s">
        <v>11</v>
      </c>
      <c r="E3" s="649" t="s">
        <v>12</v>
      </c>
      <c r="F3" s="649" t="s">
        <v>4642</v>
      </c>
      <c r="G3" s="653" t="s">
        <v>4643</v>
      </c>
      <c r="H3" s="653" t="s">
        <v>4644</v>
      </c>
      <c r="I3" s="655" t="s">
        <v>4645</v>
      </c>
      <c r="J3" s="655"/>
      <c r="K3" s="655"/>
      <c r="L3" s="655"/>
      <c r="M3" s="655"/>
      <c r="N3" s="655"/>
      <c r="O3" s="655"/>
      <c r="P3" s="645" t="s">
        <v>4646</v>
      </c>
      <c r="Q3" s="647" t="s">
        <v>3</v>
      </c>
      <c r="R3" s="649" t="s">
        <v>4625</v>
      </c>
    </row>
    <row r="4" spans="1:18" ht="96" customHeight="1" x14ac:dyDescent="0.25">
      <c r="A4" s="656"/>
      <c r="B4" s="658"/>
      <c r="C4" s="650"/>
      <c r="D4" s="660"/>
      <c r="E4" s="650"/>
      <c r="F4" s="650"/>
      <c r="G4" s="654"/>
      <c r="H4" s="654"/>
      <c r="I4" s="3" t="s">
        <v>4707</v>
      </c>
      <c r="J4" s="119" t="s">
        <v>4706</v>
      </c>
      <c r="K4" s="119" t="s">
        <v>4708</v>
      </c>
      <c r="L4" s="119" t="s">
        <v>4632</v>
      </c>
      <c r="M4" s="119" t="s">
        <v>4709</v>
      </c>
      <c r="N4" s="119" t="s">
        <v>4629</v>
      </c>
      <c r="O4" s="119" t="s">
        <v>1249</v>
      </c>
      <c r="P4" s="646"/>
      <c r="Q4" s="648"/>
      <c r="R4" s="650"/>
    </row>
    <row r="5" spans="1:18" ht="63.75" x14ac:dyDescent="0.25">
      <c r="A5" s="120" t="s">
        <v>4387</v>
      </c>
      <c r="B5" s="121">
        <v>1</v>
      </c>
      <c r="C5" s="122" t="s">
        <v>4388</v>
      </c>
      <c r="D5" s="123" t="s">
        <v>4647</v>
      </c>
      <c r="E5" s="124" t="s">
        <v>65</v>
      </c>
      <c r="F5" s="125" t="s">
        <v>4389</v>
      </c>
      <c r="G5" s="126">
        <v>10.08</v>
      </c>
      <c r="H5" s="126">
        <v>30.59</v>
      </c>
      <c r="I5" s="127"/>
      <c r="J5" s="127"/>
      <c r="K5" s="127"/>
      <c r="L5" s="127"/>
      <c r="M5" s="127"/>
      <c r="N5" s="127"/>
      <c r="O5" s="127"/>
      <c r="P5" s="129">
        <v>11</v>
      </c>
      <c r="Q5" s="329">
        <v>2020</v>
      </c>
      <c r="R5" s="128"/>
    </row>
    <row r="6" spans="1:18" ht="38.25" x14ac:dyDescent="0.25">
      <c r="A6" s="19" t="s">
        <v>4390</v>
      </c>
      <c r="B6" s="45">
        <f>B5+1</f>
        <v>2</v>
      </c>
      <c r="C6" s="57" t="s">
        <v>4391</v>
      </c>
      <c r="D6" s="66" t="s">
        <v>4647</v>
      </c>
      <c r="E6" s="50" t="s">
        <v>256</v>
      </c>
      <c r="F6" s="51" t="s">
        <v>590</v>
      </c>
      <c r="G6" s="55">
        <v>18.43</v>
      </c>
      <c r="H6" s="55">
        <v>18.43</v>
      </c>
      <c r="I6" s="46"/>
      <c r="J6" s="46"/>
      <c r="K6" s="46"/>
      <c r="L6" s="46"/>
      <c r="M6" s="46"/>
      <c r="N6" s="46"/>
      <c r="O6" s="46"/>
      <c r="P6" s="48">
        <v>11</v>
      </c>
      <c r="Q6" s="330">
        <v>2020</v>
      </c>
      <c r="R6" s="49"/>
    </row>
    <row r="7" spans="1:18" ht="25.5" x14ac:dyDescent="0.25">
      <c r="A7" s="19" t="s">
        <v>4392</v>
      </c>
      <c r="B7" s="45">
        <f t="shared" ref="B7:B53" si="0">B6+1</f>
        <v>3</v>
      </c>
      <c r="C7" s="57" t="s">
        <v>4393</v>
      </c>
      <c r="D7" s="66" t="s">
        <v>4647</v>
      </c>
      <c r="E7" s="50" t="s">
        <v>256</v>
      </c>
      <c r="F7" s="51" t="s">
        <v>808</v>
      </c>
      <c r="G7" s="55">
        <v>1.6</v>
      </c>
      <c r="H7" s="55">
        <v>1.6</v>
      </c>
      <c r="I7" s="46"/>
      <c r="J7" s="46"/>
      <c r="K7" s="46"/>
      <c r="L7" s="46"/>
      <c r="M7" s="46"/>
      <c r="N7" s="46"/>
      <c r="O7" s="46"/>
      <c r="P7" s="48">
        <v>11</v>
      </c>
      <c r="Q7" s="330">
        <v>2020</v>
      </c>
      <c r="R7" s="49"/>
    </row>
    <row r="8" spans="1:18" x14ac:dyDescent="0.25">
      <c r="A8" s="19" t="s">
        <v>4394</v>
      </c>
      <c r="B8" s="45">
        <f t="shared" si="0"/>
        <v>4</v>
      </c>
      <c r="C8" s="57" t="s">
        <v>4395</v>
      </c>
      <c r="D8" s="66" t="s">
        <v>4647</v>
      </c>
      <c r="E8" s="50" t="s">
        <v>51</v>
      </c>
      <c r="F8" s="51" t="s">
        <v>954</v>
      </c>
      <c r="G8" s="55">
        <v>9.06</v>
      </c>
      <c r="H8" s="55">
        <v>9.06</v>
      </c>
      <c r="I8" s="67"/>
      <c r="J8" s="67"/>
      <c r="K8" s="67"/>
      <c r="L8" s="67"/>
      <c r="M8" s="67"/>
      <c r="N8" s="67"/>
      <c r="O8" s="67"/>
      <c r="P8" s="48">
        <v>11</v>
      </c>
      <c r="Q8" s="330">
        <v>2020</v>
      </c>
      <c r="R8" s="49"/>
    </row>
    <row r="9" spans="1:18" ht="38.25" x14ac:dyDescent="0.25">
      <c r="A9" s="19" t="s">
        <v>4396</v>
      </c>
      <c r="B9" s="45">
        <f t="shared" si="0"/>
        <v>5</v>
      </c>
      <c r="C9" s="57" t="s">
        <v>4397</v>
      </c>
      <c r="D9" s="66" t="s">
        <v>4647</v>
      </c>
      <c r="E9" s="50" t="s">
        <v>139</v>
      </c>
      <c r="F9" s="51" t="s">
        <v>678</v>
      </c>
      <c r="G9" s="55">
        <v>9.1999999999999993</v>
      </c>
      <c r="H9" s="55">
        <v>19.670000000000002</v>
      </c>
      <c r="I9" s="46"/>
      <c r="J9" s="46"/>
      <c r="K9" s="46"/>
      <c r="L9" s="46"/>
      <c r="M9" s="46"/>
      <c r="N9" s="46"/>
      <c r="O9" s="46"/>
      <c r="P9" s="48">
        <v>11</v>
      </c>
      <c r="Q9" s="330">
        <v>2020</v>
      </c>
      <c r="R9" s="49"/>
    </row>
    <row r="10" spans="1:18" x14ac:dyDescent="0.25">
      <c r="A10" s="19" t="s">
        <v>4398</v>
      </c>
      <c r="B10" s="45">
        <f t="shared" si="0"/>
        <v>6</v>
      </c>
      <c r="C10" s="57" t="s">
        <v>4399</v>
      </c>
      <c r="D10" s="66" t="s">
        <v>4647</v>
      </c>
      <c r="E10" s="30" t="s">
        <v>65</v>
      </c>
      <c r="F10" s="51" t="s">
        <v>299</v>
      </c>
      <c r="G10" s="55">
        <v>0.02</v>
      </c>
      <c r="H10" s="55">
        <v>0.02</v>
      </c>
      <c r="I10" s="71"/>
      <c r="J10" s="71"/>
      <c r="K10" s="71"/>
      <c r="L10" s="71"/>
      <c r="M10" s="71"/>
      <c r="N10" s="71"/>
      <c r="O10" s="71"/>
      <c r="P10" s="48">
        <v>11</v>
      </c>
      <c r="Q10" s="330">
        <v>2020</v>
      </c>
      <c r="R10" s="49"/>
    </row>
    <row r="11" spans="1:18" ht="25.5" x14ac:dyDescent="0.25">
      <c r="A11" s="19" t="s">
        <v>4400</v>
      </c>
      <c r="B11" s="45">
        <f t="shared" si="0"/>
        <v>7</v>
      </c>
      <c r="C11" s="57" t="s">
        <v>3682</v>
      </c>
      <c r="D11" s="66" t="s">
        <v>4647</v>
      </c>
      <c r="E11" s="30" t="s">
        <v>65</v>
      </c>
      <c r="F11" s="51" t="s">
        <v>4401</v>
      </c>
      <c r="G11" s="55">
        <v>0.15</v>
      </c>
      <c r="H11" s="55">
        <v>0.15</v>
      </c>
      <c r="I11" s="71"/>
      <c r="J11" s="71"/>
      <c r="K11" s="71"/>
      <c r="L11" s="71"/>
      <c r="M11" s="71"/>
      <c r="N11" s="71"/>
      <c r="O11" s="71"/>
      <c r="P11" s="48">
        <v>11</v>
      </c>
      <c r="Q11" s="330">
        <v>2020</v>
      </c>
      <c r="R11" s="49"/>
    </row>
    <row r="12" spans="1:18" ht="30" x14ac:dyDescent="0.25">
      <c r="A12" s="19" t="s">
        <v>4402</v>
      </c>
      <c r="B12" s="45">
        <f t="shared" si="0"/>
        <v>8</v>
      </c>
      <c r="C12" s="37" t="s">
        <v>4403</v>
      </c>
      <c r="D12" s="66" t="s">
        <v>4647</v>
      </c>
      <c r="E12" s="30" t="s">
        <v>65</v>
      </c>
      <c r="F12" s="36" t="s">
        <v>74</v>
      </c>
      <c r="G12" s="55">
        <v>1.78</v>
      </c>
      <c r="H12" s="55">
        <v>1.78</v>
      </c>
      <c r="I12" s="68"/>
      <c r="J12" s="68"/>
      <c r="K12" s="68"/>
      <c r="L12" s="68"/>
      <c r="M12" s="68"/>
      <c r="N12" s="68"/>
      <c r="O12" s="68"/>
      <c r="P12" s="48">
        <v>196</v>
      </c>
      <c r="Q12" s="330">
        <v>2020</v>
      </c>
      <c r="R12" s="49"/>
    </row>
    <row r="13" spans="1:18" ht="30" x14ac:dyDescent="0.25">
      <c r="A13" s="19" t="s">
        <v>4404</v>
      </c>
      <c r="B13" s="45">
        <f t="shared" si="0"/>
        <v>9</v>
      </c>
      <c r="C13" s="15" t="s">
        <v>4405</v>
      </c>
      <c r="D13" s="66" t="s">
        <v>4647</v>
      </c>
      <c r="E13" s="30" t="s">
        <v>89</v>
      </c>
      <c r="F13" s="31" t="s">
        <v>867</v>
      </c>
      <c r="G13" s="55">
        <v>0.46</v>
      </c>
      <c r="H13" s="55">
        <v>0.46</v>
      </c>
      <c r="I13" s="68"/>
      <c r="J13" s="68"/>
      <c r="K13" s="68"/>
      <c r="L13" s="68"/>
      <c r="M13" s="68"/>
      <c r="N13" s="68"/>
      <c r="O13" s="68"/>
      <c r="P13" s="48">
        <v>196</v>
      </c>
      <c r="Q13" s="330">
        <v>2020</v>
      </c>
      <c r="R13" s="49"/>
    </row>
    <row r="14" spans="1:18" ht="45" x14ac:dyDescent="0.25">
      <c r="A14" s="19" t="s">
        <v>4406</v>
      </c>
      <c r="B14" s="45">
        <f t="shared" si="0"/>
        <v>10</v>
      </c>
      <c r="C14" s="34" t="s">
        <v>4407</v>
      </c>
      <c r="D14" s="66" t="s">
        <v>4647</v>
      </c>
      <c r="E14" s="30" t="s">
        <v>65</v>
      </c>
      <c r="F14" s="51" t="s">
        <v>74</v>
      </c>
      <c r="G14" s="55">
        <v>17.64</v>
      </c>
      <c r="H14" s="55">
        <v>17.64</v>
      </c>
      <c r="I14" s="68"/>
      <c r="J14" s="68"/>
      <c r="K14" s="68"/>
      <c r="L14" s="68"/>
      <c r="M14" s="68"/>
      <c r="N14" s="68"/>
      <c r="O14" s="68"/>
      <c r="P14" s="48">
        <v>196</v>
      </c>
      <c r="Q14" s="330">
        <v>2020</v>
      </c>
      <c r="R14" s="49"/>
    </row>
    <row r="15" spans="1:18" ht="30" x14ac:dyDescent="0.25">
      <c r="A15" s="19" t="s">
        <v>4408</v>
      </c>
      <c r="B15" s="45">
        <f t="shared" si="0"/>
        <v>11</v>
      </c>
      <c r="C15" s="34" t="s">
        <v>4409</v>
      </c>
      <c r="D15" s="44" t="s">
        <v>4647</v>
      </c>
      <c r="E15" s="30" t="s">
        <v>65</v>
      </c>
      <c r="F15" s="51" t="s">
        <v>128</v>
      </c>
      <c r="G15" s="55">
        <v>0.4</v>
      </c>
      <c r="H15" s="55">
        <v>0.4</v>
      </c>
      <c r="I15" s="55"/>
      <c r="J15" s="55"/>
      <c r="K15" s="55"/>
      <c r="L15" s="55"/>
      <c r="M15" s="55"/>
      <c r="N15" s="55"/>
      <c r="O15" s="55"/>
      <c r="P15" s="48">
        <v>196</v>
      </c>
      <c r="Q15" s="330">
        <v>2020</v>
      </c>
      <c r="R15" s="49"/>
    </row>
    <row r="16" spans="1:18" ht="30" x14ac:dyDescent="0.25">
      <c r="A16" s="19" t="s">
        <v>4410</v>
      </c>
      <c r="B16" s="45">
        <f t="shared" si="0"/>
        <v>12</v>
      </c>
      <c r="C16" s="34" t="s">
        <v>1304</v>
      </c>
      <c r="D16" s="44" t="s">
        <v>4647</v>
      </c>
      <c r="E16" s="30" t="s">
        <v>65</v>
      </c>
      <c r="F16" s="51" t="s">
        <v>128</v>
      </c>
      <c r="G16" s="55">
        <v>0.87</v>
      </c>
      <c r="H16" s="55">
        <v>0.87</v>
      </c>
      <c r="I16" s="55"/>
      <c r="J16" s="55"/>
      <c r="K16" s="55"/>
      <c r="L16" s="55"/>
      <c r="M16" s="55"/>
      <c r="N16" s="55"/>
      <c r="O16" s="55"/>
      <c r="P16" s="48">
        <v>196</v>
      </c>
      <c r="Q16" s="330">
        <v>2020</v>
      </c>
      <c r="R16" s="49"/>
    </row>
    <row r="17" spans="1:18" ht="30" x14ac:dyDescent="0.25">
      <c r="A17" s="19" t="s">
        <v>4411</v>
      </c>
      <c r="B17" s="45">
        <f t="shared" si="0"/>
        <v>13</v>
      </c>
      <c r="C17" s="75" t="s">
        <v>4412</v>
      </c>
      <c r="D17" s="44" t="s">
        <v>4647</v>
      </c>
      <c r="E17" s="30" t="s">
        <v>65</v>
      </c>
      <c r="F17" s="51" t="s">
        <v>173</v>
      </c>
      <c r="G17" s="55">
        <v>0.47699999999999998</v>
      </c>
      <c r="H17" s="55">
        <v>0.47699999999999998</v>
      </c>
      <c r="I17" s="55"/>
      <c r="J17" s="55"/>
      <c r="K17" s="55"/>
      <c r="L17" s="55"/>
      <c r="M17" s="55"/>
      <c r="N17" s="55"/>
      <c r="O17" s="55"/>
      <c r="P17" s="48">
        <v>196</v>
      </c>
      <c r="Q17" s="330">
        <v>2020</v>
      </c>
      <c r="R17" s="49"/>
    </row>
    <row r="18" spans="1:18" ht="25.5" x14ac:dyDescent="0.25">
      <c r="A18" s="19" t="s">
        <v>4413</v>
      </c>
      <c r="B18" s="45">
        <f t="shared" si="0"/>
        <v>14</v>
      </c>
      <c r="C18" s="15" t="s">
        <v>4414</v>
      </c>
      <c r="D18" s="44" t="s">
        <v>4647</v>
      </c>
      <c r="E18" s="44" t="s">
        <v>185</v>
      </c>
      <c r="F18" s="51" t="s">
        <v>4415</v>
      </c>
      <c r="G18" s="55">
        <v>5.5</v>
      </c>
      <c r="H18" s="55">
        <v>7.2</v>
      </c>
      <c r="I18" s="55"/>
      <c r="J18" s="55"/>
      <c r="K18" s="55"/>
      <c r="L18" s="55"/>
      <c r="M18" s="55"/>
      <c r="N18" s="55"/>
      <c r="O18" s="55"/>
      <c r="P18" s="48">
        <v>196</v>
      </c>
      <c r="Q18" s="330">
        <v>2020</v>
      </c>
      <c r="R18" s="49"/>
    </row>
    <row r="19" spans="1:18" ht="30" x14ac:dyDescent="0.25">
      <c r="A19" s="19" t="s">
        <v>4416</v>
      </c>
      <c r="B19" s="45">
        <f t="shared" si="0"/>
        <v>15</v>
      </c>
      <c r="C19" s="16" t="s">
        <v>4417</v>
      </c>
      <c r="D19" s="44" t="s">
        <v>4647</v>
      </c>
      <c r="E19" s="44" t="s">
        <v>185</v>
      </c>
      <c r="F19" s="51" t="s">
        <v>1422</v>
      </c>
      <c r="G19" s="55">
        <v>0.8</v>
      </c>
      <c r="H19" s="55">
        <v>1.8</v>
      </c>
      <c r="I19" s="55"/>
      <c r="J19" s="55"/>
      <c r="K19" s="55"/>
      <c r="L19" s="55"/>
      <c r="M19" s="55"/>
      <c r="N19" s="55"/>
      <c r="O19" s="55"/>
      <c r="P19" s="48">
        <v>196</v>
      </c>
      <c r="Q19" s="330">
        <v>2020</v>
      </c>
      <c r="R19" s="49"/>
    </row>
    <row r="20" spans="1:18" ht="30" x14ac:dyDescent="0.25">
      <c r="A20" s="19" t="s">
        <v>4418</v>
      </c>
      <c r="B20" s="45">
        <f t="shared" si="0"/>
        <v>16</v>
      </c>
      <c r="C20" s="16" t="s">
        <v>4419</v>
      </c>
      <c r="D20" s="44" t="s">
        <v>4647</v>
      </c>
      <c r="E20" s="44" t="s">
        <v>185</v>
      </c>
      <c r="F20" s="51" t="s">
        <v>4420</v>
      </c>
      <c r="G20" s="55">
        <v>0.4</v>
      </c>
      <c r="H20" s="55">
        <v>0.4</v>
      </c>
      <c r="I20" s="39"/>
      <c r="J20" s="39"/>
      <c r="K20" s="39"/>
      <c r="L20" s="39"/>
      <c r="M20" s="39"/>
      <c r="N20" s="39"/>
      <c r="O20" s="39"/>
      <c r="P20" s="48">
        <v>196</v>
      </c>
      <c r="Q20" s="330">
        <v>2020</v>
      </c>
      <c r="R20" s="49"/>
    </row>
    <row r="21" spans="1:18" ht="30" x14ac:dyDescent="0.25">
      <c r="A21" s="19" t="s">
        <v>4421</v>
      </c>
      <c r="B21" s="45">
        <f t="shared" si="0"/>
        <v>17</v>
      </c>
      <c r="C21" s="16" t="s">
        <v>4422</v>
      </c>
      <c r="D21" s="44"/>
      <c r="E21" s="44" t="s">
        <v>185</v>
      </c>
      <c r="F21" s="51" t="s">
        <v>1436</v>
      </c>
      <c r="G21" s="55">
        <v>0.87</v>
      </c>
      <c r="H21" s="55">
        <v>1.87</v>
      </c>
      <c r="I21" s="55"/>
      <c r="J21" s="55"/>
      <c r="K21" s="55"/>
      <c r="L21" s="55"/>
      <c r="M21" s="55"/>
      <c r="N21" s="55"/>
      <c r="O21" s="55"/>
      <c r="P21" s="48">
        <v>196</v>
      </c>
      <c r="Q21" s="330">
        <v>2020</v>
      </c>
      <c r="R21" s="49"/>
    </row>
    <row r="22" spans="1:18" ht="30" x14ac:dyDescent="0.25">
      <c r="A22" s="19" t="s">
        <v>4423</v>
      </c>
      <c r="B22" s="45">
        <f t="shared" si="0"/>
        <v>18</v>
      </c>
      <c r="C22" s="16" t="s">
        <v>4424</v>
      </c>
      <c r="D22" s="44"/>
      <c r="E22" s="44" t="s">
        <v>185</v>
      </c>
      <c r="F22" s="51" t="s">
        <v>485</v>
      </c>
      <c r="G22" s="55">
        <v>1.1000000000000001</v>
      </c>
      <c r="H22" s="55">
        <v>2.75</v>
      </c>
      <c r="I22" s="55"/>
      <c r="J22" s="55"/>
      <c r="K22" s="55"/>
      <c r="L22" s="55"/>
      <c r="M22" s="55"/>
      <c r="N22" s="55"/>
      <c r="O22" s="55"/>
      <c r="P22" s="48">
        <v>196</v>
      </c>
      <c r="Q22" s="330">
        <v>2020</v>
      </c>
      <c r="R22" s="49"/>
    </row>
    <row r="23" spans="1:18" ht="30" x14ac:dyDescent="0.25">
      <c r="A23" s="19" t="s">
        <v>4425</v>
      </c>
      <c r="B23" s="45">
        <f t="shared" si="0"/>
        <v>19</v>
      </c>
      <c r="C23" s="16" t="s">
        <v>4426</v>
      </c>
      <c r="D23" s="44"/>
      <c r="E23" s="44" t="s">
        <v>185</v>
      </c>
      <c r="F23" s="51" t="s">
        <v>1517</v>
      </c>
      <c r="G23" s="55">
        <v>0.6</v>
      </c>
      <c r="H23" s="55">
        <v>1.6</v>
      </c>
      <c r="I23" s="55"/>
      <c r="J23" s="55"/>
      <c r="K23" s="55"/>
      <c r="L23" s="55"/>
      <c r="M23" s="55"/>
      <c r="N23" s="55"/>
      <c r="O23" s="55"/>
      <c r="P23" s="48">
        <v>196</v>
      </c>
      <c r="Q23" s="330">
        <v>2020</v>
      </c>
      <c r="R23" s="49"/>
    </row>
    <row r="24" spans="1:18" ht="30" x14ac:dyDescent="0.25">
      <c r="A24" s="19" t="s">
        <v>4427</v>
      </c>
      <c r="B24" s="45">
        <f t="shared" si="0"/>
        <v>20</v>
      </c>
      <c r="C24" s="35" t="s">
        <v>4428</v>
      </c>
      <c r="D24" s="44"/>
      <c r="E24" s="44" t="s">
        <v>185</v>
      </c>
      <c r="F24" s="51" t="s">
        <v>2701</v>
      </c>
      <c r="G24" s="55">
        <v>1.8</v>
      </c>
      <c r="H24" s="55">
        <v>3.8</v>
      </c>
      <c r="I24" s="55"/>
      <c r="J24" s="55"/>
      <c r="K24" s="55"/>
      <c r="L24" s="55"/>
      <c r="M24" s="55"/>
      <c r="N24" s="55"/>
      <c r="O24" s="55"/>
      <c r="P24" s="48">
        <v>196</v>
      </c>
      <c r="Q24" s="330">
        <v>2020</v>
      </c>
      <c r="R24" s="49"/>
    </row>
    <row r="25" spans="1:18" ht="45" x14ac:dyDescent="0.25">
      <c r="A25" s="19" t="s">
        <v>4429</v>
      </c>
      <c r="B25" s="45">
        <f t="shared" si="0"/>
        <v>21</v>
      </c>
      <c r="C25" s="76" t="s">
        <v>4430</v>
      </c>
      <c r="D25" s="44"/>
      <c r="E25" s="44" t="s">
        <v>185</v>
      </c>
      <c r="F25" s="51" t="s">
        <v>4431</v>
      </c>
      <c r="G25" s="55">
        <v>2.4</v>
      </c>
      <c r="H25" s="55">
        <v>5.4</v>
      </c>
      <c r="I25" s="55"/>
      <c r="J25" s="55"/>
      <c r="K25" s="55"/>
      <c r="L25" s="55"/>
      <c r="M25" s="55"/>
      <c r="N25" s="55"/>
      <c r="O25" s="55"/>
      <c r="P25" s="48">
        <v>196</v>
      </c>
      <c r="Q25" s="330">
        <v>2020</v>
      </c>
      <c r="R25" s="49"/>
    </row>
    <row r="26" spans="1:18" ht="30" x14ac:dyDescent="0.25">
      <c r="A26" s="19" t="s">
        <v>4432</v>
      </c>
      <c r="B26" s="45">
        <f t="shared" si="0"/>
        <v>22</v>
      </c>
      <c r="C26" s="76" t="s">
        <v>4433</v>
      </c>
      <c r="D26" s="44"/>
      <c r="E26" s="44" t="s">
        <v>185</v>
      </c>
      <c r="F26" s="51" t="s">
        <v>1318</v>
      </c>
      <c r="G26" s="55">
        <v>0.76</v>
      </c>
      <c r="H26" s="55">
        <v>0.76</v>
      </c>
      <c r="I26" s="55"/>
      <c r="J26" s="55"/>
      <c r="K26" s="55"/>
      <c r="L26" s="55"/>
      <c r="M26" s="55"/>
      <c r="N26" s="55"/>
      <c r="O26" s="55"/>
      <c r="P26" s="48">
        <v>196</v>
      </c>
      <c r="Q26" s="330">
        <v>2020</v>
      </c>
      <c r="R26" s="49"/>
    </row>
    <row r="27" spans="1:18" ht="45" x14ac:dyDescent="0.25">
      <c r="A27" s="19" t="s">
        <v>4434</v>
      </c>
      <c r="B27" s="45">
        <f t="shared" si="0"/>
        <v>23</v>
      </c>
      <c r="C27" s="76" t="s">
        <v>4435</v>
      </c>
      <c r="D27" s="44"/>
      <c r="E27" s="44" t="s">
        <v>185</v>
      </c>
      <c r="F27" s="51" t="s">
        <v>4436</v>
      </c>
      <c r="G27" s="55">
        <v>0.37</v>
      </c>
      <c r="H27" s="55">
        <v>0.37</v>
      </c>
      <c r="I27" s="55"/>
      <c r="J27" s="55"/>
      <c r="K27" s="55"/>
      <c r="L27" s="55"/>
      <c r="M27" s="55"/>
      <c r="N27" s="55"/>
      <c r="O27" s="55"/>
      <c r="P27" s="48">
        <v>196</v>
      </c>
      <c r="Q27" s="330">
        <v>2020</v>
      </c>
      <c r="R27" s="49"/>
    </row>
    <row r="28" spans="1:18" ht="30" x14ac:dyDescent="0.25">
      <c r="A28" s="19" t="s">
        <v>4437</v>
      </c>
      <c r="B28" s="45">
        <f t="shared" si="0"/>
        <v>24</v>
      </c>
      <c r="C28" s="38" t="s">
        <v>4438</v>
      </c>
      <c r="D28" s="44" t="s">
        <v>405</v>
      </c>
      <c r="E28" s="44" t="s">
        <v>185</v>
      </c>
      <c r="F28" s="51" t="s">
        <v>791</v>
      </c>
      <c r="G28" s="55">
        <v>1.1100000000000001</v>
      </c>
      <c r="H28" s="55">
        <v>3.51</v>
      </c>
      <c r="I28" s="55"/>
      <c r="J28" s="55"/>
      <c r="K28" s="55"/>
      <c r="L28" s="55"/>
      <c r="M28" s="55"/>
      <c r="N28" s="55"/>
      <c r="O28" s="55"/>
      <c r="P28" s="48">
        <v>196</v>
      </c>
      <c r="Q28" s="330">
        <v>2020</v>
      </c>
      <c r="R28" s="49"/>
    </row>
    <row r="29" spans="1:18" x14ac:dyDescent="0.25">
      <c r="A29" s="19" t="s">
        <v>4439</v>
      </c>
      <c r="B29" s="45">
        <f t="shared" si="0"/>
        <v>25</v>
      </c>
      <c r="C29" s="38" t="s">
        <v>4440</v>
      </c>
      <c r="D29" s="44" t="s">
        <v>64</v>
      </c>
      <c r="E29" s="50" t="s">
        <v>79</v>
      </c>
      <c r="F29" s="51" t="s">
        <v>106</v>
      </c>
      <c r="G29" s="55">
        <v>0.28000000000000003</v>
      </c>
      <c r="H29" s="55">
        <v>0.28000000000000003</v>
      </c>
      <c r="I29" s="55"/>
      <c r="J29" s="55"/>
      <c r="K29" s="55"/>
      <c r="L29" s="55"/>
      <c r="M29" s="55"/>
      <c r="N29" s="55"/>
      <c r="O29" s="55"/>
      <c r="P29" s="48">
        <v>196</v>
      </c>
      <c r="Q29" s="330">
        <v>2020</v>
      </c>
      <c r="R29" s="49"/>
    </row>
    <row r="30" spans="1:18" ht="30" x14ac:dyDescent="0.25">
      <c r="A30" s="19" t="s">
        <v>4441</v>
      </c>
      <c r="B30" s="45">
        <f t="shared" si="0"/>
        <v>26</v>
      </c>
      <c r="C30" s="15" t="s">
        <v>4072</v>
      </c>
      <c r="D30" s="44" t="s">
        <v>27</v>
      </c>
      <c r="E30" s="50" t="s">
        <v>79</v>
      </c>
      <c r="F30" s="51" t="s">
        <v>241</v>
      </c>
      <c r="G30" s="55">
        <v>0.25</v>
      </c>
      <c r="H30" s="55">
        <v>0.25</v>
      </c>
      <c r="I30" s="55"/>
      <c r="J30" s="55"/>
      <c r="K30" s="55"/>
      <c r="L30" s="55"/>
      <c r="M30" s="55"/>
      <c r="N30" s="55"/>
      <c r="O30" s="55"/>
      <c r="P30" s="48">
        <v>196</v>
      </c>
      <c r="Q30" s="330">
        <v>2020</v>
      </c>
      <c r="R30" s="49"/>
    </row>
    <row r="31" spans="1:18" ht="45" x14ac:dyDescent="0.25">
      <c r="A31" s="19" t="s">
        <v>4442</v>
      </c>
      <c r="B31" s="45">
        <f t="shared" si="0"/>
        <v>27</v>
      </c>
      <c r="C31" s="15" t="s">
        <v>4443</v>
      </c>
      <c r="D31" s="44" t="s">
        <v>127</v>
      </c>
      <c r="E31" s="50" t="s">
        <v>256</v>
      </c>
      <c r="F31" s="51" t="s">
        <v>905</v>
      </c>
      <c r="G31" s="55">
        <v>2.36</v>
      </c>
      <c r="H31" s="55">
        <v>2.36</v>
      </c>
      <c r="I31" s="55"/>
      <c r="J31" s="55"/>
      <c r="K31" s="55"/>
      <c r="L31" s="55"/>
      <c r="M31" s="55"/>
      <c r="N31" s="55"/>
      <c r="O31" s="55"/>
      <c r="P31" s="48">
        <v>196</v>
      </c>
      <c r="Q31" s="330">
        <v>2020</v>
      </c>
      <c r="R31" s="49"/>
    </row>
    <row r="32" spans="1:18" x14ac:dyDescent="0.25">
      <c r="A32" s="19" t="s">
        <v>4444</v>
      </c>
      <c r="B32" s="45">
        <f t="shared" si="0"/>
        <v>28</v>
      </c>
      <c r="C32" s="73" t="s">
        <v>4445</v>
      </c>
      <c r="D32" s="44" t="s">
        <v>127</v>
      </c>
      <c r="E32" s="50" t="s">
        <v>84</v>
      </c>
      <c r="F32" s="51" t="s">
        <v>1107</v>
      </c>
      <c r="G32" s="55">
        <v>27.5</v>
      </c>
      <c r="H32" s="55">
        <v>27.5</v>
      </c>
      <c r="I32" s="55"/>
      <c r="J32" s="55"/>
      <c r="K32" s="55"/>
      <c r="L32" s="55"/>
      <c r="M32" s="55"/>
      <c r="N32" s="55"/>
      <c r="O32" s="55"/>
      <c r="P32" s="48">
        <v>196</v>
      </c>
      <c r="Q32" s="330">
        <v>2020</v>
      </c>
      <c r="R32" s="49"/>
    </row>
    <row r="33" spans="1:18" ht="25.5" x14ac:dyDescent="0.25">
      <c r="A33" s="19" t="s">
        <v>4446</v>
      </c>
      <c r="B33" s="45">
        <f t="shared" si="0"/>
        <v>29</v>
      </c>
      <c r="C33" s="16" t="s">
        <v>4447</v>
      </c>
      <c r="D33" s="44" t="s">
        <v>127</v>
      </c>
      <c r="E33" s="50" t="s">
        <v>84</v>
      </c>
      <c r="F33" s="51" t="s">
        <v>4448</v>
      </c>
      <c r="G33" s="55">
        <v>3.6</v>
      </c>
      <c r="H33" s="55">
        <v>3.6</v>
      </c>
      <c r="I33" s="55"/>
      <c r="J33" s="55"/>
      <c r="K33" s="55"/>
      <c r="L33" s="55"/>
      <c r="M33" s="55"/>
      <c r="N33" s="55"/>
      <c r="O33" s="55"/>
      <c r="P33" s="48">
        <v>196</v>
      </c>
      <c r="Q33" s="330">
        <v>2020</v>
      </c>
      <c r="R33" s="49"/>
    </row>
    <row r="34" spans="1:18" ht="25.5" x14ac:dyDescent="0.25">
      <c r="A34" s="19" t="s">
        <v>4449</v>
      </c>
      <c r="B34" s="45">
        <f t="shared" si="0"/>
        <v>30</v>
      </c>
      <c r="C34" s="16" t="s">
        <v>4450</v>
      </c>
      <c r="D34" s="44" t="s">
        <v>27</v>
      </c>
      <c r="E34" s="50" t="s">
        <v>84</v>
      </c>
      <c r="F34" s="51" t="s">
        <v>686</v>
      </c>
      <c r="G34" s="55">
        <v>4.8</v>
      </c>
      <c r="H34" s="55">
        <v>4.8</v>
      </c>
      <c r="I34" s="55"/>
      <c r="J34" s="55"/>
      <c r="K34" s="55"/>
      <c r="L34" s="55"/>
      <c r="M34" s="55"/>
      <c r="N34" s="55"/>
      <c r="O34" s="55"/>
      <c r="P34" s="48">
        <v>196</v>
      </c>
      <c r="Q34" s="330">
        <v>2020</v>
      </c>
      <c r="R34" s="49"/>
    </row>
    <row r="35" spans="1:18" ht="25.5" x14ac:dyDescent="0.25">
      <c r="A35" s="19" t="s">
        <v>4451</v>
      </c>
      <c r="B35" s="45">
        <f t="shared" si="0"/>
        <v>31</v>
      </c>
      <c r="C35" s="57" t="s">
        <v>4452</v>
      </c>
      <c r="D35" s="44" t="s">
        <v>27</v>
      </c>
      <c r="E35" s="50" t="s">
        <v>84</v>
      </c>
      <c r="F35" s="51" t="s">
        <v>686</v>
      </c>
      <c r="G35" s="55">
        <v>2.2000000000000002</v>
      </c>
      <c r="H35" s="55">
        <v>2.2000000000000002</v>
      </c>
      <c r="I35" s="55"/>
      <c r="J35" s="55"/>
      <c r="K35" s="55"/>
      <c r="L35" s="55"/>
      <c r="M35" s="55"/>
      <c r="N35" s="55"/>
      <c r="O35" s="55"/>
      <c r="P35" s="48">
        <v>196</v>
      </c>
      <c r="Q35" s="330">
        <v>2020</v>
      </c>
      <c r="R35" s="49"/>
    </row>
    <row r="36" spans="1:18" ht="25.5" x14ac:dyDescent="0.25">
      <c r="A36" s="19" t="s">
        <v>4453</v>
      </c>
      <c r="B36" s="45">
        <f t="shared" si="0"/>
        <v>32</v>
      </c>
      <c r="C36" s="57" t="s">
        <v>4454</v>
      </c>
      <c r="D36" s="44" t="s">
        <v>27</v>
      </c>
      <c r="E36" s="50" t="s">
        <v>84</v>
      </c>
      <c r="F36" s="51" t="s">
        <v>218</v>
      </c>
      <c r="G36" s="55">
        <v>0.85</v>
      </c>
      <c r="H36" s="55">
        <v>0.85</v>
      </c>
      <c r="I36" s="55"/>
      <c r="J36" s="55"/>
      <c r="K36" s="55"/>
      <c r="L36" s="55"/>
      <c r="M36" s="55"/>
      <c r="N36" s="55"/>
      <c r="O36" s="55"/>
      <c r="P36" s="48">
        <v>196</v>
      </c>
      <c r="Q36" s="330">
        <v>2020</v>
      </c>
      <c r="R36" s="49"/>
    </row>
    <row r="37" spans="1:18" x14ac:dyDescent="0.25">
      <c r="A37" s="19" t="s">
        <v>4455</v>
      </c>
      <c r="B37" s="45">
        <f t="shared" si="0"/>
        <v>33</v>
      </c>
      <c r="C37" s="57" t="s">
        <v>4456</v>
      </c>
      <c r="D37" s="44" t="s">
        <v>27</v>
      </c>
      <c r="E37" s="50" t="s">
        <v>84</v>
      </c>
      <c r="F37" s="51" t="s">
        <v>2115</v>
      </c>
      <c r="G37" s="55">
        <v>0.06</v>
      </c>
      <c r="H37" s="55">
        <v>0.06</v>
      </c>
      <c r="I37" s="55"/>
      <c r="J37" s="55"/>
      <c r="K37" s="55"/>
      <c r="L37" s="55"/>
      <c r="M37" s="55"/>
      <c r="N37" s="55"/>
      <c r="O37" s="55"/>
      <c r="P37" s="48">
        <v>196</v>
      </c>
      <c r="Q37" s="330">
        <v>2020</v>
      </c>
      <c r="R37" s="49"/>
    </row>
    <row r="38" spans="1:18" ht="25.5" x14ac:dyDescent="0.25">
      <c r="A38" s="19" t="s">
        <v>4457</v>
      </c>
      <c r="B38" s="45">
        <f t="shared" si="0"/>
        <v>34</v>
      </c>
      <c r="C38" s="57" t="s">
        <v>4458</v>
      </c>
      <c r="D38" s="44" t="s">
        <v>27</v>
      </c>
      <c r="E38" s="50" t="s">
        <v>89</v>
      </c>
      <c r="F38" s="51" t="s">
        <v>700</v>
      </c>
      <c r="G38" s="55">
        <v>0.35</v>
      </c>
      <c r="H38" s="55">
        <v>0.35</v>
      </c>
      <c r="I38" s="55"/>
      <c r="J38" s="55"/>
      <c r="K38" s="55"/>
      <c r="L38" s="55"/>
      <c r="M38" s="55"/>
      <c r="N38" s="55"/>
      <c r="O38" s="55"/>
      <c r="P38" s="48">
        <v>196</v>
      </c>
      <c r="Q38" s="330">
        <v>2020</v>
      </c>
      <c r="R38" s="49"/>
    </row>
    <row r="39" spans="1:18" ht="25.5" x14ac:dyDescent="0.25">
      <c r="A39" s="19" t="s">
        <v>4459</v>
      </c>
      <c r="B39" s="45">
        <f t="shared" si="0"/>
        <v>35</v>
      </c>
      <c r="C39" s="57" t="s">
        <v>4158</v>
      </c>
      <c r="D39" s="44" t="s">
        <v>27</v>
      </c>
      <c r="E39" s="30" t="s">
        <v>65</v>
      </c>
      <c r="F39" s="51" t="s">
        <v>181</v>
      </c>
      <c r="G39" s="55">
        <v>0.03</v>
      </c>
      <c r="H39" s="55">
        <v>0.98</v>
      </c>
      <c r="I39" s="55"/>
      <c r="J39" s="55"/>
      <c r="K39" s="55"/>
      <c r="L39" s="55"/>
      <c r="M39" s="55"/>
      <c r="N39" s="55"/>
      <c r="O39" s="55"/>
      <c r="P39" s="48">
        <v>196</v>
      </c>
      <c r="Q39" s="330">
        <v>2020</v>
      </c>
      <c r="R39" s="49"/>
    </row>
    <row r="40" spans="1:18" ht="25.5" x14ac:dyDescent="0.25">
      <c r="A40" s="19" t="s">
        <v>4460</v>
      </c>
      <c r="B40" s="45">
        <f t="shared" si="0"/>
        <v>36</v>
      </c>
      <c r="C40" s="57" t="s">
        <v>4461</v>
      </c>
      <c r="D40" s="44" t="s">
        <v>27</v>
      </c>
      <c r="E40" s="50" t="s">
        <v>256</v>
      </c>
      <c r="F40" s="51" t="s">
        <v>4462</v>
      </c>
      <c r="G40" s="55">
        <v>0.75</v>
      </c>
      <c r="H40" s="55">
        <v>36.950000000000003</v>
      </c>
      <c r="I40" s="55"/>
      <c r="J40" s="55"/>
      <c r="K40" s="55"/>
      <c r="L40" s="55"/>
      <c r="M40" s="55"/>
      <c r="N40" s="55"/>
      <c r="O40" s="55"/>
      <c r="P40" s="48">
        <v>179</v>
      </c>
      <c r="Q40" s="330">
        <v>2019</v>
      </c>
      <c r="R40" s="49"/>
    </row>
    <row r="41" spans="1:18" ht="25.5" x14ac:dyDescent="0.25">
      <c r="A41" s="19" t="s">
        <v>4463</v>
      </c>
      <c r="B41" s="45">
        <f t="shared" si="0"/>
        <v>37</v>
      </c>
      <c r="C41" s="57" t="s">
        <v>4464</v>
      </c>
      <c r="D41" s="44" t="s">
        <v>27</v>
      </c>
      <c r="E41" s="50" t="s">
        <v>256</v>
      </c>
      <c r="F41" s="51" t="s">
        <v>4465</v>
      </c>
      <c r="G41" s="55">
        <v>10.5</v>
      </c>
      <c r="H41" s="55">
        <v>15.6</v>
      </c>
      <c r="I41" s="55"/>
      <c r="J41" s="55"/>
      <c r="K41" s="55"/>
      <c r="L41" s="55"/>
      <c r="M41" s="55"/>
      <c r="N41" s="55"/>
      <c r="O41" s="55"/>
      <c r="P41" s="48">
        <v>179</v>
      </c>
      <c r="Q41" s="330">
        <v>2019</v>
      </c>
      <c r="R41" s="49"/>
    </row>
    <row r="42" spans="1:18" x14ac:dyDescent="0.25">
      <c r="A42" s="19" t="s">
        <v>4466</v>
      </c>
      <c r="B42" s="45">
        <f t="shared" si="0"/>
        <v>38</v>
      </c>
      <c r="C42" s="57" t="s">
        <v>4467</v>
      </c>
      <c r="D42" s="44" t="s">
        <v>45</v>
      </c>
      <c r="E42" s="50" t="s">
        <v>256</v>
      </c>
      <c r="F42" s="51" t="s">
        <v>577</v>
      </c>
      <c r="G42" s="55">
        <v>8.3000000000000007</v>
      </c>
      <c r="H42" s="55">
        <v>8.3000000000000007</v>
      </c>
      <c r="I42" s="55"/>
      <c r="J42" s="55"/>
      <c r="K42" s="55"/>
      <c r="L42" s="55"/>
      <c r="M42" s="55"/>
      <c r="N42" s="55"/>
      <c r="O42" s="55"/>
      <c r="P42" s="48">
        <v>179</v>
      </c>
      <c r="Q42" s="330">
        <v>2019</v>
      </c>
      <c r="R42" s="49"/>
    </row>
    <row r="43" spans="1:18" x14ac:dyDescent="0.25">
      <c r="A43" s="19" t="s">
        <v>4468</v>
      </c>
      <c r="B43" s="45">
        <f t="shared" si="0"/>
        <v>39</v>
      </c>
      <c r="C43" s="57" t="s">
        <v>4469</v>
      </c>
      <c r="D43" s="44" t="s">
        <v>45</v>
      </c>
      <c r="E43" s="50" t="s">
        <v>256</v>
      </c>
      <c r="F43" s="51" t="s">
        <v>3078</v>
      </c>
      <c r="G43" s="55">
        <v>3.5</v>
      </c>
      <c r="H43" s="55">
        <v>3.5</v>
      </c>
      <c r="I43" s="55"/>
      <c r="J43" s="55"/>
      <c r="K43" s="55"/>
      <c r="L43" s="55"/>
      <c r="M43" s="55"/>
      <c r="N43" s="55"/>
      <c r="O43" s="55"/>
      <c r="P43" s="48">
        <v>179</v>
      </c>
      <c r="Q43" s="330">
        <v>2019</v>
      </c>
      <c r="R43" s="49"/>
    </row>
    <row r="44" spans="1:18" ht="51" x14ac:dyDescent="0.25">
      <c r="A44" s="19" t="s">
        <v>4470</v>
      </c>
      <c r="B44" s="45">
        <f t="shared" si="0"/>
        <v>40</v>
      </c>
      <c r="C44" s="57" t="s">
        <v>4471</v>
      </c>
      <c r="D44" s="44" t="s">
        <v>27</v>
      </c>
      <c r="E44" s="50" t="s">
        <v>256</v>
      </c>
      <c r="F44" s="51" t="s">
        <v>586</v>
      </c>
      <c r="G44" s="55">
        <v>0.88</v>
      </c>
      <c r="H44" s="55">
        <v>14.15</v>
      </c>
      <c r="I44" s="55"/>
      <c r="J44" s="55"/>
      <c r="K44" s="55"/>
      <c r="L44" s="55"/>
      <c r="M44" s="55"/>
      <c r="N44" s="55"/>
      <c r="O44" s="55"/>
      <c r="P44" s="48">
        <v>179</v>
      </c>
      <c r="Q44" s="330">
        <v>2019</v>
      </c>
      <c r="R44" s="49"/>
    </row>
    <row r="45" spans="1:18" ht="51" x14ac:dyDescent="0.25">
      <c r="A45" s="19" t="s">
        <v>4472</v>
      </c>
      <c r="B45" s="45">
        <f t="shared" si="0"/>
        <v>41</v>
      </c>
      <c r="C45" s="57" t="s">
        <v>4473</v>
      </c>
      <c r="D45" s="44" t="s">
        <v>45</v>
      </c>
      <c r="E45" s="50" t="s">
        <v>256</v>
      </c>
      <c r="F45" s="51" t="s">
        <v>577</v>
      </c>
      <c r="G45" s="55">
        <v>0.06</v>
      </c>
      <c r="H45" s="55">
        <v>0.06</v>
      </c>
      <c r="I45" s="55"/>
      <c r="J45" s="55"/>
      <c r="K45" s="55"/>
      <c r="L45" s="55"/>
      <c r="M45" s="55"/>
      <c r="N45" s="55"/>
      <c r="O45" s="55"/>
      <c r="P45" s="48">
        <v>179</v>
      </c>
      <c r="Q45" s="330">
        <v>2019</v>
      </c>
      <c r="R45" s="49"/>
    </row>
    <row r="46" spans="1:18" x14ac:dyDescent="0.25">
      <c r="A46" s="19" t="s">
        <v>4474</v>
      </c>
      <c r="B46" s="45">
        <f t="shared" si="0"/>
        <v>42</v>
      </c>
      <c r="C46" s="57" t="s">
        <v>4475</v>
      </c>
      <c r="D46" s="44" t="s">
        <v>27</v>
      </c>
      <c r="E46" s="50" t="s">
        <v>256</v>
      </c>
      <c r="F46" s="51" t="s">
        <v>1549</v>
      </c>
      <c r="G46" s="55">
        <v>5</v>
      </c>
      <c r="H46" s="55">
        <v>50</v>
      </c>
      <c r="I46" s="55"/>
      <c r="J46" s="55"/>
      <c r="K46" s="55"/>
      <c r="L46" s="55"/>
      <c r="M46" s="55"/>
      <c r="N46" s="55"/>
      <c r="O46" s="55"/>
      <c r="P46" s="48">
        <v>179</v>
      </c>
      <c r="Q46" s="330">
        <v>2019</v>
      </c>
      <c r="R46" s="49"/>
    </row>
    <row r="47" spans="1:18" ht="25.5" x14ac:dyDescent="0.25">
      <c r="A47" s="19" t="s">
        <v>4476</v>
      </c>
      <c r="B47" s="45">
        <f t="shared" si="0"/>
        <v>43</v>
      </c>
      <c r="C47" s="57" t="s">
        <v>4477</v>
      </c>
      <c r="D47" s="44" t="s">
        <v>45</v>
      </c>
      <c r="E47" s="50" t="s">
        <v>131</v>
      </c>
      <c r="F47" s="51"/>
      <c r="G47" s="55">
        <v>74</v>
      </c>
      <c r="H47" s="55">
        <v>74</v>
      </c>
      <c r="I47" s="55"/>
      <c r="J47" s="55"/>
      <c r="K47" s="55"/>
      <c r="L47" s="55"/>
      <c r="M47" s="55"/>
      <c r="N47" s="55"/>
      <c r="O47" s="55"/>
      <c r="P47" s="48">
        <v>164</v>
      </c>
      <c r="Q47" s="330">
        <v>2019</v>
      </c>
      <c r="R47" s="49"/>
    </row>
    <row r="48" spans="1:18" ht="38.25" x14ac:dyDescent="0.25">
      <c r="A48" s="19" t="s">
        <v>4478</v>
      </c>
      <c r="B48" s="45">
        <f t="shared" si="0"/>
        <v>44</v>
      </c>
      <c r="C48" s="57" t="s">
        <v>4479</v>
      </c>
      <c r="D48" s="44" t="s">
        <v>45</v>
      </c>
      <c r="E48" s="50" t="s">
        <v>65</v>
      </c>
      <c r="F48" s="51"/>
      <c r="G48" s="55">
        <v>0.19</v>
      </c>
      <c r="H48" s="55">
        <v>0.19</v>
      </c>
      <c r="I48" s="55"/>
      <c r="J48" s="55"/>
      <c r="K48" s="55"/>
      <c r="L48" s="55"/>
      <c r="M48" s="55"/>
      <c r="N48" s="55"/>
      <c r="O48" s="55"/>
      <c r="P48" s="48">
        <v>164</v>
      </c>
      <c r="Q48" s="330">
        <v>2019</v>
      </c>
      <c r="R48" s="49"/>
    </row>
    <row r="49" spans="1:18" ht="25.5" x14ac:dyDescent="0.25">
      <c r="A49" s="19" t="s">
        <v>4480</v>
      </c>
      <c r="B49" s="45">
        <f t="shared" si="0"/>
        <v>45</v>
      </c>
      <c r="C49" s="57" t="s">
        <v>4481</v>
      </c>
      <c r="D49" s="44" t="s">
        <v>27</v>
      </c>
      <c r="E49" s="50" t="s">
        <v>165</v>
      </c>
      <c r="F49" s="51" t="s">
        <v>725</v>
      </c>
      <c r="G49" s="55">
        <v>24.4</v>
      </c>
      <c r="H49" s="55">
        <v>38.18</v>
      </c>
      <c r="I49" s="55"/>
      <c r="J49" s="55"/>
      <c r="K49" s="55"/>
      <c r="L49" s="55"/>
      <c r="M49" s="55"/>
      <c r="N49" s="55"/>
      <c r="O49" s="55"/>
      <c r="P49" s="48">
        <v>4</v>
      </c>
      <c r="Q49" s="330">
        <v>2020</v>
      </c>
      <c r="R49" s="49"/>
    </row>
    <row r="50" spans="1:18" x14ac:dyDescent="0.25">
      <c r="A50" s="19" t="s">
        <v>4482</v>
      </c>
      <c r="B50" s="45">
        <f t="shared" si="0"/>
        <v>46</v>
      </c>
      <c r="C50" s="57" t="s">
        <v>4483</v>
      </c>
      <c r="D50" s="44" t="s">
        <v>27</v>
      </c>
      <c r="E50" s="53" t="s">
        <v>65</v>
      </c>
      <c r="F50" s="51" t="s">
        <v>227</v>
      </c>
      <c r="G50" s="55">
        <v>0.11</v>
      </c>
      <c r="H50" s="55">
        <v>0.11</v>
      </c>
      <c r="I50" s="55"/>
      <c r="J50" s="55"/>
      <c r="K50" s="55"/>
      <c r="L50" s="55"/>
      <c r="M50" s="55"/>
      <c r="N50" s="55"/>
      <c r="O50" s="55"/>
      <c r="P50" s="48">
        <v>113</v>
      </c>
      <c r="Q50" s="331">
        <v>2018</v>
      </c>
      <c r="R50" s="49"/>
    </row>
    <row r="51" spans="1:18" ht="25.5" x14ac:dyDescent="0.25">
      <c r="A51" s="19" t="s">
        <v>4484</v>
      </c>
      <c r="B51" s="45">
        <f t="shared" si="0"/>
        <v>47</v>
      </c>
      <c r="C51" s="57" t="s">
        <v>4485</v>
      </c>
      <c r="D51" s="44" t="s">
        <v>27</v>
      </c>
      <c r="E51" s="44" t="s">
        <v>89</v>
      </c>
      <c r="F51" s="51" t="s">
        <v>249</v>
      </c>
      <c r="G51" s="55">
        <v>0.83</v>
      </c>
      <c r="H51" s="55">
        <v>0.83</v>
      </c>
      <c r="I51" s="55"/>
      <c r="J51" s="55"/>
      <c r="K51" s="55"/>
      <c r="L51" s="55"/>
      <c r="M51" s="55"/>
      <c r="N51" s="55"/>
      <c r="O51" s="55"/>
      <c r="P51" s="48">
        <v>113</v>
      </c>
      <c r="Q51" s="331">
        <v>2018</v>
      </c>
      <c r="R51" s="49"/>
    </row>
    <row r="52" spans="1:18" ht="30" x14ac:dyDescent="0.25">
      <c r="A52" s="19" t="s">
        <v>4486</v>
      </c>
      <c r="B52" s="45">
        <f t="shared" si="0"/>
        <v>48</v>
      </c>
      <c r="C52" s="77" t="s">
        <v>4487</v>
      </c>
      <c r="D52" s="44" t="s">
        <v>27</v>
      </c>
      <c r="E52" s="78" t="s">
        <v>4648</v>
      </c>
      <c r="F52" s="78" t="s">
        <v>4488</v>
      </c>
      <c r="G52" s="78">
        <v>0.37</v>
      </c>
      <c r="H52" s="78">
        <v>11.7</v>
      </c>
      <c r="I52" s="55"/>
      <c r="J52" s="55"/>
      <c r="K52" s="55"/>
      <c r="L52" s="55"/>
      <c r="M52" s="55"/>
      <c r="N52" s="55"/>
      <c r="O52" s="55"/>
      <c r="P52" s="48">
        <v>24</v>
      </c>
      <c r="Q52" s="330">
        <v>2021</v>
      </c>
      <c r="R52" s="49"/>
    </row>
    <row r="53" spans="1:18" ht="120" x14ac:dyDescent="0.25">
      <c r="A53" s="130" t="s">
        <v>4489</v>
      </c>
      <c r="B53" s="92">
        <f t="shared" si="0"/>
        <v>49</v>
      </c>
      <c r="C53" s="79" t="s">
        <v>1021</v>
      </c>
      <c r="D53" s="93" t="s">
        <v>27</v>
      </c>
      <c r="E53" s="80" t="s">
        <v>65</v>
      </c>
      <c r="F53" s="80" t="s">
        <v>1022</v>
      </c>
      <c r="G53" s="81">
        <v>0.61</v>
      </c>
      <c r="H53" s="81">
        <v>33.380000000000003</v>
      </c>
      <c r="I53" s="81"/>
      <c r="J53" s="81"/>
      <c r="K53" s="81"/>
      <c r="L53" s="81"/>
      <c r="M53" s="81"/>
      <c r="N53" s="81"/>
      <c r="O53" s="81"/>
      <c r="P53" s="82">
        <v>24</v>
      </c>
      <c r="Q53" s="332">
        <v>2021</v>
      </c>
      <c r="R53" s="83"/>
    </row>
    <row r="55" spans="1:18" ht="33" customHeight="1" x14ac:dyDescent="0.25">
      <c r="C55" s="651" t="s">
        <v>4649</v>
      </c>
      <c r="D55" s="651"/>
      <c r="E55" s="651"/>
      <c r="F55" s="651"/>
      <c r="G55" s="651"/>
      <c r="H55" s="651"/>
      <c r="I55" s="651"/>
      <c r="J55" s="651"/>
      <c r="K55" s="651"/>
    </row>
  </sheetData>
  <autoFilter ref="B4:R53"/>
  <mergeCells count="14">
    <mergeCell ref="A3:A4"/>
    <mergeCell ref="B3:B4"/>
    <mergeCell ref="C3:C4"/>
    <mergeCell ref="D3:D4"/>
    <mergeCell ref="E3:E4"/>
    <mergeCell ref="P3:P4"/>
    <mergeCell ref="Q3:Q4"/>
    <mergeCell ref="R3:R4"/>
    <mergeCell ref="C55:K55"/>
    <mergeCell ref="B1:R1"/>
    <mergeCell ref="F3:F4"/>
    <mergeCell ref="G3:G4"/>
    <mergeCell ref="H3:H4"/>
    <mergeCell ref="I3:O3"/>
  </mergeCells>
  <conditionalFormatting sqref="A5 A7 A9 A11 A13 A15 A17 A19 A21 A23 A25 A27 A29 A31 A33 A35 A37 A39 A41 A43 A45 A47 A49 A51 A53">
    <cfRule type="duplicateValues" dxfId="97" priority="2" stopIfTrue="1"/>
  </conditionalFormatting>
  <conditionalFormatting sqref="A6 A8 A10 A12 A14 A16 A18 A20 A22 A24 A26 A28 A30 A32 A34 A36 A38 A40 A42 A44 A46 A48 A50 A52">
    <cfRule type="duplicateValues" dxfId="96" priority="1" stopIfTrue="1"/>
  </conditionalFormatting>
  <conditionalFormatting sqref="B5:B53">
    <cfRule type="duplicateValues" dxfId="95" priority="34" stopIfTrue="1"/>
  </conditionalFormatting>
  <conditionalFormatting sqref="B6:B53">
    <cfRule type="duplicateValues" dxfId="94" priority="33" stopIfTrue="1"/>
  </conditionalFormatting>
  <conditionalFormatting sqref="B7">
    <cfRule type="duplicateValues" dxfId="93" priority="28" stopIfTrue="1"/>
  </conditionalFormatting>
  <conditionalFormatting sqref="B8">
    <cfRule type="duplicateValues" dxfId="92" priority="31" stopIfTrue="1"/>
  </conditionalFormatting>
  <conditionalFormatting sqref="B9">
    <cfRule type="duplicateValues" dxfId="91" priority="30" stopIfTrue="1"/>
  </conditionalFormatting>
  <conditionalFormatting sqref="B10">
    <cfRule type="duplicateValues" dxfId="90" priority="29" stopIfTrue="1"/>
  </conditionalFormatting>
  <conditionalFormatting sqref="B11">
    <cfRule type="duplicateValues" dxfId="89" priority="27" stopIfTrue="1"/>
  </conditionalFormatting>
  <conditionalFormatting sqref="B12">
    <cfRule type="duplicateValues" dxfId="88" priority="26" stopIfTrue="1"/>
  </conditionalFormatting>
  <conditionalFormatting sqref="B13">
    <cfRule type="duplicateValues" dxfId="87" priority="25" stopIfTrue="1"/>
  </conditionalFormatting>
  <conditionalFormatting sqref="B14">
    <cfRule type="duplicateValues" dxfId="86" priority="32" stopIfTrue="1"/>
  </conditionalFormatting>
  <conditionalFormatting sqref="B15 B19:B20">
    <cfRule type="duplicateValues" dxfId="85" priority="36" stopIfTrue="1"/>
  </conditionalFormatting>
  <conditionalFormatting sqref="B15:B20">
    <cfRule type="duplicateValues" dxfId="84" priority="35" stopIfTrue="1"/>
  </conditionalFormatting>
  <conditionalFormatting sqref="B21">
    <cfRule type="duplicateValues" dxfId="83" priority="24" stopIfTrue="1"/>
  </conditionalFormatting>
  <conditionalFormatting sqref="B22:B53">
    <cfRule type="duplicateValues" dxfId="82" priority="38" stopIfTrue="1"/>
  </conditionalFormatting>
  <conditionalFormatting sqref="B23">
    <cfRule type="duplicateValues" dxfId="81" priority="23" stopIfTrue="1"/>
  </conditionalFormatting>
  <conditionalFormatting sqref="B24">
    <cfRule type="duplicateValues" dxfId="80" priority="22" stopIfTrue="1"/>
  </conditionalFormatting>
  <conditionalFormatting sqref="B25">
    <cfRule type="duplicateValues" dxfId="79" priority="21" stopIfTrue="1"/>
  </conditionalFormatting>
  <conditionalFormatting sqref="B26">
    <cfRule type="duplicateValues" dxfId="78" priority="20" stopIfTrue="1"/>
  </conditionalFormatting>
  <conditionalFormatting sqref="B27">
    <cfRule type="duplicateValues" dxfId="77" priority="19" stopIfTrue="1"/>
  </conditionalFormatting>
  <conditionalFormatting sqref="B28">
    <cfRule type="duplicateValues" dxfId="76" priority="18" stopIfTrue="1"/>
  </conditionalFormatting>
  <conditionalFormatting sqref="B29">
    <cfRule type="duplicateValues" dxfId="75" priority="17" stopIfTrue="1"/>
  </conditionalFormatting>
  <conditionalFormatting sqref="B30">
    <cfRule type="duplicateValues" dxfId="74" priority="16" stopIfTrue="1"/>
  </conditionalFormatting>
  <conditionalFormatting sqref="B31">
    <cfRule type="duplicateValues" dxfId="73" priority="15" stopIfTrue="1"/>
  </conditionalFormatting>
  <conditionalFormatting sqref="B32">
    <cfRule type="duplicateValues" dxfId="72" priority="14" stopIfTrue="1"/>
  </conditionalFormatting>
  <conditionalFormatting sqref="B33">
    <cfRule type="duplicateValues" dxfId="71" priority="13" stopIfTrue="1"/>
  </conditionalFormatting>
  <conditionalFormatting sqref="B34">
    <cfRule type="duplicateValues" dxfId="70" priority="12" stopIfTrue="1"/>
  </conditionalFormatting>
  <conditionalFormatting sqref="B35">
    <cfRule type="duplicateValues" dxfId="69" priority="11" stopIfTrue="1"/>
  </conditionalFormatting>
  <conditionalFormatting sqref="B36">
    <cfRule type="duplicateValues" dxfId="68" priority="10" stopIfTrue="1"/>
  </conditionalFormatting>
  <conditionalFormatting sqref="B37:B44">
    <cfRule type="duplicateValues" dxfId="67" priority="9" stopIfTrue="1"/>
  </conditionalFormatting>
  <conditionalFormatting sqref="B45:B53 B15:B20">
    <cfRule type="duplicateValues" dxfId="66" priority="37" stopIfTrue="1"/>
  </conditionalFormatting>
  <conditionalFormatting sqref="B46">
    <cfRule type="duplicateValues" dxfId="65" priority="8" stopIfTrue="1"/>
  </conditionalFormatting>
  <conditionalFormatting sqref="B47">
    <cfRule type="duplicateValues" dxfId="64" priority="7" stopIfTrue="1"/>
  </conditionalFormatting>
  <conditionalFormatting sqref="B48">
    <cfRule type="duplicateValues" dxfId="63" priority="6" stopIfTrue="1"/>
  </conditionalFormatting>
  <conditionalFormatting sqref="B49:B51">
    <cfRule type="duplicateValues" dxfId="62" priority="5" stopIfTrue="1"/>
  </conditionalFormatting>
  <conditionalFormatting sqref="B52">
    <cfRule type="duplicateValues" dxfId="61" priority="4" stopIfTrue="1"/>
  </conditionalFormatting>
  <conditionalFormatting sqref="B53">
    <cfRule type="duplicateValues" dxfId="60" priority="3" stopIfTrue="1"/>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opLeftCell="B1" zoomScale="85" zoomScaleNormal="85" workbookViewId="0">
      <pane xSplit="4" ySplit="4" topLeftCell="F5" activePane="bottomRight" state="frozen"/>
      <selection activeCell="N7" sqref="N7"/>
      <selection pane="topRight" activeCell="N7" sqref="N7"/>
      <selection pane="bottomLeft" activeCell="N7" sqref="N7"/>
      <selection pane="bottomRight" activeCell="N7" sqref="N7"/>
    </sheetView>
  </sheetViews>
  <sheetFormatPr defaultRowHeight="15" x14ac:dyDescent="0.25"/>
  <cols>
    <col min="1" max="1" width="4.42578125" style="41" hidden="1" customWidth="1"/>
    <col min="2" max="2" width="4.28515625" style="41" bestFit="1" customWidth="1"/>
    <col min="3" max="3" width="27.42578125" style="41" customWidth="1"/>
    <col min="4" max="4" width="0" style="41" hidden="1" customWidth="1"/>
    <col min="5" max="5" width="11.42578125" style="41" bestFit="1" customWidth="1"/>
    <col min="6" max="6" width="10.42578125" style="41" customWidth="1"/>
    <col min="7" max="8" width="10" style="41" customWidth="1"/>
    <col min="9" max="9" width="9.140625" style="41" customWidth="1"/>
    <col min="10" max="14" width="10" style="41" customWidth="1"/>
    <col min="15" max="15" width="9.140625" style="41"/>
    <col min="16" max="16" width="7.28515625" style="41" customWidth="1"/>
    <col min="17" max="17" width="0" style="41" hidden="1" customWidth="1"/>
    <col min="18" max="18" width="9.140625" style="41" customWidth="1"/>
    <col min="19" max="16384" width="9.140625" style="41"/>
  </cols>
  <sheetData>
    <row r="1" spans="1:18" ht="21.75" customHeight="1" x14ac:dyDescent="0.25">
      <c r="B1" s="665" t="s">
        <v>4650</v>
      </c>
      <c r="C1" s="665"/>
      <c r="D1" s="665"/>
      <c r="E1" s="665"/>
      <c r="F1" s="665"/>
      <c r="G1" s="665"/>
      <c r="H1" s="665"/>
      <c r="I1" s="665"/>
      <c r="J1" s="665"/>
      <c r="K1" s="665"/>
      <c r="L1" s="665"/>
      <c r="M1" s="665"/>
      <c r="N1" s="665"/>
      <c r="O1" s="665"/>
      <c r="P1" s="665"/>
      <c r="Q1" s="665"/>
      <c r="R1" s="665"/>
    </row>
    <row r="2" spans="1:18" ht="6" customHeight="1" x14ac:dyDescent="0.25"/>
    <row r="3" spans="1:18" x14ac:dyDescent="0.25">
      <c r="A3" s="668" t="s">
        <v>4651</v>
      </c>
      <c r="B3" s="669" t="s">
        <v>8</v>
      </c>
      <c r="C3" s="662" t="s">
        <v>10</v>
      </c>
      <c r="D3" s="662" t="s">
        <v>11</v>
      </c>
      <c r="E3" s="662" t="s">
        <v>12</v>
      </c>
      <c r="F3" s="662" t="s">
        <v>4642</v>
      </c>
      <c r="G3" s="666" t="s">
        <v>4652</v>
      </c>
      <c r="H3" s="662" t="s">
        <v>4705</v>
      </c>
      <c r="I3" s="662"/>
      <c r="J3" s="662"/>
      <c r="K3" s="662"/>
      <c r="L3" s="662"/>
      <c r="M3" s="662"/>
      <c r="N3" s="662"/>
      <c r="O3" s="667" t="s">
        <v>4694</v>
      </c>
      <c r="P3" s="661" t="s">
        <v>3</v>
      </c>
      <c r="Q3" s="133"/>
      <c r="R3" s="662" t="s">
        <v>4625</v>
      </c>
    </row>
    <row r="4" spans="1:18" ht="135" x14ac:dyDescent="0.25">
      <c r="A4" s="668"/>
      <c r="B4" s="669"/>
      <c r="C4" s="662"/>
      <c r="D4" s="662"/>
      <c r="E4" s="662"/>
      <c r="F4" s="662"/>
      <c r="G4" s="666"/>
      <c r="H4" s="132" t="s">
        <v>4630</v>
      </c>
      <c r="I4" s="132" t="s">
        <v>4631</v>
      </c>
      <c r="J4" s="132" t="s">
        <v>4633</v>
      </c>
      <c r="K4" s="132" t="s">
        <v>4632</v>
      </c>
      <c r="L4" s="132" t="s">
        <v>4695</v>
      </c>
      <c r="M4" s="132" t="s">
        <v>4629</v>
      </c>
      <c r="N4" s="132" t="s">
        <v>1249</v>
      </c>
      <c r="O4" s="667"/>
      <c r="P4" s="661"/>
      <c r="Q4" s="134"/>
      <c r="R4" s="662"/>
    </row>
    <row r="5" spans="1:18" x14ac:dyDescent="0.25">
      <c r="A5" s="150"/>
      <c r="B5" s="151" t="s">
        <v>4634</v>
      </c>
      <c r="C5" s="151" t="s">
        <v>4635</v>
      </c>
      <c r="D5" s="151" t="s">
        <v>4634</v>
      </c>
      <c r="E5" s="151" t="s">
        <v>4636</v>
      </c>
      <c r="F5" s="151" t="s">
        <v>4637</v>
      </c>
      <c r="G5" s="151" t="s">
        <v>4638</v>
      </c>
      <c r="H5" s="151" t="s">
        <v>4639</v>
      </c>
      <c r="I5" s="151" t="s">
        <v>4640</v>
      </c>
      <c r="J5" s="151" t="s">
        <v>4696</v>
      </c>
      <c r="K5" s="151" t="s">
        <v>4697</v>
      </c>
      <c r="L5" s="151" t="s">
        <v>4698</v>
      </c>
      <c r="M5" s="151" t="s">
        <v>4699</v>
      </c>
      <c r="N5" s="151" t="s">
        <v>4700</v>
      </c>
      <c r="O5" s="151" t="s">
        <v>4701</v>
      </c>
      <c r="P5" s="151" t="s">
        <v>4702</v>
      </c>
      <c r="Q5" s="151" t="s">
        <v>4634</v>
      </c>
      <c r="R5" s="151" t="s">
        <v>4703</v>
      </c>
    </row>
    <row r="6" spans="1:18" ht="30" x14ac:dyDescent="0.25">
      <c r="A6" s="41" t="s">
        <v>4653</v>
      </c>
      <c r="B6" s="45">
        <v>1</v>
      </c>
      <c r="C6" s="73" t="s">
        <v>4654</v>
      </c>
      <c r="D6" s="70"/>
      <c r="E6" s="30" t="s">
        <v>51</v>
      </c>
      <c r="F6" s="69" t="s">
        <v>2047</v>
      </c>
      <c r="G6" s="135">
        <v>47.5</v>
      </c>
      <c r="H6" s="135"/>
      <c r="I6" s="135"/>
      <c r="J6" s="135"/>
      <c r="K6" s="135"/>
      <c r="L6" s="135"/>
      <c r="M6" s="135"/>
      <c r="N6" s="135"/>
      <c r="O6" s="136">
        <v>11</v>
      </c>
      <c r="P6" s="137">
        <v>2020</v>
      </c>
      <c r="Q6" s="138" t="s">
        <v>881</v>
      </c>
      <c r="R6" s="71"/>
    </row>
    <row r="7" spans="1:18" x14ac:dyDescent="0.25">
      <c r="A7" s="41" t="s">
        <v>4655</v>
      </c>
      <c r="B7" s="45">
        <f>B6+1</f>
        <v>2</v>
      </c>
      <c r="C7" s="73" t="s">
        <v>838</v>
      </c>
      <c r="D7" s="70"/>
      <c r="E7" s="30" t="s">
        <v>139</v>
      </c>
      <c r="F7" s="69" t="s">
        <v>275</v>
      </c>
      <c r="G7" s="135">
        <v>18.5</v>
      </c>
      <c r="H7" s="135"/>
      <c r="I7" s="135"/>
      <c r="J7" s="135"/>
      <c r="K7" s="135"/>
      <c r="L7" s="135"/>
      <c r="M7" s="135"/>
      <c r="N7" s="135"/>
      <c r="O7" s="136">
        <v>11</v>
      </c>
      <c r="P7" s="137">
        <v>2020</v>
      </c>
      <c r="Q7" s="138" t="s">
        <v>881</v>
      </c>
      <c r="R7" s="71"/>
    </row>
    <row r="8" spans="1:18" ht="30" x14ac:dyDescent="0.25">
      <c r="A8" s="41" t="s">
        <v>4656</v>
      </c>
      <c r="B8" s="45">
        <f t="shared" ref="B8:B31" si="0">B7+1</f>
        <v>3</v>
      </c>
      <c r="C8" s="73" t="s">
        <v>4657</v>
      </c>
      <c r="D8" s="70"/>
      <c r="E8" s="30" t="s">
        <v>28</v>
      </c>
      <c r="F8" s="69" t="s">
        <v>390</v>
      </c>
      <c r="G8" s="135">
        <v>39.35</v>
      </c>
      <c r="H8" s="135"/>
      <c r="I8" s="135"/>
      <c r="J8" s="135"/>
      <c r="K8" s="135"/>
      <c r="L8" s="135"/>
      <c r="M8" s="135"/>
      <c r="N8" s="135"/>
      <c r="O8" s="136">
        <v>11</v>
      </c>
      <c r="P8" s="137">
        <v>2020</v>
      </c>
      <c r="Q8" s="138" t="s">
        <v>881</v>
      </c>
      <c r="R8" s="71"/>
    </row>
    <row r="9" spans="1:18" x14ac:dyDescent="0.25">
      <c r="A9" s="41" t="s">
        <v>4658</v>
      </c>
      <c r="B9" s="45">
        <f t="shared" si="0"/>
        <v>4</v>
      </c>
      <c r="C9" s="73" t="s">
        <v>4659</v>
      </c>
      <c r="D9" s="70"/>
      <c r="E9" s="30" t="s">
        <v>256</v>
      </c>
      <c r="F9" s="69" t="s">
        <v>560</v>
      </c>
      <c r="G9" s="135">
        <v>120.9</v>
      </c>
      <c r="H9" s="135"/>
      <c r="I9" s="135"/>
      <c r="J9" s="135"/>
      <c r="K9" s="135"/>
      <c r="L9" s="135"/>
      <c r="M9" s="135"/>
      <c r="N9" s="135"/>
      <c r="O9" s="136">
        <v>11</v>
      </c>
      <c r="P9" s="137">
        <v>2020</v>
      </c>
      <c r="Q9" s="138" t="s">
        <v>881</v>
      </c>
      <c r="R9" s="71"/>
    </row>
    <row r="10" spans="1:18" ht="45" x14ac:dyDescent="0.25">
      <c r="A10" s="41" t="s">
        <v>4660</v>
      </c>
      <c r="B10" s="45">
        <f t="shared" si="0"/>
        <v>5</v>
      </c>
      <c r="C10" s="139" t="s">
        <v>4661</v>
      </c>
      <c r="D10" s="140" t="s">
        <v>100</v>
      </c>
      <c r="E10" s="66" t="s">
        <v>65</v>
      </c>
      <c r="F10" s="140" t="s">
        <v>115</v>
      </c>
      <c r="G10" s="141">
        <v>44.12</v>
      </c>
      <c r="H10" s="141"/>
      <c r="I10" s="141"/>
      <c r="J10" s="141"/>
      <c r="K10" s="141"/>
      <c r="L10" s="141"/>
      <c r="M10" s="141"/>
      <c r="N10" s="141"/>
      <c r="O10" s="136">
        <v>1</v>
      </c>
      <c r="P10" s="137">
        <v>2022</v>
      </c>
      <c r="Q10" s="142">
        <v>44666</v>
      </c>
      <c r="R10" s="72"/>
    </row>
    <row r="11" spans="1:18" ht="30" x14ac:dyDescent="0.25">
      <c r="A11" s="41" t="s">
        <v>4662</v>
      </c>
      <c r="B11" s="45">
        <f t="shared" si="0"/>
        <v>6</v>
      </c>
      <c r="C11" s="139" t="s">
        <v>4663</v>
      </c>
      <c r="D11" s="140" t="s">
        <v>100</v>
      </c>
      <c r="E11" s="66" t="s">
        <v>65</v>
      </c>
      <c r="F11" s="140" t="s">
        <v>339</v>
      </c>
      <c r="G11" s="143">
        <v>302.60000000000002</v>
      </c>
      <c r="H11" s="143"/>
      <c r="I11" s="143"/>
      <c r="J11" s="143"/>
      <c r="K11" s="143"/>
      <c r="L11" s="143"/>
      <c r="M11" s="143"/>
      <c r="N11" s="143"/>
      <c r="O11" s="136">
        <v>1</v>
      </c>
      <c r="P11" s="137">
        <v>2022</v>
      </c>
      <c r="Q11" s="142">
        <v>44666</v>
      </c>
      <c r="R11" s="72"/>
    </row>
    <row r="12" spans="1:18" x14ac:dyDescent="0.25">
      <c r="A12" s="41" t="s">
        <v>4664</v>
      </c>
      <c r="B12" s="45">
        <f t="shared" si="0"/>
        <v>7</v>
      </c>
      <c r="C12" s="139" t="s">
        <v>838</v>
      </c>
      <c r="D12" s="140" t="s">
        <v>100</v>
      </c>
      <c r="E12" s="66" t="s">
        <v>65</v>
      </c>
      <c r="F12" s="140" t="s">
        <v>223</v>
      </c>
      <c r="G12" s="141">
        <v>9.8000000000000007</v>
      </c>
      <c r="H12" s="141"/>
      <c r="I12" s="141"/>
      <c r="J12" s="141"/>
      <c r="K12" s="141"/>
      <c r="L12" s="141"/>
      <c r="M12" s="141"/>
      <c r="N12" s="141"/>
      <c r="O12" s="136">
        <v>1</v>
      </c>
      <c r="P12" s="137">
        <v>2022</v>
      </c>
      <c r="Q12" s="142">
        <v>44666</v>
      </c>
      <c r="R12" s="72"/>
    </row>
    <row r="13" spans="1:18" ht="60" x14ac:dyDescent="0.25">
      <c r="A13" s="41" t="s">
        <v>4665</v>
      </c>
      <c r="B13" s="45">
        <f t="shared" si="0"/>
        <v>8</v>
      </c>
      <c r="C13" s="43" t="s">
        <v>4666</v>
      </c>
      <c r="D13" s="140" t="s">
        <v>100</v>
      </c>
      <c r="E13" s="66" t="s">
        <v>65</v>
      </c>
      <c r="F13" s="69" t="s">
        <v>1309</v>
      </c>
      <c r="G13" s="141">
        <v>25.55</v>
      </c>
      <c r="H13" s="141"/>
      <c r="I13" s="141"/>
      <c r="J13" s="141"/>
      <c r="K13" s="141"/>
      <c r="L13" s="141"/>
      <c r="M13" s="141"/>
      <c r="N13" s="141"/>
      <c r="O13" s="136">
        <v>1</v>
      </c>
      <c r="P13" s="137">
        <v>2022</v>
      </c>
      <c r="Q13" s="142">
        <v>44666</v>
      </c>
      <c r="R13" s="72"/>
    </row>
    <row r="14" spans="1:18" ht="45" x14ac:dyDescent="0.25">
      <c r="A14" s="41" t="s">
        <v>4667</v>
      </c>
      <c r="B14" s="45">
        <f t="shared" si="0"/>
        <v>9</v>
      </c>
      <c r="C14" s="73" t="s">
        <v>4668</v>
      </c>
      <c r="D14" s="69" t="s">
        <v>164</v>
      </c>
      <c r="E14" s="69" t="s">
        <v>256</v>
      </c>
      <c r="F14" s="70" t="s">
        <v>356</v>
      </c>
      <c r="G14" s="144">
        <v>48.69</v>
      </c>
      <c r="H14" s="144"/>
      <c r="I14" s="144"/>
      <c r="J14" s="144"/>
      <c r="K14" s="144"/>
      <c r="L14" s="144"/>
      <c r="M14" s="144"/>
      <c r="N14" s="144"/>
      <c r="O14" s="136">
        <v>1</v>
      </c>
      <c r="P14" s="137">
        <v>2022</v>
      </c>
      <c r="Q14" s="142">
        <v>44666</v>
      </c>
      <c r="R14" s="72"/>
    </row>
    <row r="15" spans="1:18" x14ac:dyDescent="0.25">
      <c r="A15" s="41" t="s">
        <v>4669</v>
      </c>
      <c r="B15" s="45">
        <f t="shared" si="0"/>
        <v>10</v>
      </c>
      <c r="C15" s="34" t="s">
        <v>838</v>
      </c>
      <c r="D15" s="32" t="s">
        <v>100</v>
      </c>
      <c r="E15" s="31" t="s">
        <v>65</v>
      </c>
      <c r="F15" s="32" t="s">
        <v>1644</v>
      </c>
      <c r="G15" s="42">
        <v>3</v>
      </c>
      <c r="H15" s="42"/>
      <c r="I15" s="42"/>
      <c r="J15" s="42"/>
      <c r="K15" s="42"/>
      <c r="L15" s="42"/>
      <c r="M15" s="42"/>
      <c r="N15" s="42"/>
      <c r="O15" s="136">
        <v>18</v>
      </c>
      <c r="P15" s="137">
        <v>2022</v>
      </c>
      <c r="Q15" s="142">
        <v>44903</v>
      </c>
      <c r="R15" s="72"/>
    </row>
    <row r="16" spans="1:18" x14ac:dyDescent="0.25">
      <c r="A16" s="41" t="s">
        <v>4670</v>
      </c>
      <c r="B16" s="45">
        <f t="shared" si="0"/>
        <v>11</v>
      </c>
      <c r="C16" s="34" t="s">
        <v>838</v>
      </c>
      <c r="D16" s="32" t="s">
        <v>100</v>
      </c>
      <c r="E16" s="31" t="s">
        <v>65</v>
      </c>
      <c r="F16" s="32" t="s">
        <v>1644</v>
      </c>
      <c r="G16" s="42">
        <v>6.7</v>
      </c>
      <c r="H16" s="42"/>
      <c r="I16" s="42"/>
      <c r="J16" s="42"/>
      <c r="K16" s="42"/>
      <c r="L16" s="42"/>
      <c r="M16" s="42"/>
      <c r="N16" s="42"/>
      <c r="O16" s="136">
        <v>18</v>
      </c>
      <c r="P16" s="137">
        <v>2022</v>
      </c>
      <c r="Q16" s="142">
        <v>44903</v>
      </c>
      <c r="R16" s="72"/>
    </row>
    <row r="17" spans="1:18" x14ac:dyDescent="0.25">
      <c r="A17" s="41" t="s">
        <v>4671</v>
      </c>
      <c r="B17" s="45">
        <f t="shared" si="0"/>
        <v>12</v>
      </c>
      <c r="C17" s="34" t="s">
        <v>838</v>
      </c>
      <c r="D17" s="32" t="s">
        <v>100</v>
      </c>
      <c r="E17" s="31" t="s">
        <v>65</v>
      </c>
      <c r="F17" s="32" t="s">
        <v>1644</v>
      </c>
      <c r="G17" s="42">
        <v>2.4</v>
      </c>
      <c r="H17" s="42"/>
      <c r="I17" s="42"/>
      <c r="J17" s="42"/>
      <c r="K17" s="42"/>
      <c r="L17" s="42"/>
      <c r="M17" s="42"/>
      <c r="N17" s="42"/>
      <c r="O17" s="136">
        <v>18</v>
      </c>
      <c r="P17" s="137">
        <v>2022</v>
      </c>
      <c r="Q17" s="142">
        <v>44903</v>
      </c>
      <c r="R17" s="72"/>
    </row>
    <row r="18" spans="1:18" x14ac:dyDescent="0.25">
      <c r="A18" s="41" t="s">
        <v>4672</v>
      </c>
      <c r="B18" s="45">
        <f t="shared" si="0"/>
        <v>13</v>
      </c>
      <c r="C18" s="15" t="s">
        <v>838</v>
      </c>
      <c r="D18" s="30" t="s">
        <v>100</v>
      </c>
      <c r="E18" s="31" t="s">
        <v>65</v>
      </c>
      <c r="F18" s="31" t="s">
        <v>115</v>
      </c>
      <c r="G18" s="40">
        <v>69.2</v>
      </c>
      <c r="H18" s="40"/>
      <c r="I18" s="40"/>
      <c r="J18" s="40"/>
      <c r="K18" s="40"/>
      <c r="L18" s="40"/>
      <c r="M18" s="40"/>
      <c r="N18" s="40"/>
      <c r="O18" s="136">
        <v>18</v>
      </c>
      <c r="P18" s="137">
        <v>2022</v>
      </c>
      <c r="Q18" s="142">
        <v>44903</v>
      </c>
      <c r="R18" s="72"/>
    </row>
    <row r="19" spans="1:18" x14ac:dyDescent="0.25">
      <c r="A19" s="41" t="s">
        <v>4673</v>
      </c>
      <c r="B19" s="45">
        <f t="shared" si="0"/>
        <v>14</v>
      </c>
      <c r="C19" s="15" t="s">
        <v>838</v>
      </c>
      <c r="D19" s="30" t="s">
        <v>100</v>
      </c>
      <c r="E19" s="31" t="s">
        <v>65</v>
      </c>
      <c r="F19" s="31" t="s">
        <v>227</v>
      </c>
      <c r="G19" s="40">
        <v>0.28999999999999998</v>
      </c>
      <c r="H19" s="40"/>
      <c r="I19" s="40"/>
      <c r="J19" s="40"/>
      <c r="K19" s="40"/>
      <c r="L19" s="40"/>
      <c r="M19" s="40"/>
      <c r="N19" s="40"/>
      <c r="O19" s="136">
        <v>18</v>
      </c>
      <c r="P19" s="137">
        <v>2022</v>
      </c>
      <c r="Q19" s="142">
        <v>44903</v>
      </c>
      <c r="R19" s="72"/>
    </row>
    <row r="20" spans="1:18" ht="75" x14ac:dyDescent="0.25">
      <c r="A20" s="41" t="s">
        <v>4674</v>
      </c>
      <c r="B20" s="45">
        <f t="shared" si="0"/>
        <v>15</v>
      </c>
      <c r="C20" s="15" t="s">
        <v>838</v>
      </c>
      <c r="D20" s="30" t="s">
        <v>100</v>
      </c>
      <c r="E20" s="31" t="s">
        <v>65</v>
      </c>
      <c r="F20" s="31" t="s">
        <v>4533</v>
      </c>
      <c r="G20" s="40">
        <v>15.98</v>
      </c>
      <c r="H20" s="40"/>
      <c r="I20" s="40"/>
      <c r="J20" s="40"/>
      <c r="K20" s="40"/>
      <c r="L20" s="40"/>
      <c r="M20" s="40"/>
      <c r="N20" s="40"/>
      <c r="O20" s="136">
        <v>18</v>
      </c>
      <c r="P20" s="137">
        <v>2022</v>
      </c>
      <c r="Q20" s="142">
        <v>44903</v>
      </c>
      <c r="R20" s="72"/>
    </row>
    <row r="21" spans="1:18" x14ac:dyDescent="0.25">
      <c r="A21" s="41" t="s">
        <v>4675</v>
      </c>
      <c r="B21" s="45">
        <f t="shared" si="0"/>
        <v>16</v>
      </c>
      <c r="C21" s="15" t="s">
        <v>838</v>
      </c>
      <c r="D21" s="30" t="s">
        <v>100</v>
      </c>
      <c r="E21" s="31" t="s">
        <v>65</v>
      </c>
      <c r="F21" s="31" t="s">
        <v>223</v>
      </c>
      <c r="G21" s="40">
        <v>1.0900000000000001</v>
      </c>
      <c r="H21" s="40"/>
      <c r="I21" s="40"/>
      <c r="J21" s="40"/>
      <c r="K21" s="40"/>
      <c r="L21" s="40"/>
      <c r="M21" s="40"/>
      <c r="N21" s="40"/>
      <c r="O21" s="136">
        <v>18</v>
      </c>
      <c r="P21" s="137">
        <v>2022</v>
      </c>
      <c r="Q21" s="142">
        <v>44903</v>
      </c>
      <c r="R21" s="72"/>
    </row>
    <row r="22" spans="1:18" x14ac:dyDescent="0.25">
      <c r="A22" s="41" t="s">
        <v>4676</v>
      </c>
      <c r="B22" s="45">
        <f t="shared" si="0"/>
        <v>17</v>
      </c>
      <c r="C22" s="15" t="s">
        <v>838</v>
      </c>
      <c r="D22" s="30" t="s">
        <v>100</v>
      </c>
      <c r="E22" s="31" t="s">
        <v>65</v>
      </c>
      <c r="F22" s="31" t="s">
        <v>268</v>
      </c>
      <c r="G22" s="40">
        <v>18.8</v>
      </c>
      <c r="H22" s="40"/>
      <c r="I22" s="40"/>
      <c r="J22" s="40"/>
      <c r="K22" s="40"/>
      <c r="L22" s="40"/>
      <c r="M22" s="40"/>
      <c r="N22" s="40"/>
      <c r="O22" s="136">
        <v>18</v>
      </c>
      <c r="P22" s="137">
        <v>2022</v>
      </c>
      <c r="Q22" s="142">
        <v>44903</v>
      </c>
      <c r="R22" s="72"/>
    </row>
    <row r="23" spans="1:18" x14ac:dyDescent="0.25">
      <c r="A23" s="41" t="s">
        <v>4677</v>
      </c>
      <c r="B23" s="45">
        <f t="shared" si="0"/>
        <v>18</v>
      </c>
      <c r="C23" s="15" t="s">
        <v>838</v>
      </c>
      <c r="D23" s="30" t="s">
        <v>100</v>
      </c>
      <c r="E23" s="31" t="s">
        <v>65</v>
      </c>
      <c r="F23" s="31" t="s">
        <v>128</v>
      </c>
      <c r="G23" s="40">
        <v>45.98</v>
      </c>
      <c r="H23" s="40"/>
      <c r="I23" s="40"/>
      <c r="J23" s="40"/>
      <c r="K23" s="40"/>
      <c r="L23" s="40"/>
      <c r="M23" s="40"/>
      <c r="N23" s="40"/>
      <c r="O23" s="136">
        <v>18</v>
      </c>
      <c r="P23" s="137">
        <v>2022</v>
      </c>
      <c r="Q23" s="142">
        <v>44903</v>
      </c>
      <c r="R23" s="72"/>
    </row>
    <row r="24" spans="1:18" x14ac:dyDescent="0.25">
      <c r="A24" s="41" t="s">
        <v>4678</v>
      </c>
      <c r="B24" s="45">
        <f t="shared" si="0"/>
        <v>19</v>
      </c>
      <c r="C24" s="15" t="s">
        <v>838</v>
      </c>
      <c r="D24" s="30" t="s">
        <v>100</v>
      </c>
      <c r="E24" s="31" t="s">
        <v>65</v>
      </c>
      <c r="F24" s="31" t="s">
        <v>299</v>
      </c>
      <c r="G24" s="40">
        <v>26.6</v>
      </c>
      <c r="H24" s="40"/>
      <c r="I24" s="40"/>
      <c r="J24" s="40"/>
      <c r="K24" s="40"/>
      <c r="L24" s="40"/>
      <c r="M24" s="40"/>
      <c r="N24" s="40"/>
      <c r="O24" s="136">
        <v>18</v>
      </c>
      <c r="P24" s="137">
        <v>2022</v>
      </c>
      <c r="Q24" s="142">
        <v>44903</v>
      </c>
      <c r="R24" s="72"/>
    </row>
    <row r="25" spans="1:18" ht="30" x14ac:dyDescent="0.25">
      <c r="A25" s="41" t="s">
        <v>4679</v>
      </c>
      <c r="B25" s="45">
        <f t="shared" si="0"/>
        <v>20</v>
      </c>
      <c r="C25" s="15" t="s">
        <v>4680</v>
      </c>
      <c r="D25" s="30" t="s">
        <v>100</v>
      </c>
      <c r="E25" s="31" t="s">
        <v>65</v>
      </c>
      <c r="F25" s="31" t="s">
        <v>306</v>
      </c>
      <c r="G25" s="40">
        <v>1.66</v>
      </c>
      <c r="H25" s="40"/>
      <c r="I25" s="40"/>
      <c r="J25" s="40"/>
      <c r="K25" s="40"/>
      <c r="L25" s="40"/>
      <c r="M25" s="40"/>
      <c r="N25" s="40"/>
      <c r="O25" s="136">
        <v>18</v>
      </c>
      <c r="P25" s="137">
        <v>2022</v>
      </c>
      <c r="Q25" s="142">
        <v>44903</v>
      </c>
      <c r="R25" s="72"/>
    </row>
    <row r="26" spans="1:18" x14ac:dyDescent="0.25">
      <c r="A26" s="41" t="s">
        <v>4681</v>
      </c>
      <c r="B26" s="45">
        <f t="shared" si="0"/>
        <v>21</v>
      </c>
      <c r="C26" s="33" t="s">
        <v>4682</v>
      </c>
      <c r="D26" s="30" t="s">
        <v>100</v>
      </c>
      <c r="E26" s="30" t="s">
        <v>65</v>
      </c>
      <c r="F26" s="30" t="s">
        <v>268</v>
      </c>
      <c r="G26" s="40">
        <v>0.95</v>
      </c>
      <c r="H26" s="40"/>
      <c r="I26" s="40"/>
      <c r="J26" s="40"/>
      <c r="K26" s="40"/>
      <c r="L26" s="40"/>
      <c r="M26" s="40"/>
      <c r="N26" s="40"/>
      <c r="O26" s="136">
        <v>18</v>
      </c>
      <c r="P26" s="137">
        <v>2022</v>
      </c>
      <c r="Q26" s="142">
        <v>44903</v>
      </c>
      <c r="R26" s="72"/>
    </row>
    <row r="27" spans="1:18" ht="45" x14ac:dyDescent="0.25">
      <c r="A27" s="41" t="s">
        <v>4683</v>
      </c>
      <c r="B27" s="45">
        <f t="shared" si="0"/>
        <v>22</v>
      </c>
      <c r="C27" s="15" t="s">
        <v>4684</v>
      </c>
      <c r="D27" s="30" t="s">
        <v>100</v>
      </c>
      <c r="E27" s="31" t="s">
        <v>65</v>
      </c>
      <c r="F27" s="31" t="s">
        <v>74</v>
      </c>
      <c r="G27" s="40">
        <v>34.03</v>
      </c>
      <c r="H27" s="40"/>
      <c r="I27" s="40"/>
      <c r="J27" s="40"/>
      <c r="K27" s="40"/>
      <c r="L27" s="40"/>
      <c r="M27" s="40"/>
      <c r="N27" s="40"/>
      <c r="O27" s="136">
        <v>18</v>
      </c>
      <c r="P27" s="137">
        <v>2022</v>
      </c>
      <c r="Q27" s="142">
        <v>44903</v>
      </c>
      <c r="R27" s="72"/>
    </row>
    <row r="28" spans="1:18" ht="45" x14ac:dyDescent="0.25">
      <c r="A28" s="41" t="s">
        <v>4685</v>
      </c>
      <c r="B28" s="45">
        <f t="shared" si="0"/>
        <v>23</v>
      </c>
      <c r="C28" s="15" t="s">
        <v>4686</v>
      </c>
      <c r="D28" s="30" t="s">
        <v>100</v>
      </c>
      <c r="E28" s="31" t="s">
        <v>65</v>
      </c>
      <c r="F28" s="31" t="s">
        <v>4687</v>
      </c>
      <c r="G28" s="40">
        <v>18.73</v>
      </c>
      <c r="H28" s="40"/>
      <c r="I28" s="40"/>
      <c r="J28" s="40"/>
      <c r="K28" s="40"/>
      <c r="L28" s="40"/>
      <c r="M28" s="40"/>
      <c r="N28" s="40"/>
      <c r="O28" s="136">
        <v>18</v>
      </c>
      <c r="P28" s="137">
        <v>2022</v>
      </c>
      <c r="Q28" s="142">
        <v>44903</v>
      </c>
      <c r="R28" s="72"/>
    </row>
    <row r="29" spans="1:18" ht="75" x14ac:dyDescent="0.25">
      <c r="A29" s="41" t="s">
        <v>4688</v>
      </c>
      <c r="B29" s="45">
        <f t="shared" si="0"/>
        <v>24</v>
      </c>
      <c r="C29" s="15" t="s">
        <v>4689</v>
      </c>
      <c r="D29" s="30" t="s">
        <v>100</v>
      </c>
      <c r="E29" s="31" t="s">
        <v>65</v>
      </c>
      <c r="F29" s="31" t="s">
        <v>4690</v>
      </c>
      <c r="G29" s="40">
        <v>49.95</v>
      </c>
      <c r="H29" s="40"/>
      <c r="I29" s="40"/>
      <c r="J29" s="40"/>
      <c r="K29" s="40"/>
      <c r="L29" s="40"/>
      <c r="M29" s="40"/>
      <c r="N29" s="40"/>
      <c r="O29" s="136">
        <v>18</v>
      </c>
      <c r="P29" s="137">
        <v>2022</v>
      </c>
      <c r="Q29" s="142">
        <v>44903</v>
      </c>
      <c r="R29" s="72"/>
    </row>
    <row r="30" spans="1:18" ht="30" x14ac:dyDescent="0.25">
      <c r="A30" s="41" t="s">
        <v>4691</v>
      </c>
      <c r="B30" s="45">
        <f t="shared" si="0"/>
        <v>25</v>
      </c>
      <c r="C30" s="15" t="s">
        <v>4692</v>
      </c>
      <c r="D30" s="31" t="s">
        <v>164</v>
      </c>
      <c r="E30" s="31" t="s">
        <v>139</v>
      </c>
      <c r="F30" s="31" t="s">
        <v>674</v>
      </c>
      <c r="G30" s="40">
        <v>49.81</v>
      </c>
      <c r="H30" s="40"/>
      <c r="I30" s="40"/>
      <c r="J30" s="40"/>
      <c r="K30" s="40"/>
      <c r="L30" s="40"/>
      <c r="M30" s="40"/>
      <c r="N30" s="40"/>
      <c r="O30" s="136">
        <v>18</v>
      </c>
      <c r="P30" s="137">
        <v>2022</v>
      </c>
      <c r="Q30" s="142">
        <v>44903</v>
      </c>
      <c r="R30" s="72"/>
    </row>
    <row r="31" spans="1:18" ht="30" x14ac:dyDescent="0.25">
      <c r="A31" s="41" t="s">
        <v>4693</v>
      </c>
      <c r="B31" s="92">
        <f t="shared" si="0"/>
        <v>26</v>
      </c>
      <c r="C31" s="79" t="s">
        <v>4692</v>
      </c>
      <c r="D31" s="80" t="s">
        <v>164</v>
      </c>
      <c r="E31" s="80" t="s">
        <v>139</v>
      </c>
      <c r="F31" s="80" t="s">
        <v>674</v>
      </c>
      <c r="G31" s="145">
        <v>75.47</v>
      </c>
      <c r="H31" s="145"/>
      <c r="I31" s="145"/>
      <c r="J31" s="145"/>
      <c r="K31" s="145"/>
      <c r="L31" s="145"/>
      <c r="M31" s="145"/>
      <c r="N31" s="145"/>
      <c r="O31" s="146">
        <v>18</v>
      </c>
      <c r="P31" s="147">
        <v>2022</v>
      </c>
      <c r="Q31" s="148">
        <v>44903</v>
      </c>
      <c r="R31" s="149"/>
    </row>
    <row r="32" spans="1:18" ht="36" customHeight="1" x14ac:dyDescent="0.25">
      <c r="C32" s="664" t="s">
        <v>4704</v>
      </c>
      <c r="D32" s="664"/>
      <c r="E32" s="664"/>
      <c r="F32" s="664"/>
      <c r="G32" s="664"/>
      <c r="H32" s="664"/>
    </row>
    <row r="33" spans="3:12" ht="36.75" customHeight="1" x14ac:dyDescent="0.25">
      <c r="C33" s="663"/>
      <c r="D33" s="663"/>
      <c r="E33" s="663"/>
      <c r="F33" s="663"/>
      <c r="G33" s="663"/>
      <c r="H33" s="663"/>
      <c r="I33" s="663"/>
      <c r="J33" s="663"/>
      <c r="K33" s="663"/>
      <c r="L33" s="663"/>
    </row>
  </sheetData>
  <mergeCells count="14">
    <mergeCell ref="A3:A4"/>
    <mergeCell ref="B3:B4"/>
    <mergeCell ref="C3:C4"/>
    <mergeCell ref="D3:D4"/>
    <mergeCell ref="E3:E4"/>
    <mergeCell ref="P3:P4"/>
    <mergeCell ref="R3:R4"/>
    <mergeCell ref="C33:L33"/>
    <mergeCell ref="C32:H32"/>
    <mergeCell ref="B1:R1"/>
    <mergeCell ref="F3:F4"/>
    <mergeCell ref="G3:G4"/>
    <mergeCell ref="H3:N3"/>
    <mergeCell ref="O3:O4"/>
  </mergeCells>
  <conditionalFormatting sqref="B6:B31">
    <cfRule type="duplicateValues" dxfId="59" priority="2" stopIfTrue="1"/>
  </conditionalFormatting>
  <conditionalFormatting sqref="C18">
    <cfRule type="expression" dxfId="58" priority="1">
      <formula>AND($D$11="ok",OR(CELL("col")=COLUMN(),CELL("row")=ROW()))</formula>
    </cfRule>
  </conditionalFormatting>
  <pageMargins left="0.2" right="0.2" top="0.4" bottom="0.36" header="0.3" footer="0.2"/>
  <pageSetup paperSize="9" scale="90" orientation="landscape" verticalDpi="0"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79"/>
  <sheetViews>
    <sheetView topLeftCell="C1" zoomScale="85" zoomScaleNormal="85" workbookViewId="0">
      <selection activeCell="N7" sqref="N7"/>
    </sheetView>
  </sheetViews>
  <sheetFormatPr defaultRowHeight="12.75" x14ac:dyDescent="0.2"/>
  <cols>
    <col min="1" max="1" width="10.7109375" style="364" hidden="1" customWidth="1"/>
    <col min="2" max="2" width="10.28515625" style="364" hidden="1" customWidth="1"/>
    <col min="3" max="3" width="4.5703125" style="364" customWidth="1"/>
    <col min="4" max="4" width="26.140625" style="428" customWidth="1"/>
    <col min="5" max="5" width="10.7109375" style="429" customWidth="1"/>
    <col min="6" max="6" width="11.28515625" style="430" customWidth="1"/>
    <col min="7" max="7" width="0" style="429" hidden="1" customWidth="1"/>
    <col min="8" max="8" width="9.140625" style="429" hidden="1" customWidth="1"/>
    <col min="9" max="9" width="9.28515625" style="364" hidden="1" customWidth="1"/>
    <col min="10" max="10" width="9.140625" style="369" hidden="1" customWidth="1"/>
    <col min="11" max="11" width="8.42578125" style="364" customWidth="1"/>
    <col min="12" max="12" width="8.140625" style="364" customWidth="1"/>
    <col min="13" max="13" width="7.28515625" style="364" customWidth="1"/>
    <col min="14" max="14" width="7.5703125" style="429" customWidth="1"/>
    <col min="15" max="15" width="0" style="364" hidden="1" customWidth="1"/>
    <col min="16" max="16" width="12" style="428" hidden="1" customWidth="1"/>
    <col min="17" max="17" width="8.42578125" style="364" customWidth="1"/>
    <col min="18" max="19" width="9.140625" style="364"/>
    <col min="20" max="20" width="7.5703125" style="364" customWidth="1"/>
    <col min="21" max="21" width="7.140625" style="364" customWidth="1"/>
    <col min="22" max="22" width="9.140625" style="364"/>
    <col min="23" max="23" width="7" style="364" customWidth="1"/>
    <col min="24" max="24" width="14.42578125" style="364" customWidth="1"/>
    <col min="25" max="242" width="9.140625" style="364"/>
    <col min="243" max="243" width="10.7109375" style="364" customWidth="1"/>
    <col min="244" max="244" width="0" style="364" hidden="1" customWidth="1"/>
    <col min="245" max="245" width="10.28515625" style="364" customWidth="1"/>
    <col min="246" max="246" width="6.7109375" style="364" customWidth="1"/>
    <col min="247" max="247" width="36" style="364" customWidth="1"/>
    <col min="248" max="248" width="14.7109375" style="364" customWidth="1"/>
    <col min="249" max="249" width="15" style="364" customWidth="1"/>
    <col min="250" max="250" width="9.140625" style="364"/>
    <col min="251" max="251" width="0" style="364" hidden="1" customWidth="1"/>
    <col min="252" max="252" width="9.28515625" style="364" customWidth="1"/>
    <col min="253" max="253" width="0" style="364" hidden="1" customWidth="1"/>
    <col min="254" max="254" width="9.140625" style="364"/>
    <col min="255" max="255" width="9.28515625" style="364" customWidth="1"/>
    <col min="256" max="256" width="9.140625" style="364"/>
    <col min="257" max="257" width="0" style="364" hidden="1" customWidth="1"/>
    <col min="258" max="258" width="11.28515625" style="364" customWidth="1"/>
    <col min="259" max="259" width="41.5703125" style="364" customWidth="1"/>
    <col min="260" max="261" width="9.140625" style="364"/>
    <col min="262" max="262" width="10.7109375" style="364" customWidth="1"/>
    <col min="263" max="263" width="57.28515625" style="364" customWidth="1"/>
    <col min="264" max="264" width="14.7109375" style="364" customWidth="1"/>
    <col min="265" max="267" width="0" style="364" hidden="1" customWidth="1"/>
    <col min="268" max="269" width="11.7109375" style="364" customWidth="1"/>
    <col min="270" max="271" width="9.140625" style="364"/>
    <col min="272" max="272" width="12" style="364" customWidth="1"/>
    <col min="273" max="498" width="9.140625" style="364"/>
    <col min="499" max="499" width="10.7109375" style="364" customWidth="1"/>
    <col min="500" max="500" width="0" style="364" hidden="1" customWidth="1"/>
    <col min="501" max="501" width="10.28515625" style="364" customWidth="1"/>
    <col min="502" max="502" width="6.7109375" style="364" customWidth="1"/>
    <col min="503" max="503" width="36" style="364" customWidth="1"/>
    <col min="504" max="504" width="14.7109375" style="364" customWidth="1"/>
    <col min="505" max="505" width="15" style="364" customWidth="1"/>
    <col min="506" max="506" width="9.140625" style="364"/>
    <col min="507" max="507" width="0" style="364" hidden="1" customWidth="1"/>
    <col min="508" max="508" width="9.28515625" style="364" customWidth="1"/>
    <col min="509" max="509" width="0" style="364" hidden="1" customWidth="1"/>
    <col min="510" max="510" width="9.140625" style="364"/>
    <col min="511" max="511" width="9.28515625" style="364" customWidth="1"/>
    <col min="512" max="512" width="9.140625" style="364"/>
    <col min="513" max="513" width="0" style="364" hidden="1" customWidth="1"/>
    <col min="514" max="514" width="11.28515625" style="364" customWidth="1"/>
    <col min="515" max="515" width="41.5703125" style="364" customWidth="1"/>
    <col min="516" max="517" width="9.140625" style="364"/>
    <col min="518" max="518" width="10.7109375" style="364" customWidth="1"/>
    <col min="519" max="519" width="57.28515625" style="364" customWidth="1"/>
    <col min="520" max="520" width="14.7109375" style="364" customWidth="1"/>
    <col min="521" max="523" width="0" style="364" hidden="1" customWidth="1"/>
    <col min="524" max="525" width="11.7109375" style="364" customWidth="1"/>
    <col min="526" max="527" width="9.140625" style="364"/>
    <col min="528" max="528" width="12" style="364" customWidth="1"/>
    <col min="529" max="754" width="9.140625" style="364"/>
    <col min="755" max="755" width="10.7109375" style="364" customWidth="1"/>
    <col min="756" max="756" width="0" style="364" hidden="1" customWidth="1"/>
    <col min="757" max="757" width="10.28515625" style="364" customWidth="1"/>
    <col min="758" max="758" width="6.7109375" style="364" customWidth="1"/>
    <col min="759" max="759" width="36" style="364" customWidth="1"/>
    <col min="760" max="760" width="14.7109375" style="364" customWidth="1"/>
    <col min="761" max="761" width="15" style="364" customWidth="1"/>
    <col min="762" max="762" width="9.140625" style="364"/>
    <col min="763" max="763" width="0" style="364" hidden="1" customWidth="1"/>
    <col min="764" max="764" width="9.28515625" style="364" customWidth="1"/>
    <col min="765" max="765" width="0" style="364" hidden="1" customWidth="1"/>
    <col min="766" max="766" width="9.140625" style="364"/>
    <col min="767" max="767" width="9.28515625" style="364" customWidth="1"/>
    <col min="768" max="768" width="9.140625" style="364"/>
    <col min="769" max="769" width="0" style="364" hidden="1" customWidth="1"/>
    <col min="770" max="770" width="11.28515625" style="364" customWidth="1"/>
    <col min="771" max="771" width="41.5703125" style="364" customWidth="1"/>
    <col min="772" max="773" width="9.140625" style="364"/>
    <col min="774" max="774" width="10.7109375" style="364" customWidth="1"/>
    <col min="775" max="775" width="57.28515625" style="364" customWidth="1"/>
    <col min="776" max="776" width="14.7109375" style="364" customWidth="1"/>
    <col min="777" max="779" width="0" style="364" hidden="1" customWidth="1"/>
    <col min="780" max="781" width="11.7109375" style="364" customWidth="1"/>
    <col min="782" max="783" width="9.140625" style="364"/>
    <col min="784" max="784" width="12" style="364" customWidth="1"/>
    <col min="785" max="1010" width="9.140625" style="364"/>
    <col min="1011" max="1011" width="10.7109375" style="364" customWidth="1"/>
    <col min="1012" max="1012" width="0" style="364" hidden="1" customWidth="1"/>
    <col min="1013" max="1013" width="10.28515625" style="364" customWidth="1"/>
    <col min="1014" max="1014" width="6.7109375" style="364" customWidth="1"/>
    <col min="1015" max="1015" width="36" style="364" customWidth="1"/>
    <col min="1016" max="1016" width="14.7109375" style="364" customWidth="1"/>
    <col min="1017" max="1017" width="15" style="364" customWidth="1"/>
    <col min="1018" max="1018" width="9.140625" style="364"/>
    <col min="1019" max="1019" width="0" style="364" hidden="1" customWidth="1"/>
    <col min="1020" max="1020" width="9.28515625" style="364" customWidth="1"/>
    <col min="1021" max="1021" width="0" style="364" hidden="1" customWidth="1"/>
    <col min="1022" max="1022" width="9.140625" style="364"/>
    <col min="1023" max="1023" width="9.28515625" style="364" customWidth="1"/>
    <col min="1024" max="1024" width="9.140625" style="364"/>
    <col min="1025" max="1025" width="0" style="364" hidden="1" customWidth="1"/>
    <col min="1026" max="1026" width="11.28515625" style="364" customWidth="1"/>
    <col min="1027" max="1027" width="41.5703125" style="364" customWidth="1"/>
    <col min="1028" max="1029" width="9.140625" style="364"/>
    <col min="1030" max="1030" width="10.7109375" style="364" customWidth="1"/>
    <col min="1031" max="1031" width="57.28515625" style="364" customWidth="1"/>
    <col min="1032" max="1032" width="14.7109375" style="364" customWidth="1"/>
    <col min="1033" max="1035" width="0" style="364" hidden="1" customWidth="1"/>
    <col min="1036" max="1037" width="11.7109375" style="364" customWidth="1"/>
    <col min="1038" max="1039" width="9.140625" style="364"/>
    <col min="1040" max="1040" width="12" style="364" customWidth="1"/>
    <col min="1041" max="1266" width="9.140625" style="364"/>
    <col min="1267" max="1267" width="10.7109375" style="364" customWidth="1"/>
    <col min="1268" max="1268" width="0" style="364" hidden="1" customWidth="1"/>
    <col min="1269" max="1269" width="10.28515625" style="364" customWidth="1"/>
    <col min="1270" max="1270" width="6.7109375" style="364" customWidth="1"/>
    <col min="1271" max="1271" width="36" style="364" customWidth="1"/>
    <col min="1272" max="1272" width="14.7109375" style="364" customWidth="1"/>
    <col min="1273" max="1273" width="15" style="364" customWidth="1"/>
    <col min="1274" max="1274" width="9.140625" style="364"/>
    <col min="1275" max="1275" width="0" style="364" hidden="1" customWidth="1"/>
    <col min="1276" max="1276" width="9.28515625" style="364" customWidth="1"/>
    <col min="1277" max="1277" width="0" style="364" hidden="1" customWidth="1"/>
    <col min="1278" max="1278" width="9.140625" style="364"/>
    <col min="1279" max="1279" width="9.28515625" style="364" customWidth="1"/>
    <col min="1280" max="1280" width="9.140625" style="364"/>
    <col min="1281" max="1281" width="0" style="364" hidden="1" customWidth="1"/>
    <col min="1282" max="1282" width="11.28515625" style="364" customWidth="1"/>
    <col min="1283" max="1283" width="41.5703125" style="364" customWidth="1"/>
    <col min="1284" max="1285" width="9.140625" style="364"/>
    <col min="1286" max="1286" width="10.7109375" style="364" customWidth="1"/>
    <col min="1287" max="1287" width="57.28515625" style="364" customWidth="1"/>
    <col min="1288" max="1288" width="14.7109375" style="364" customWidth="1"/>
    <col min="1289" max="1291" width="0" style="364" hidden="1" customWidth="1"/>
    <col min="1292" max="1293" width="11.7109375" style="364" customWidth="1"/>
    <col min="1294" max="1295" width="9.140625" style="364"/>
    <col min="1296" max="1296" width="12" style="364" customWidth="1"/>
    <col min="1297" max="1522" width="9.140625" style="364"/>
    <col min="1523" max="1523" width="10.7109375" style="364" customWidth="1"/>
    <col min="1524" max="1524" width="0" style="364" hidden="1" customWidth="1"/>
    <col min="1525" max="1525" width="10.28515625" style="364" customWidth="1"/>
    <col min="1526" max="1526" width="6.7109375" style="364" customWidth="1"/>
    <col min="1527" max="1527" width="36" style="364" customWidth="1"/>
    <col min="1528" max="1528" width="14.7109375" style="364" customWidth="1"/>
    <col min="1529" max="1529" width="15" style="364" customWidth="1"/>
    <col min="1530" max="1530" width="9.140625" style="364"/>
    <col min="1531" max="1531" width="0" style="364" hidden="1" customWidth="1"/>
    <col min="1532" max="1532" width="9.28515625" style="364" customWidth="1"/>
    <col min="1533" max="1533" width="0" style="364" hidden="1" customWidth="1"/>
    <col min="1534" max="1534" width="9.140625" style="364"/>
    <col min="1535" max="1535" width="9.28515625" style="364" customWidth="1"/>
    <col min="1536" max="1536" width="9.140625" style="364"/>
    <col min="1537" max="1537" width="0" style="364" hidden="1" customWidth="1"/>
    <col min="1538" max="1538" width="11.28515625" style="364" customWidth="1"/>
    <col min="1539" max="1539" width="41.5703125" style="364" customWidth="1"/>
    <col min="1540" max="1541" width="9.140625" style="364"/>
    <col min="1542" max="1542" width="10.7109375" style="364" customWidth="1"/>
    <col min="1543" max="1543" width="57.28515625" style="364" customWidth="1"/>
    <col min="1544" max="1544" width="14.7109375" style="364" customWidth="1"/>
    <col min="1545" max="1547" width="0" style="364" hidden="1" customWidth="1"/>
    <col min="1548" max="1549" width="11.7109375" style="364" customWidth="1"/>
    <col min="1550" max="1551" width="9.140625" style="364"/>
    <col min="1552" max="1552" width="12" style="364" customWidth="1"/>
    <col min="1553" max="1778" width="9.140625" style="364"/>
    <col min="1779" max="1779" width="10.7109375" style="364" customWidth="1"/>
    <col min="1780" max="1780" width="0" style="364" hidden="1" customWidth="1"/>
    <col min="1781" max="1781" width="10.28515625" style="364" customWidth="1"/>
    <col min="1782" max="1782" width="6.7109375" style="364" customWidth="1"/>
    <col min="1783" max="1783" width="36" style="364" customWidth="1"/>
    <col min="1784" max="1784" width="14.7109375" style="364" customWidth="1"/>
    <col min="1785" max="1785" width="15" style="364" customWidth="1"/>
    <col min="1786" max="1786" width="9.140625" style="364"/>
    <col min="1787" max="1787" width="0" style="364" hidden="1" customWidth="1"/>
    <col min="1788" max="1788" width="9.28515625" style="364" customWidth="1"/>
    <col min="1789" max="1789" width="0" style="364" hidden="1" customWidth="1"/>
    <col min="1790" max="1790" width="9.140625" style="364"/>
    <col min="1791" max="1791" width="9.28515625" style="364" customWidth="1"/>
    <col min="1792" max="1792" width="9.140625" style="364"/>
    <col min="1793" max="1793" width="0" style="364" hidden="1" customWidth="1"/>
    <col min="1794" max="1794" width="11.28515625" style="364" customWidth="1"/>
    <col min="1795" max="1795" width="41.5703125" style="364" customWidth="1"/>
    <col min="1796" max="1797" width="9.140625" style="364"/>
    <col min="1798" max="1798" width="10.7109375" style="364" customWidth="1"/>
    <col min="1799" max="1799" width="57.28515625" style="364" customWidth="1"/>
    <col min="1800" max="1800" width="14.7109375" style="364" customWidth="1"/>
    <col min="1801" max="1803" width="0" style="364" hidden="1" customWidth="1"/>
    <col min="1804" max="1805" width="11.7109375" style="364" customWidth="1"/>
    <col min="1806" max="1807" width="9.140625" style="364"/>
    <col min="1808" max="1808" width="12" style="364" customWidth="1"/>
    <col min="1809" max="2034" width="9.140625" style="364"/>
    <col min="2035" max="2035" width="10.7109375" style="364" customWidth="1"/>
    <col min="2036" max="2036" width="0" style="364" hidden="1" customWidth="1"/>
    <col min="2037" max="2037" width="10.28515625" style="364" customWidth="1"/>
    <col min="2038" max="2038" width="6.7109375" style="364" customWidth="1"/>
    <col min="2039" max="2039" width="36" style="364" customWidth="1"/>
    <col min="2040" max="2040" width="14.7109375" style="364" customWidth="1"/>
    <col min="2041" max="2041" width="15" style="364" customWidth="1"/>
    <col min="2042" max="2042" width="9.140625" style="364"/>
    <col min="2043" max="2043" width="0" style="364" hidden="1" customWidth="1"/>
    <col min="2044" max="2044" width="9.28515625" style="364" customWidth="1"/>
    <col min="2045" max="2045" width="0" style="364" hidden="1" customWidth="1"/>
    <col min="2046" max="2046" width="9.140625" style="364"/>
    <col min="2047" max="2047" width="9.28515625" style="364" customWidth="1"/>
    <col min="2048" max="2048" width="9.140625" style="364"/>
    <col min="2049" max="2049" width="0" style="364" hidden="1" customWidth="1"/>
    <col min="2050" max="2050" width="11.28515625" style="364" customWidth="1"/>
    <col min="2051" max="2051" width="41.5703125" style="364" customWidth="1"/>
    <col min="2052" max="2053" width="9.140625" style="364"/>
    <col min="2054" max="2054" width="10.7109375" style="364" customWidth="1"/>
    <col min="2055" max="2055" width="57.28515625" style="364" customWidth="1"/>
    <col min="2056" max="2056" width="14.7109375" style="364" customWidth="1"/>
    <col min="2057" max="2059" width="0" style="364" hidden="1" customWidth="1"/>
    <col min="2060" max="2061" width="11.7109375" style="364" customWidth="1"/>
    <col min="2062" max="2063" width="9.140625" style="364"/>
    <col min="2064" max="2064" width="12" style="364" customWidth="1"/>
    <col min="2065" max="2290" width="9.140625" style="364"/>
    <col min="2291" max="2291" width="10.7109375" style="364" customWidth="1"/>
    <col min="2292" max="2292" width="0" style="364" hidden="1" customWidth="1"/>
    <col min="2293" max="2293" width="10.28515625" style="364" customWidth="1"/>
    <col min="2294" max="2294" width="6.7109375" style="364" customWidth="1"/>
    <col min="2295" max="2295" width="36" style="364" customWidth="1"/>
    <col min="2296" max="2296" width="14.7109375" style="364" customWidth="1"/>
    <col min="2297" max="2297" width="15" style="364" customWidth="1"/>
    <col min="2298" max="2298" width="9.140625" style="364"/>
    <col min="2299" max="2299" width="0" style="364" hidden="1" customWidth="1"/>
    <col min="2300" max="2300" width="9.28515625" style="364" customWidth="1"/>
    <col min="2301" max="2301" width="0" style="364" hidden="1" customWidth="1"/>
    <col min="2302" max="2302" width="9.140625" style="364"/>
    <col min="2303" max="2303" width="9.28515625" style="364" customWidth="1"/>
    <col min="2304" max="2304" width="9.140625" style="364"/>
    <col min="2305" max="2305" width="0" style="364" hidden="1" customWidth="1"/>
    <col min="2306" max="2306" width="11.28515625" style="364" customWidth="1"/>
    <col min="2307" max="2307" width="41.5703125" style="364" customWidth="1"/>
    <col min="2308" max="2309" width="9.140625" style="364"/>
    <col min="2310" max="2310" width="10.7109375" style="364" customWidth="1"/>
    <col min="2311" max="2311" width="57.28515625" style="364" customWidth="1"/>
    <col min="2312" max="2312" width="14.7109375" style="364" customWidth="1"/>
    <col min="2313" max="2315" width="0" style="364" hidden="1" customWidth="1"/>
    <col min="2316" max="2317" width="11.7109375" style="364" customWidth="1"/>
    <col min="2318" max="2319" width="9.140625" style="364"/>
    <col min="2320" max="2320" width="12" style="364" customWidth="1"/>
    <col min="2321" max="2546" width="9.140625" style="364"/>
    <col min="2547" max="2547" width="10.7109375" style="364" customWidth="1"/>
    <col min="2548" max="2548" width="0" style="364" hidden="1" customWidth="1"/>
    <col min="2549" max="2549" width="10.28515625" style="364" customWidth="1"/>
    <col min="2550" max="2550" width="6.7109375" style="364" customWidth="1"/>
    <col min="2551" max="2551" width="36" style="364" customWidth="1"/>
    <col min="2552" max="2552" width="14.7109375" style="364" customWidth="1"/>
    <col min="2553" max="2553" width="15" style="364" customWidth="1"/>
    <col min="2554" max="2554" width="9.140625" style="364"/>
    <col min="2555" max="2555" width="0" style="364" hidden="1" customWidth="1"/>
    <col min="2556" max="2556" width="9.28515625" style="364" customWidth="1"/>
    <col min="2557" max="2557" width="0" style="364" hidden="1" customWidth="1"/>
    <col min="2558" max="2558" width="9.140625" style="364"/>
    <col min="2559" max="2559" width="9.28515625" style="364" customWidth="1"/>
    <col min="2560" max="2560" width="9.140625" style="364"/>
    <col min="2561" max="2561" width="0" style="364" hidden="1" customWidth="1"/>
    <col min="2562" max="2562" width="11.28515625" style="364" customWidth="1"/>
    <col min="2563" max="2563" width="41.5703125" style="364" customWidth="1"/>
    <col min="2564" max="2565" width="9.140625" style="364"/>
    <col min="2566" max="2566" width="10.7109375" style="364" customWidth="1"/>
    <col min="2567" max="2567" width="57.28515625" style="364" customWidth="1"/>
    <col min="2568" max="2568" width="14.7109375" style="364" customWidth="1"/>
    <col min="2569" max="2571" width="0" style="364" hidden="1" customWidth="1"/>
    <col min="2572" max="2573" width="11.7109375" style="364" customWidth="1"/>
    <col min="2574" max="2575" width="9.140625" style="364"/>
    <col min="2576" max="2576" width="12" style="364" customWidth="1"/>
    <col min="2577" max="2802" width="9.140625" style="364"/>
    <col min="2803" max="2803" width="10.7109375" style="364" customWidth="1"/>
    <col min="2804" max="2804" width="0" style="364" hidden="1" customWidth="1"/>
    <col min="2805" max="2805" width="10.28515625" style="364" customWidth="1"/>
    <col min="2806" max="2806" width="6.7109375" style="364" customWidth="1"/>
    <col min="2807" max="2807" width="36" style="364" customWidth="1"/>
    <col min="2808" max="2808" width="14.7109375" style="364" customWidth="1"/>
    <col min="2809" max="2809" width="15" style="364" customWidth="1"/>
    <col min="2810" max="2810" width="9.140625" style="364"/>
    <col min="2811" max="2811" width="0" style="364" hidden="1" customWidth="1"/>
    <col min="2812" max="2812" width="9.28515625" style="364" customWidth="1"/>
    <col min="2813" max="2813" width="0" style="364" hidden="1" customWidth="1"/>
    <col min="2814" max="2814" width="9.140625" style="364"/>
    <col min="2815" max="2815" width="9.28515625" style="364" customWidth="1"/>
    <col min="2816" max="2816" width="9.140625" style="364"/>
    <col min="2817" max="2817" width="0" style="364" hidden="1" customWidth="1"/>
    <col min="2818" max="2818" width="11.28515625" style="364" customWidth="1"/>
    <col min="2819" max="2819" width="41.5703125" style="364" customWidth="1"/>
    <col min="2820" max="2821" width="9.140625" style="364"/>
    <col min="2822" max="2822" width="10.7109375" style="364" customWidth="1"/>
    <col min="2823" max="2823" width="57.28515625" style="364" customWidth="1"/>
    <col min="2824" max="2824" width="14.7109375" style="364" customWidth="1"/>
    <col min="2825" max="2827" width="0" style="364" hidden="1" customWidth="1"/>
    <col min="2828" max="2829" width="11.7109375" style="364" customWidth="1"/>
    <col min="2830" max="2831" width="9.140625" style="364"/>
    <col min="2832" max="2832" width="12" style="364" customWidth="1"/>
    <col min="2833" max="3058" width="9.140625" style="364"/>
    <col min="3059" max="3059" width="10.7109375" style="364" customWidth="1"/>
    <col min="3060" max="3060" width="0" style="364" hidden="1" customWidth="1"/>
    <col min="3061" max="3061" width="10.28515625" style="364" customWidth="1"/>
    <col min="3062" max="3062" width="6.7109375" style="364" customWidth="1"/>
    <col min="3063" max="3063" width="36" style="364" customWidth="1"/>
    <col min="3064" max="3064" width="14.7109375" style="364" customWidth="1"/>
    <col min="3065" max="3065" width="15" style="364" customWidth="1"/>
    <col min="3066" max="3066" width="9.140625" style="364"/>
    <col min="3067" max="3067" width="0" style="364" hidden="1" customWidth="1"/>
    <col min="3068" max="3068" width="9.28515625" style="364" customWidth="1"/>
    <col min="3069" max="3069" width="0" style="364" hidden="1" customWidth="1"/>
    <col min="3070" max="3070" width="9.140625" style="364"/>
    <col min="3071" max="3071" width="9.28515625" style="364" customWidth="1"/>
    <col min="3072" max="3072" width="9.140625" style="364"/>
    <col min="3073" max="3073" width="0" style="364" hidden="1" customWidth="1"/>
    <col min="3074" max="3074" width="11.28515625" style="364" customWidth="1"/>
    <col min="3075" max="3075" width="41.5703125" style="364" customWidth="1"/>
    <col min="3076" max="3077" width="9.140625" style="364"/>
    <col min="3078" max="3078" width="10.7109375" style="364" customWidth="1"/>
    <col min="3079" max="3079" width="57.28515625" style="364" customWidth="1"/>
    <col min="3080" max="3080" width="14.7109375" style="364" customWidth="1"/>
    <col min="3081" max="3083" width="0" style="364" hidden="1" customWidth="1"/>
    <col min="3084" max="3085" width="11.7109375" style="364" customWidth="1"/>
    <col min="3086" max="3087" width="9.140625" style="364"/>
    <col min="3088" max="3088" width="12" style="364" customWidth="1"/>
    <col min="3089" max="3314" width="9.140625" style="364"/>
    <col min="3315" max="3315" width="10.7109375" style="364" customWidth="1"/>
    <col min="3316" max="3316" width="0" style="364" hidden="1" customWidth="1"/>
    <col min="3317" max="3317" width="10.28515625" style="364" customWidth="1"/>
    <col min="3318" max="3318" width="6.7109375" style="364" customWidth="1"/>
    <col min="3319" max="3319" width="36" style="364" customWidth="1"/>
    <col min="3320" max="3320" width="14.7109375" style="364" customWidth="1"/>
    <col min="3321" max="3321" width="15" style="364" customWidth="1"/>
    <col min="3322" max="3322" width="9.140625" style="364"/>
    <col min="3323" max="3323" width="0" style="364" hidden="1" customWidth="1"/>
    <col min="3324" max="3324" width="9.28515625" style="364" customWidth="1"/>
    <col min="3325" max="3325" width="0" style="364" hidden="1" customWidth="1"/>
    <col min="3326" max="3326" width="9.140625" style="364"/>
    <col min="3327" max="3327" width="9.28515625" style="364" customWidth="1"/>
    <col min="3328" max="3328" width="9.140625" style="364"/>
    <col min="3329" max="3329" width="0" style="364" hidden="1" customWidth="1"/>
    <col min="3330" max="3330" width="11.28515625" style="364" customWidth="1"/>
    <col min="3331" max="3331" width="41.5703125" style="364" customWidth="1"/>
    <col min="3332" max="3333" width="9.140625" style="364"/>
    <col min="3334" max="3334" width="10.7109375" style="364" customWidth="1"/>
    <col min="3335" max="3335" width="57.28515625" style="364" customWidth="1"/>
    <col min="3336" max="3336" width="14.7109375" style="364" customWidth="1"/>
    <col min="3337" max="3339" width="0" style="364" hidden="1" customWidth="1"/>
    <col min="3340" max="3341" width="11.7109375" style="364" customWidth="1"/>
    <col min="3342" max="3343" width="9.140625" style="364"/>
    <col min="3344" max="3344" width="12" style="364" customWidth="1"/>
    <col min="3345" max="3570" width="9.140625" style="364"/>
    <col min="3571" max="3571" width="10.7109375" style="364" customWidth="1"/>
    <col min="3572" max="3572" width="0" style="364" hidden="1" customWidth="1"/>
    <col min="3573" max="3573" width="10.28515625" style="364" customWidth="1"/>
    <col min="3574" max="3574" width="6.7109375" style="364" customWidth="1"/>
    <col min="3575" max="3575" width="36" style="364" customWidth="1"/>
    <col min="3576" max="3576" width="14.7109375" style="364" customWidth="1"/>
    <col min="3577" max="3577" width="15" style="364" customWidth="1"/>
    <col min="3578" max="3578" width="9.140625" style="364"/>
    <col min="3579" max="3579" width="0" style="364" hidden="1" customWidth="1"/>
    <col min="3580" max="3580" width="9.28515625" style="364" customWidth="1"/>
    <col min="3581" max="3581" width="0" style="364" hidden="1" customWidth="1"/>
    <col min="3582" max="3582" width="9.140625" style="364"/>
    <col min="3583" max="3583" width="9.28515625" style="364" customWidth="1"/>
    <col min="3584" max="3584" width="9.140625" style="364"/>
    <col min="3585" max="3585" width="0" style="364" hidden="1" customWidth="1"/>
    <col min="3586" max="3586" width="11.28515625" style="364" customWidth="1"/>
    <col min="3587" max="3587" width="41.5703125" style="364" customWidth="1"/>
    <col min="3588" max="3589" width="9.140625" style="364"/>
    <col min="3590" max="3590" width="10.7109375" style="364" customWidth="1"/>
    <col min="3591" max="3591" width="57.28515625" style="364" customWidth="1"/>
    <col min="3592" max="3592" width="14.7109375" style="364" customWidth="1"/>
    <col min="3593" max="3595" width="0" style="364" hidden="1" customWidth="1"/>
    <col min="3596" max="3597" width="11.7109375" style="364" customWidth="1"/>
    <col min="3598" max="3599" width="9.140625" style="364"/>
    <col min="3600" max="3600" width="12" style="364" customWidth="1"/>
    <col min="3601" max="3826" width="9.140625" style="364"/>
    <col min="3827" max="3827" width="10.7109375" style="364" customWidth="1"/>
    <col min="3828" max="3828" width="0" style="364" hidden="1" customWidth="1"/>
    <col min="3829" max="3829" width="10.28515625" style="364" customWidth="1"/>
    <col min="3830" max="3830" width="6.7109375" style="364" customWidth="1"/>
    <col min="3831" max="3831" width="36" style="364" customWidth="1"/>
    <col min="3832" max="3832" width="14.7109375" style="364" customWidth="1"/>
    <col min="3833" max="3833" width="15" style="364" customWidth="1"/>
    <col min="3834" max="3834" width="9.140625" style="364"/>
    <col min="3835" max="3835" width="0" style="364" hidden="1" customWidth="1"/>
    <col min="3836" max="3836" width="9.28515625" style="364" customWidth="1"/>
    <col min="3837" max="3837" width="0" style="364" hidden="1" customWidth="1"/>
    <col min="3838" max="3838" width="9.140625" style="364"/>
    <col min="3839" max="3839" width="9.28515625" style="364" customWidth="1"/>
    <col min="3840" max="3840" width="9.140625" style="364"/>
    <col min="3841" max="3841" width="0" style="364" hidden="1" customWidth="1"/>
    <col min="3842" max="3842" width="11.28515625" style="364" customWidth="1"/>
    <col min="3843" max="3843" width="41.5703125" style="364" customWidth="1"/>
    <col min="3844" max="3845" width="9.140625" style="364"/>
    <col min="3846" max="3846" width="10.7109375" style="364" customWidth="1"/>
    <col min="3847" max="3847" width="57.28515625" style="364" customWidth="1"/>
    <col min="3848" max="3848" width="14.7109375" style="364" customWidth="1"/>
    <col min="3849" max="3851" width="0" style="364" hidden="1" customWidth="1"/>
    <col min="3852" max="3853" width="11.7109375" style="364" customWidth="1"/>
    <col min="3854" max="3855" width="9.140625" style="364"/>
    <col min="3856" max="3856" width="12" style="364" customWidth="1"/>
    <col min="3857" max="4082" width="9.140625" style="364"/>
    <col min="4083" max="4083" width="10.7109375" style="364" customWidth="1"/>
    <col min="4084" max="4084" width="0" style="364" hidden="1" customWidth="1"/>
    <col min="4085" max="4085" width="10.28515625" style="364" customWidth="1"/>
    <col min="4086" max="4086" width="6.7109375" style="364" customWidth="1"/>
    <col min="4087" max="4087" width="36" style="364" customWidth="1"/>
    <col min="4088" max="4088" width="14.7109375" style="364" customWidth="1"/>
    <col min="4089" max="4089" width="15" style="364" customWidth="1"/>
    <col min="4090" max="4090" width="9.140625" style="364"/>
    <col min="4091" max="4091" width="0" style="364" hidden="1" customWidth="1"/>
    <col min="4092" max="4092" width="9.28515625" style="364" customWidth="1"/>
    <col min="4093" max="4093" width="0" style="364" hidden="1" customWidth="1"/>
    <col min="4094" max="4094" width="9.140625" style="364"/>
    <col min="4095" max="4095" width="9.28515625" style="364" customWidth="1"/>
    <col min="4096" max="4096" width="9.140625" style="364"/>
    <col min="4097" max="4097" width="0" style="364" hidden="1" customWidth="1"/>
    <col min="4098" max="4098" width="11.28515625" style="364" customWidth="1"/>
    <col min="4099" max="4099" width="41.5703125" style="364" customWidth="1"/>
    <col min="4100" max="4101" width="9.140625" style="364"/>
    <col min="4102" max="4102" width="10.7109375" style="364" customWidth="1"/>
    <col min="4103" max="4103" width="57.28515625" style="364" customWidth="1"/>
    <col min="4104" max="4104" width="14.7109375" style="364" customWidth="1"/>
    <col min="4105" max="4107" width="0" style="364" hidden="1" customWidth="1"/>
    <col min="4108" max="4109" width="11.7109375" style="364" customWidth="1"/>
    <col min="4110" max="4111" width="9.140625" style="364"/>
    <col min="4112" max="4112" width="12" style="364" customWidth="1"/>
    <col min="4113" max="4338" width="9.140625" style="364"/>
    <col min="4339" max="4339" width="10.7109375" style="364" customWidth="1"/>
    <col min="4340" max="4340" width="0" style="364" hidden="1" customWidth="1"/>
    <col min="4341" max="4341" width="10.28515625" style="364" customWidth="1"/>
    <col min="4342" max="4342" width="6.7109375" style="364" customWidth="1"/>
    <col min="4343" max="4343" width="36" style="364" customWidth="1"/>
    <col min="4344" max="4344" width="14.7109375" style="364" customWidth="1"/>
    <col min="4345" max="4345" width="15" style="364" customWidth="1"/>
    <col min="4346" max="4346" width="9.140625" style="364"/>
    <col min="4347" max="4347" width="0" style="364" hidden="1" customWidth="1"/>
    <col min="4348" max="4348" width="9.28515625" style="364" customWidth="1"/>
    <col min="4349" max="4349" width="0" style="364" hidden="1" customWidth="1"/>
    <col min="4350" max="4350" width="9.140625" style="364"/>
    <col min="4351" max="4351" width="9.28515625" style="364" customWidth="1"/>
    <col min="4352" max="4352" width="9.140625" style="364"/>
    <col min="4353" max="4353" width="0" style="364" hidden="1" customWidth="1"/>
    <col min="4354" max="4354" width="11.28515625" style="364" customWidth="1"/>
    <col min="4355" max="4355" width="41.5703125" style="364" customWidth="1"/>
    <col min="4356" max="4357" width="9.140625" style="364"/>
    <col min="4358" max="4358" width="10.7109375" style="364" customWidth="1"/>
    <col min="4359" max="4359" width="57.28515625" style="364" customWidth="1"/>
    <col min="4360" max="4360" width="14.7109375" style="364" customWidth="1"/>
    <col min="4361" max="4363" width="0" style="364" hidden="1" customWidth="1"/>
    <col min="4364" max="4365" width="11.7109375" style="364" customWidth="1"/>
    <col min="4366" max="4367" width="9.140625" style="364"/>
    <col min="4368" max="4368" width="12" style="364" customWidth="1"/>
    <col min="4369" max="4594" width="9.140625" style="364"/>
    <col min="4595" max="4595" width="10.7109375" style="364" customWidth="1"/>
    <col min="4596" max="4596" width="0" style="364" hidden="1" customWidth="1"/>
    <col min="4597" max="4597" width="10.28515625" style="364" customWidth="1"/>
    <col min="4598" max="4598" width="6.7109375" style="364" customWidth="1"/>
    <col min="4599" max="4599" width="36" style="364" customWidth="1"/>
    <col min="4600" max="4600" width="14.7109375" style="364" customWidth="1"/>
    <col min="4601" max="4601" width="15" style="364" customWidth="1"/>
    <col min="4602" max="4602" width="9.140625" style="364"/>
    <col min="4603" max="4603" width="0" style="364" hidden="1" customWidth="1"/>
    <col min="4604" max="4604" width="9.28515625" style="364" customWidth="1"/>
    <col min="4605" max="4605" width="0" style="364" hidden="1" customWidth="1"/>
    <col min="4606" max="4606" width="9.140625" style="364"/>
    <col min="4607" max="4607" width="9.28515625" style="364" customWidth="1"/>
    <col min="4608" max="4608" width="9.140625" style="364"/>
    <col min="4609" max="4609" width="0" style="364" hidden="1" customWidth="1"/>
    <col min="4610" max="4610" width="11.28515625" style="364" customWidth="1"/>
    <col min="4611" max="4611" width="41.5703125" style="364" customWidth="1"/>
    <col min="4612" max="4613" width="9.140625" style="364"/>
    <col min="4614" max="4614" width="10.7109375" style="364" customWidth="1"/>
    <col min="4615" max="4615" width="57.28515625" style="364" customWidth="1"/>
    <col min="4616" max="4616" width="14.7109375" style="364" customWidth="1"/>
    <col min="4617" max="4619" width="0" style="364" hidden="1" customWidth="1"/>
    <col min="4620" max="4621" width="11.7109375" style="364" customWidth="1"/>
    <col min="4622" max="4623" width="9.140625" style="364"/>
    <col min="4624" max="4624" width="12" style="364" customWidth="1"/>
    <col min="4625" max="4850" width="9.140625" style="364"/>
    <col min="4851" max="4851" width="10.7109375" style="364" customWidth="1"/>
    <col min="4852" max="4852" width="0" style="364" hidden="1" customWidth="1"/>
    <col min="4853" max="4853" width="10.28515625" style="364" customWidth="1"/>
    <col min="4854" max="4854" width="6.7109375" style="364" customWidth="1"/>
    <col min="4855" max="4855" width="36" style="364" customWidth="1"/>
    <col min="4856" max="4856" width="14.7109375" style="364" customWidth="1"/>
    <col min="4857" max="4857" width="15" style="364" customWidth="1"/>
    <col min="4858" max="4858" width="9.140625" style="364"/>
    <col min="4859" max="4859" width="0" style="364" hidden="1" customWidth="1"/>
    <col min="4860" max="4860" width="9.28515625" style="364" customWidth="1"/>
    <col min="4861" max="4861" width="0" style="364" hidden="1" customWidth="1"/>
    <col min="4862" max="4862" width="9.140625" style="364"/>
    <col min="4863" max="4863" width="9.28515625" style="364" customWidth="1"/>
    <col min="4864" max="4864" width="9.140625" style="364"/>
    <col min="4865" max="4865" width="0" style="364" hidden="1" customWidth="1"/>
    <col min="4866" max="4866" width="11.28515625" style="364" customWidth="1"/>
    <col min="4867" max="4867" width="41.5703125" style="364" customWidth="1"/>
    <col min="4868" max="4869" width="9.140625" style="364"/>
    <col min="4870" max="4870" width="10.7109375" style="364" customWidth="1"/>
    <col min="4871" max="4871" width="57.28515625" style="364" customWidth="1"/>
    <col min="4872" max="4872" width="14.7109375" style="364" customWidth="1"/>
    <col min="4873" max="4875" width="0" style="364" hidden="1" customWidth="1"/>
    <col min="4876" max="4877" width="11.7109375" style="364" customWidth="1"/>
    <col min="4878" max="4879" width="9.140625" style="364"/>
    <col min="4880" max="4880" width="12" style="364" customWidth="1"/>
    <col min="4881" max="5106" width="9.140625" style="364"/>
    <col min="5107" max="5107" width="10.7109375" style="364" customWidth="1"/>
    <col min="5108" max="5108" width="0" style="364" hidden="1" customWidth="1"/>
    <col min="5109" max="5109" width="10.28515625" style="364" customWidth="1"/>
    <col min="5110" max="5110" width="6.7109375" style="364" customWidth="1"/>
    <col min="5111" max="5111" width="36" style="364" customWidth="1"/>
    <col min="5112" max="5112" width="14.7109375" style="364" customWidth="1"/>
    <col min="5113" max="5113" width="15" style="364" customWidth="1"/>
    <col min="5114" max="5114" width="9.140625" style="364"/>
    <col min="5115" max="5115" width="0" style="364" hidden="1" customWidth="1"/>
    <col min="5116" max="5116" width="9.28515625" style="364" customWidth="1"/>
    <col min="5117" max="5117" width="0" style="364" hidden="1" customWidth="1"/>
    <col min="5118" max="5118" width="9.140625" style="364"/>
    <col min="5119" max="5119" width="9.28515625" style="364" customWidth="1"/>
    <col min="5120" max="5120" width="9.140625" style="364"/>
    <col min="5121" max="5121" width="0" style="364" hidden="1" customWidth="1"/>
    <col min="5122" max="5122" width="11.28515625" style="364" customWidth="1"/>
    <col min="5123" max="5123" width="41.5703125" style="364" customWidth="1"/>
    <col min="5124" max="5125" width="9.140625" style="364"/>
    <col min="5126" max="5126" width="10.7109375" style="364" customWidth="1"/>
    <col min="5127" max="5127" width="57.28515625" style="364" customWidth="1"/>
    <col min="5128" max="5128" width="14.7109375" style="364" customWidth="1"/>
    <col min="5129" max="5131" width="0" style="364" hidden="1" customWidth="1"/>
    <col min="5132" max="5133" width="11.7109375" style="364" customWidth="1"/>
    <col min="5134" max="5135" width="9.140625" style="364"/>
    <col min="5136" max="5136" width="12" style="364" customWidth="1"/>
    <col min="5137" max="5362" width="9.140625" style="364"/>
    <col min="5363" max="5363" width="10.7109375" style="364" customWidth="1"/>
    <col min="5364" max="5364" width="0" style="364" hidden="1" customWidth="1"/>
    <col min="5365" max="5365" width="10.28515625" style="364" customWidth="1"/>
    <col min="5366" max="5366" width="6.7109375" style="364" customWidth="1"/>
    <col min="5367" max="5367" width="36" style="364" customWidth="1"/>
    <col min="5368" max="5368" width="14.7109375" style="364" customWidth="1"/>
    <col min="5369" max="5369" width="15" style="364" customWidth="1"/>
    <col min="5370" max="5370" width="9.140625" style="364"/>
    <col min="5371" max="5371" width="0" style="364" hidden="1" customWidth="1"/>
    <col min="5372" max="5372" width="9.28515625" style="364" customWidth="1"/>
    <col min="5373" max="5373" width="0" style="364" hidden="1" customWidth="1"/>
    <col min="5374" max="5374" width="9.140625" style="364"/>
    <col min="5375" max="5375" width="9.28515625" style="364" customWidth="1"/>
    <col min="5376" max="5376" width="9.140625" style="364"/>
    <col min="5377" max="5377" width="0" style="364" hidden="1" customWidth="1"/>
    <col min="5378" max="5378" width="11.28515625" style="364" customWidth="1"/>
    <col min="5379" max="5379" width="41.5703125" style="364" customWidth="1"/>
    <col min="5380" max="5381" width="9.140625" style="364"/>
    <col min="5382" max="5382" width="10.7109375" style="364" customWidth="1"/>
    <col min="5383" max="5383" width="57.28515625" style="364" customWidth="1"/>
    <col min="5384" max="5384" width="14.7109375" style="364" customWidth="1"/>
    <col min="5385" max="5387" width="0" style="364" hidden="1" customWidth="1"/>
    <col min="5388" max="5389" width="11.7109375" style="364" customWidth="1"/>
    <col min="5390" max="5391" width="9.140625" style="364"/>
    <col min="5392" max="5392" width="12" style="364" customWidth="1"/>
    <col min="5393" max="5618" width="9.140625" style="364"/>
    <col min="5619" max="5619" width="10.7109375" style="364" customWidth="1"/>
    <col min="5620" max="5620" width="0" style="364" hidden="1" customWidth="1"/>
    <col min="5621" max="5621" width="10.28515625" style="364" customWidth="1"/>
    <col min="5622" max="5622" width="6.7109375" style="364" customWidth="1"/>
    <col min="5623" max="5623" width="36" style="364" customWidth="1"/>
    <col min="5624" max="5624" width="14.7109375" style="364" customWidth="1"/>
    <col min="5625" max="5625" width="15" style="364" customWidth="1"/>
    <col min="5626" max="5626" width="9.140625" style="364"/>
    <col min="5627" max="5627" width="0" style="364" hidden="1" customWidth="1"/>
    <col min="5628" max="5628" width="9.28515625" style="364" customWidth="1"/>
    <col min="5629" max="5629" width="0" style="364" hidden="1" customWidth="1"/>
    <col min="5630" max="5630" width="9.140625" style="364"/>
    <col min="5631" max="5631" width="9.28515625" style="364" customWidth="1"/>
    <col min="5632" max="5632" width="9.140625" style="364"/>
    <col min="5633" max="5633" width="0" style="364" hidden="1" customWidth="1"/>
    <col min="5634" max="5634" width="11.28515625" style="364" customWidth="1"/>
    <col min="5635" max="5635" width="41.5703125" style="364" customWidth="1"/>
    <col min="5636" max="5637" width="9.140625" style="364"/>
    <col min="5638" max="5638" width="10.7109375" style="364" customWidth="1"/>
    <col min="5639" max="5639" width="57.28515625" style="364" customWidth="1"/>
    <col min="5640" max="5640" width="14.7109375" style="364" customWidth="1"/>
    <col min="5641" max="5643" width="0" style="364" hidden="1" customWidth="1"/>
    <col min="5644" max="5645" width="11.7109375" style="364" customWidth="1"/>
    <col min="5646" max="5647" width="9.140625" style="364"/>
    <col min="5648" max="5648" width="12" style="364" customWidth="1"/>
    <col min="5649" max="5874" width="9.140625" style="364"/>
    <col min="5875" max="5875" width="10.7109375" style="364" customWidth="1"/>
    <col min="5876" max="5876" width="0" style="364" hidden="1" customWidth="1"/>
    <col min="5877" max="5877" width="10.28515625" style="364" customWidth="1"/>
    <col min="5878" max="5878" width="6.7109375" style="364" customWidth="1"/>
    <col min="5879" max="5879" width="36" style="364" customWidth="1"/>
    <col min="5880" max="5880" width="14.7109375" style="364" customWidth="1"/>
    <col min="5881" max="5881" width="15" style="364" customWidth="1"/>
    <col min="5882" max="5882" width="9.140625" style="364"/>
    <col min="5883" max="5883" width="0" style="364" hidden="1" customWidth="1"/>
    <col min="5884" max="5884" width="9.28515625" style="364" customWidth="1"/>
    <col min="5885" max="5885" width="0" style="364" hidden="1" customWidth="1"/>
    <col min="5886" max="5886" width="9.140625" style="364"/>
    <col min="5887" max="5887" width="9.28515625" style="364" customWidth="1"/>
    <col min="5888" max="5888" width="9.140625" style="364"/>
    <col min="5889" max="5889" width="0" style="364" hidden="1" customWidth="1"/>
    <col min="5890" max="5890" width="11.28515625" style="364" customWidth="1"/>
    <col min="5891" max="5891" width="41.5703125" style="364" customWidth="1"/>
    <col min="5892" max="5893" width="9.140625" style="364"/>
    <col min="5894" max="5894" width="10.7109375" style="364" customWidth="1"/>
    <col min="5895" max="5895" width="57.28515625" style="364" customWidth="1"/>
    <col min="5896" max="5896" width="14.7109375" style="364" customWidth="1"/>
    <col min="5897" max="5899" width="0" style="364" hidden="1" customWidth="1"/>
    <col min="5900" max="5901" width="11.7109375" style="364" customWidth="1"/>
    <col min="5902" max="5903" width="9.140625" style="364"/>
    <col min="5904" max="5904" width="12" style="364" customWidth="1"/>
    <col min="5905" max="6130" width="9.140625" style="364"/>
    <col min="6131" max="6131" width="10.7109375" style="364" customWidth="1"/>
    <col min="6132" max="6132" width="0" style="364" hidden="1" customWidth="1"/>
    <col min="6133" max="6133" width="10.28515625" style="364" customWidth="1"/>
    <col min="6134" max="6134" width="6.7109375" style="364" customWidth="1"/>
    <col min="6135" max="6135" width="36" style="364" customWidth="1"/>
    <col min="6136" max="6136" width="14.7109375" style="364" customWidth="1"/>
    <col min="6137" max="6137" width="15" style="364" customWidth="1"/>
    <col min="6138" max="6138" width="9.140625" style="364"/>
    <col min="6139" max="6139" width="0" style="364" hidden="1" customWidth="1"/>
    <col min="6140" max="6140" width="9.28515625" style="364" customWidth="1"/>
    <col min="6141" max="6141" width="0" style="364" hidden="1" customWidth="1"/>
    <col min="6142" max="6142" width="9.140625" style="364"/>
    <col min="6143" max="6143" width="9.28515625" style="364" customWidth="1"/>
    <col min="6144" max="6144" width="9.140625" style="364"/>
    <col min="6145" max="6145" width="0" style="364" hidden="1" customWidth="1"/>
    <col min="6146" max="6146" width="11.28515625" style="364" customWidth="1"/>
    <col min="6147" max="6147" width="41.5703125" style="364" customWidth="1"/>
    <col min="6148" max="6149" width="9.140625" style="364"/>
    <col min="6150" max="6150" width="10.7109375" style="364" customWidth="1"/>
    <col min="6151" max="6151" width="57.28515625" style="364" customWidth="1"/>
    <col min="6152" max="6152" width="14.7109375" style="364" customWidth="1"/>
    <col min="6153" max="6155" width="0" style="364" hidden="1" customWidth="1"/>
    <col min="6156" max="6157" width="11.7109375" style="364" customWidth="1"/>
    <col min="6158" max="6159" width="9.140625" style="364"/>
    <col min="6160" max="6160" width="12" style="364" customWidth="1"/>
    <col min="6161" max="6386" width="9.140625" style="364"/>
    <col min="6387" max="6387" width="10.7109375" style="364" customWidth="1"/>
    <col min="6388" max="6388" width="0" style="364" hidden="1" customWidth="1"/>
    <col min="6389" max="6389" width="10.28515625" style="364" customWidth="1"/>
    <col min="6390" max="6390" width="6.7109375" style="364" customWidth="1"/>
    <col min="6391" max="6391" width="36" style="364" customWidth="1"/>
    <col min="6392" max="6392" width="14.7109375" style="364" customWidth="1"/>
    <col min="6393" max="6393" width="15" style="364" customWidth="1"/>
    <col min="6394" max="6394" width="9.140625" style="364"/>
    <col min="6395" max="6395" width="0" style="364" hidden="1" customWidth="1"/>
    <col min="6396" max="6396" width="9.28515625" style="364" customWidth="1"/>
    <col min="6397" max="6397" width="0" style="364" hidden="1" customWidth="1"/>
    <col min="6398" max="6398" width="9.140625" style="364"/>
    <col min="6399" max="6399" width="9.28515625" style="364" customWidth="1"/>
    <col min="6400" max="6400" width="9.140625" style="364"/>
    <col min="6401" max="6401" width="0" style="364" hidden="1" customWidth="1"/>
    <col min="6402" max="6402" width="11.28515625" style="364" customWidth="1"/>
    <col min="6403" max="6403" width="41.5703125" style="364" customWidth="1"/>
    <col min="6404" max="6405" width="9.140625" style="364"/>
    <col min="6406" max="6406" width="10.7109375" style="364" customWidth="1"/>
    <col min="6407" max="6407" width="57.28515625" style="364" customWidth="1"/>
    <col min="6408" max="6408" width="14.7109375" style="364" customWidth="1"/>
    <col min="6409" max="6411" width="0" style="364" hidden="1" customWidth="1"/>
    <col min="6412" max="6413" width="11.7109375" style="364" customWidth="1"/>
    <col min="6414" max="6415" width="9.140625" style="364"/>
    <col min="6416" max="6416" width="12" style="364" customWidth="1"/>
    <col min="6417" max="6642" width="9.140625" style="364"/>
    <col min="6643" max="6643" width="10.7109375" style="364" customWidth="1"/>
    <col min="6644" max="6644" width="0" style="364" hidden="1" customWidth="1"/>
    <col min="6645" max="6645" width="10.28515625" style="364" customWidth="1"/>
    <col min="6646" max="6646" width="6.7109375" style="364" customWidth="1"/>
    <col min="6647" max="6647" width="36" style="364" customWidth="1"/>
    <col min="6648" max="6648" width="14.7109375" style="364" customWidth="1"/>
    <col min="6649" max="6649" width="15" style="364" customWidth="1"/>
    <col min="6650" max="6650" width="9.140625" style="364"/>
    <col min="6651" max="6651" width="0" style="364" hidden="1" customWidth="1"/>
    <col min="6652" max="6652" width="9.28515625" style="364" customWidth="1"/>
    <col min="6653" max="6653" width="0" style="364" hidden="1" customWidth="1"/>
    <col min="6654" max="6654" width="9.140625" style="364"/>
    <col min="6655" max="6655" width="9.28515625" style="364" customWidth="1"/>
    <col min="6656" max="6656" width="9.140625" style="364"/>
    <col min="6657" max="6657" width="0" style="364" hidden="1" customWidth="1"/>
    <col min="6658" max="6658" width="11.28515625" style="364" customWidth="1"/>
    <col min="6659" max="6659" width="41.5703125" style="364" customWidth="1"/>
    <col min="6660" max="6661" width="9.140625" style="364"/>
    <col min="6662" max="6662" width="10.7109375" style="364" customWidth="1"/>
    <col min="6663" max="6663" width="57.28515625" style="364" customWidth="1"/>
    <col min="6664" max="6664" width="14.7109375" style="364" customWidth="1"/>
    <col min="6665" max="6667" width="0" style="364" hidden="1" customWidth="1"/>
    <col min="6668" max="6669" width="11.7109375" style="364" customWidth="1"/>
    <col min="6670" max="6671" width="9.140625" style="364"/>
    <col min="6672" max="6672" width="12" style="364" customWidth="1"/>
    <col min="6673" max="6898" width="9.140625" style="364"/>
    <col min="6899" max="6899" width="10.7109375" style="364" customWidth="1"/>
    <col min="6900" max="6900" width="0" style="364" hidden="1" customWidth="1"/>
    <col min="6901" max="6901" width="10.28515625" style="364" customWidth="1"/>
    <col min="6902" max="6902" width="6.7109375" style="364" customWidth="1"/>
    <col min="6903" max="6903" width="36" style="364" customWidth="1"/>
    <col min="6904" max="6904" width="14.7109375" style="364" customWidth="1"/>
    <col min="6905" max="6905" width="15" style="364" customWidth="1"/>
    <col min="6906" max="6906" width="9.140625" style="364"/>
    <col min="6907" max="6907" width="0" style="364" hidden="1" customWidth="1"/>
    <col min="6908" max="6908" width="9.28515625" style="364" customWidth="1"/>
    <col min="6909" max="6909" width="0" style="364" hidden="1" customWidth="1"/>
    <col min="6910" max="6910" width="9.140625" style="364"/>
    <col min="6911" max="6911" width="9.28515625" style="364" customWidth="1"/>
    <col min="6912" max="6912" width="9.140625" style="364"/>
    <col min="6913" max="6913" width="0" style="364" hidden="1" customWidth="1"/>
    <col min="6914" max="6914" width="11.28515625" style="364" customWidth="1"/>
    <col min="6915" max="6915" width="41.5703125" style="364" customWidth="1"/>
    <col min="6916" max="6917" width="9.140625" style="364"/>
    <col min="6918" max="6918" width="10.7109375" style="364" customWidth="1"/>
    <col min="6919" max="6919" width="57.28515625" style="364" customWidth="1"/>
    <col min="6920" max="6920" width="14.7109375" style="364" customWidth="1"/>
    <col min="6921" max="6923" width="0" style="364" hidden="1" customWidth="1"/>
    <col min="6924" max="6925" width="11.7109375" style="364" customWidth="1"/>
    <col min="6926" max="6927" width="9.140625" style="364"/>
    <col min="6928" max="6928" width="12" style="364" customWidth="1"/>
    <col min="6929" max="7154" width="9.140625" style="364"/>
    <col min="7155" max="7155" width="10.7109375" style="364" customWidth="1"/>
    <col min="7156" max="7156" width="0" style="364" hidden="1" customWidth="1"/>
    <col min="7157" max="7157" width="10.28515625" style="364" customWidth="1"/>
    <col min="7158" max="7158" width="6.7109375" style="364" customWidth="1"/>
    <col min="7159" max="7159" width="36" style="364" customWidth="1"/>
    <col min="7160" max="7160" width="14.7109375" style="364" customWidth="1"/>
    <col min="7161" max="7161" width="15" style="364" customWidth="1"/>
    <col min="7162" max="7162" width="9.140625" style="364"/>
    <col min="7163" max="7163" width="0" style="364" hidden="1" customWidth="1"/>
    <col min="7164" max="7164" width="9.28515625" style="364" customWidth="1"/>
    <col min="7165" max="7165" width="0" style="364" hidden="1" customWidth="1"/>
    <col min="7166" max="7166" width="9.140625" style="364"/>
    <col min="7167" max="7167" width="9.28515625" style="364" customWidth="1"/>
    <col min="7168" max="7168" width="9.140625" style="364"/>
    <col min="7169" max="7169" width="0" style="364" hidden="1" customWidth="1"/>
    <col min="7170" max="7170" width="11.28515625" style="364" customWidth="1"/>
    <col min="7171" max="7171" width="41.5703125" style="364" customWidth="1"/>
    <col min="7172" max="7173" width="9.140625" style="364"/>
    <col min="7174" max="7174" width="10.7109375" style="364" customWidth="1"/>
    <col min="7175" max="7175" width="57.28515625" style="364" customWidth="1"/>
    <col min="7176" max="7176" width="14.7109375" style="364" customWidth="1"/>
    <col min="7177" max="7179" width="0" style="364" hidden="1" customWidth="1"/>
    <col min="7180" max="7181" width="11.7109375" style="364" customWidth="1"/>
    <col min="7182" max="7183" width="9.140625" style="364"/>
    <col min="7184" max="7184" width="12" style="364" customWidth="1"/>
    <col min="7185" max="7410" width="9.140625" style="364"/>
    <col min="7411" max="7411" width="10.7109375" style="364" customWidth="1"/>
    <col min="7412" max="7412" width="0" style="364" hidden="1" customWidth="1"/>
    <col min="7413" max="7413" width="10.28515625" style="364" customWidth="1"/>
    <col min="7414" max="7414" width="6.7109375" style="364" customWidth="1"/>
    <col min="7415" max="7415" width="36" style="364" customWidth="1"/>
    <col min="7416" max="7416" width="14.7109375" style="364" customWidth="1"/>
    <col min="7417" max="7417" width="15" style="364" customWidth="1"/>
    <col min="7418" max="7418" width="9.140625" style="364"/>
    <col min="7419" max="7419" width="0" style="364" hidden="1" customWidth="1"/>
    <col min="7420" max="7420" width="9.28515625" style="364" customWidth="1"/>
    <col min="7421" max="7421" width="0" style="364" hidden="1" customWidth="1"/>
    <col min="7422" max="7422" width="9.140625" style="364"/>
    <col min="7423" max="7423" width="9.28515625" style="364" customWidth="1"/>
    <col min="7424" max="7424" width="9.140625" style="364"/>
    <col min="7425" max="7425" width="0" style="364" hidden="1" customWidth="1"/>
    <col min="7426" max="7426" width="11.28515625" style="364" customWidth="1"/>
    <col min="7427" max="7427" width="41.5703125" style="364" customWidth="1"/>
    <col min="7428" max="7429" width="9.140625" style="364"/>
    <col min="7430" max="7430" width="10.7109375" style="364" customWidth="1"/>
    <col min="7431" max="7431" width="57.28515625" style="364" customWidth="1"/>
    <col min="7432" max="7432" width="14.7109375" style="364" customWidth="1"/>
    <col min="7433" max="7435" width="0" style="364" hidden="1" customWidth="1"/>
    <col min="7436" max="7437" width="11.7109375" style="364" customWidth="1"/>
    <col min="7438" max="7439" width="9.140625" style="364"/>
    <col min="7440" max="7440" width="12" style="364" customWidth="1"/>
    <col min="7441" max="7666" width="9.140625" style="364"/>
    <col min="7667" max="7667" width="10.7109375" style="364" customWidth="1"/>
    <col min="7668" max="7668" width="0" style="364" hidden="1" customWidth="1"/>
    <col min="7669" max="7669" width="10.28515625" style="364" customWidth="1"/>
    <col min="7670" max="7670" width="6.7109375" style="364" customWidth="1"/>
    <col min="7671" max="7671" width="36" style="364" customWidth="1"/>
    <col min="7672" max="7672" width="14.7109375" style="364" customWidth="1"/>
    <col min="7673" max="7673" width="15" style="364" customWidth="1"/>
    <col min="7674" max="7674" width="9.140625" style="364"/>
    <col min="7675" max="7675" width="0" style="364" hidden="1" customWidth="1"/>
    <col min="7676" max="7676" width="9.28515625" style="364" customWidth="1"/>
    <col min="7677" max="7677" width="0" style="364" hidden="1" customWidth="1"/>
    <col min="7678" max="7678" width="9.140625" style="364"/>
    <col min="7679" max="7679" width="9.28515625" style="364" customWidth="1"/>
    <col min="7680" max="7680" width="9.140625" style="364"/>
    <col min="7681" max="7681" width="0" style="364" hidden="1" customWidth="1"/>
    <col min="7682" max="7682" width="11.28515625" style="364" customWidth="1"/>
    <col min="7683" max="7683" width="41.5703125" style="364" customWidth="1"/>
    <col min="7684" max="7685" width="9.140625" style="364"/>
    <col min="7686" max="7686" width="10.7109375" style="364" customWidth="1"/>
    <col min="7687" max="7687" width="57.28515625" style="364" customWidth="1"/>
    <col min="7688" max="7688" width="14.7109375" style="364" customWidth="1"/>
    <col min="7689" max="7691" width="0" style="364" hidden="1" customWidth="1"/>
    <col min="7692" max="7693" width="11.7109375" style="364" customWidth="1"/>
    <col min="7694" max="7695" width="9.140625" style="364"/>
    <col min="7696" max="7696" width="12" style="364" customWidth="1"/>
    <col min="7697" max="7922" width="9.140625" style="364"/>
    <col min="7923" max="7923" width="10.7109375" style="364" customWidth="1"/>
    <col min="7924" max="7924" width="0" style="364" hidden="1" customWidth="1"/>
    <col min="7925" max="7925" width="10.28515625" style="364" customWidth="1"/>
    <col min="7926" max="7926" width="6.7109375" style="364" customWidth="1"/>
    <col min="7927" max="7927" width="36" style="364" customWidth="1"/>
    <col min="7928" max="7928" width="14.7109375" style="364" customWidth="1"/>
    <col min="7929" max="7929" width="15" style="364" customWidth="1"/>
    <col min="7930" max="7930" width="9.140625" style="364"/>
    <col min="7931" max="7931" width="0" style="364" hidden="1" customWidth="1"/>
    <col min="7932" max="7932" width="9.28515625" style="364" customWidth="1"/>
    <col min="7933" max="7933" width="0" style="364" hidden="1" customWidth="1"/>
    <col min="7934" max="7934" width="9.140625" style="364"/>
    <col min="7935" max="7935" width="9.28515625" style="364" customWidth="1"/>
    <col min="7936" max="7936" width="9.140625" style="364"/>
    <col min="7937" max="7937" width="0" style="364" hidden="1" customWidth="1"/>
    <col min="7938" max="7938" width="11.28515625" style="364" customWidth="1"/>
    <col min="7939" max="7939" width="41.5703125" style="364" customWidth="1"/>
    <col min="7940" max="7941" width="9.140625" style="364"/>
    <col min="7942" max="7942" width="10.7109375" style="364" customWidth="1"/>
    <col min="7943" max="7943" width="57.28515625" style="364" customWidth="1"/>
    <col min="7944" max="7944" width="14.7109375" style="364" customWidth="1"/>
    <col min="7945" max="7947" width="0" style="364" hidden="1" customWidth="1"/>
    <col min="7948" max="7949" width="11.7109375" style="364" customWidth="1"/>
    <col min="7950" max="7951" width="9.140625" style="364"/>
    <col min="7952" max="7952" width="12" style="364" customWidth="1"/>
    <col min="7953" max="8178" width="9.140625" style="364"/>
    <col min="8179" max="8179" width="10.7109375" style="364" customWidth="1"/>
    <col min="8180" max="8180" width="0" style="364" hidden="1" customWidth="1"/>
    <col min="8181" max="8181" width="10.28515625" style="364" customWidth="1"/>
    <col min="8182" max="8182" width="6.7109375" style="364" customWidth="1"/>
    <col min="8183" max="8183" width="36" style="364" customWidth="1"/>
    <col min="8184" max="8184" width="14.7109375" style="364" customWidth="1"/>
    <col min="8185" max="8185" width="15" style="364" customWidth="1"/>
    <col min="8186" max="8186" width="9.140625" style="364"/>
    <col min="8187" max="8187" width="0" style="364" hidden="1" customWidth="1"/>
    <col min="8188" max="8188" width="9.28515625" style="364" customWidth="1"/>
    <col min="8189" max="8189" width="0" style="364" hidden="1" customWidth="1"/>
    <col min="8190" max="8190" width="9.140625" style="364"/>
    <col min="8191" max="8191" width="9.28515625" style="364" customWidth="1"/>
    <col min="8192" max="8192" width="9.140625" style="364"/>
    <col min="8193" max="8193" width="0" style="364" hidden="1" customWidth="1"/>
    <col min="8194" max="8194" width="11.28515625" style="364" customWidth="1"/>
    <col min="8195" max="8195" width="41.5703125" style="364" customWidth="1"/>
    <col min="8196" max="8197" width="9.140625" style="364"/>
    <col min="8198" max="8198" width="10.7109375" style="364" customWidth="1"/>
    <col min="8199" max="8199" width="57.28515625" style="364" customWidth="1"/>
    <col min="8200" max="8200" width="14.7109375" style="364" customWidth="1"/>
    <col min="8201" max="8203" width="0" style="364" hidden="1" customWidth="1"/>
    <col min="8204" max="8205" width="11.7109375" style="364" customWidth="1"/>
    <col min="8206" max="8207" width="9.140625" style="364"/>
    <col min="8208" max="8208" width="12" style="364" customWidth="1"/>
    <col min="8209" max="8434" width="9.140625" style="364"/>
    <col min="8435" max="8435" width="10.7109375" style="364" customWidth="1"/>
    <col min="8436" max="8436" width="0" style="364" hidden="1" customWidth="1"/>
    <col min="8437" max="8437" width="10.28515625" style="364" customWidth="1"/>
    <col min="8438" max="8438" width="6.7109375" style="364" customWidth="1"/>
    <col min="8439" max="8439" width="36" style="364" customWidth="1"/>
    <col min="8440" max="8440" width="14.7109375" style="364" customWidth="1"/>
    <col min="8441" max="8441" width="15" style="364" customWidth="1"/>
    <col min="8442" max="8442" width="9.140625" style="364"/>
    <col min="8443" max="8443" width="0" style="364" hidden="1" customWidth="1"/>
    <col min="8444" max="8444" width="9.28515625" style="364" customWidth="1"/>
    <col min="8445" max="8445" width="0" style="364" hidden="1" customWidth="1"/>
    <col min="8446" max="8446" width="9.140625" style="364"/>
    <col min="8447" max="8447" width="9.28515625" style="364" customWidth="1"/>
    <col min="8448" max="8448" width="9.140625" style="364"/>
    <col min="8449" max="8449" width="0" style="364" hidden="1" customWidth="1"/>
    <col min="8450" max="8450" width="11.28515625" style="364" customWidth="1"/>
    <col min="8451" max="8451" width="41.5703125" style="364" customWidth="1"/>
    <col min="8452" max="8453" width="9.140625" style="364"/>
    <col min="8454" max="8454" width="10.7109375" style="364" customWidth="1"/>
    <col min="8455" max="8455" width="57.28515625" style="364" customWidth="1"/>
    <col min="8456" max="8456" width="14.7109375" style="364" customWidth="1"/>
    <col min="8457" max="8459" width="0" style="364" hidden="1" customWidth="1"/>
    <col min="8460" max="8461" width="11.7109375" style="364" customWidth="1"/>
    <col min="8462" max="8463" width="9.140625" style="364"/>
    <col min="8464" max="8464" width="12" style="364" customWidth="1"/>
    <col min="8465" max="8690" width="9.140625" style="364"/>
    <col min="8691" max="8691" width="10.7109375" style="364" customWidth="1"/>
    <col min="8692" max="8692" width="0" style="364" hidden="1" customWidth="1"/>
    <col min="8693" max="8693" width="10.28515625" style="364" customWidth="1"/>
    <col min="8694" max="8694" width="6.7109375" style="364" customWidth="1"/>
    <col min="8695" max="8695" width="36" style="364" customWidth="1"/>
    <col min="8696" max="8696" width="14.7109375" style="364" customWidth="1"/>
    <col min="8697" max="8697" width="15" style="364" customWidth="1"/>
    <col min="8698" max="8698" width="9.140625" style="364"/>
    <col min="8699" max="8699" width="0" style="364" hidden="1" customWidth="1"/>
    <col min="8700" max="8700" width="9.28515625" style="364" customWidth="1"/>
    <col min="8701" max="8701" width="0" style="364" hidden="1" customWidth="1"/>
    <col min="8702" max="8702" width="9.140625" style="364"/>
    <col min="8703" max="8703" width="9.28515625" style="364" customWidth="1"/>
    <col min="8704" max="8704" width="9.140625" style="364"/>
    <col min="8705" max="8705" width="0" style="364" hidden="1" customWidth="1"/>
    <col min="8706" max="8706" width="11.28515625" style="364" customWidth="1"/>
    <col min="8707" max="8707" width="41.5703125" style="364" customWidth="1"/>
    <col min="8708" max="8709" width="9.140625" style="364"/>
    <col min="8710" max="8710" width="10.7109375" style="364" customWidth="1"/>
    <col min="8711" max="8711" width="57.28515625" style="364" customWidth="1"/>
    <col min="8712" max="8712" width="14.7109375" style="364" customWidth="1"/>
    <col min="8713" max="8715" width="0" style="364" hidden="1" customWidth="1"/>
    <col min="8716" max="8717" width="11.7109375" style="364" customWidth="1"/>
    <col min="8718" max="8719" width="9.140625" style="364"/>
    <col min="8720" max="8720" width="12" style="364" customWidth="1"/>
    <col min="8721" max="8946" width="9.140625" style="364"/>
    <col min="8947" max="8947" width="10.7109375" style="364" customWidth="1"/>
    <col min="8948" max="8948" width="0" style="364" hidden="1" customWidth="1"/>
    <col min="8949" max="8949" width="10.28515625" style="364" customWidth="1"/>
    <col min="8950" max="8950" width="6.7109375" style="364" customWidth="1"/>
    <col min="8951" max="8951" width="36" style="364" customWidth="1"/>
    <col min="8952" max="8952" width="14.7109375" style="364" customWidth="1"/>
    <col min="8953" max="8953" width="15" style="364" customWidth="1"/>
    <col min="8954" max="8954" width="9.140625" style="364"/>
    <col min="8955" max="8955" width="0" style="364" hidden="1" customWidth="1"/>
    <col min="8956" max="8956" width="9.28515625" style="364" customWidth="1"/>
    <col min="8957" max="8957" width="0" style="364" hidden="1" customWidth="1"/>
    <col min="8958" max="8958" width="9.140625" style="364"/>
    <col min="8959" max="8959" width="9.28515625" style="364" customWidth="1"/>
    <col min="8960" max="8960" width="9.140625" style="364"/>
    <col min="8961" max="8961" width="0" style="364" hidden="1" customWidth="1"/>
    <col min="8962" max="8962" width="11.28515625" style="364" customWidth="1"/>
    <col min="8963" max="8963" width="41.5703125" style="364" customWidth="1"/>
    <col min="8964" max="8965" width="9.140625" style="364"/>
    <col min="8966" max="8966" width="10.7109375" style="364" customWidth="1"/>
    <col min="8967" max="8967" width="57.28515625" style="364" customWidth="1"/>
    <col min="8968" max="8968" width="14.7109375" style="364" customWidth="1"/>
    <col min="8969" max="8971" width="0" style="364" hidden="1" customWidth="1"/>
    <col min="8972" max="8973" width="11.7109375" style="364" customWidth="1"/>
    <col min="8974" max="8975" width="9.140625" style="364"/>
    <col min="8976" max="8976" width="12" style="364" customWidth="1"/>
    <col min="8977" max="9202" width="9.140625" style="364"/>
    <col min="9203" max="9203" width="10.7109375" style="364" customWidth="1"/>
    <col min="9204" max="9204" width="0" style="364" hidden="1" customWidth="1"/>
    <col min="9205" max="9205" width="10.28515625" style="364" customWidth="1"/>
    <col min="9206" max="9206" width="6.7109375" style="364" customWidth="1"/>
    <col min="9207" max="9207" width="36" style="364" customWidth="1"/>
    <col min="9208" max="9208" width="14.7109375" style="364" customWidth="1"/>
    <col min="9209" max="9209" width="15" style="364" customWidth="1"/>
    <col min="9210" max="9210" width="9.140625" style="364"/>
    <col min="9211" max="9211" width="0" style="364" hidden="1" customWidth="1"/>
    <col min="9212" max="9212" width="9.28515625" style="364" customWidth="1"/>
    <col min="9213" max="9213" width="0" style="364" hidden="1" customWidth="1"/>
    <col min="9214" max="9214" width="9.140625" style="364"/>
    <col min="9215" max="9215" width="9.28515625" style="364" customWidth="1"/>
    <col min="9216" max="9216" width="9.140625" style="364"/>
    <col min="9217" max="9217" width="0" style="364" hidden="1" customWidth="1"/>
    <col min="9218" max="9218" width="11.28515625" style="364" customWidth="1"/>
    <col min="9219" max="9219" width="41.5703125" style="364" customWidth="1"/>
    <col min="9220" max="9221" width="9.140625" style="364"/>
    <col min="9222" max="9222" width="10.7109375" style="364" customWidth="1"/>
    <col min="9223" max="9223" width="57.28515625" style="364" customWidth="1"/>
    <col min="9224" max="9224" width="14.7109375" style="364" customWidth="1"/>
    <col min="9225" max="9227" width="0" style="364" hidden="1" customWidth="1"/>
    <col min="9228" max="9229" width="11.7109375" style="364" customWidth="1"/>
    <col min="9230" max="9231" width="9.140625" style="364"/>
    <col min="9232" max="9232" width="12" style="364" customWidth="1"/>
    <col min="9233" max="9458" width="9.140625" style="364"/>
    <col min="9459" max="9459" width="10.7109375" style="364" customWidth="1"/>
    <col min="9460" max="9460" width="0" style="364" hidden="1" customWidth="1"/>
    <col min="9461" max="9461" width="10.28515625" style="364" customWidth="1"/>
    <col min="9462" max="9462" width="6.7109375" style="364" customWidth="1"/>
    <col min="9463" max="9463" width="36" style="364" customWidth="1"/>
    <col min="9464" max="9464" width="14.7109375" style="364" customWidth="1"/>
    <col min="9465" max="9465" width="15" style="364" customWidth="1"/>
    <col min="9466" max="9466" width="9.140625" style="364"/>
    <col min="9467" max="9467" width="0" style="364" hidden="1" customWidth="1"/>
    <col min="9468" max="9468" width="9.28515625" style="364" customWidth="1"/>
    <col min="9469" max="9469" width="0" style="364" hidden="1" customWidth="1"/>
    <col min="9470" max="9470" width="9.140625" style="364"/>
    <col min="9471" max="9471" width="9.28515625" style="364" customWidth="1"/>
    <col min="9472" max="9472" width="9.140625" style="364"/>
    <col min="9473" max="9473" width="0" style="364" hidden="1" customWidth="1"/>
    <col min="9474" max="9474" width="11.28515625" style="364" customWidth="1"/>
    <col min="9475" max="9475" width="41.5703125" style="364" customWidth="1"/>
    <col min="9476" max="9477" width="9.140625" style="364"/>
    <col min="9478" max="9478" width="10.7109375" style="364" customWidth="1"/>
    <col min="9479" max="9479" width="57.28515625" style="364" customWidth="1"/>
    <col min="9480" max="9480" width="14.7109375" style="364" customWidth="1"/>
    <col min="9481" max="9483" width="0" style="364" hidden="1" customWidth="1"/>
    <col min="9484" max="9485" width="11.7109375" style="364" customWidth="1"/>
    <col min="9486" max="9487" width="9.140625" style="364"/>
    <col min="9488" max="9488" width="12" style="364" customWidth="1"/>
    <col min="9489" max="9714" width="9.140625" style="364"/>
    <col min="9715" max="9715" width="10.7109375" style="364" customWidth="1"/>
    <col min="9716" max="9716" width="0" style="364" hidden="1" customWidth="1"/>
    <col min="9717" max="9717" width="10.28515625" style="364" customWidth="1"/>
    <col min="9718" max="9718" width="6.7109375" style="364" customWidth="1"/>
    <col min="9719" max="9719" width="36" style="364" customWidth="1"/>
    <col min="9720" max="9720" width="14.7109375" style="364" customWidth="1"/>
    <col min="9721" max="9721" width="15" style="364" customWidth="1"/>
    <col min="9722" max="9722" width="9.140625" style="364"/>
    <col min="9723" max="9723" width="0" style="364" hidden="1" customWidth="1"/>
    <col min="9724" max="9724" width="9.28515625" style="364" customWidth="1"/>
    <col min="9725" max="9725" width="0" style="364" hidden="1" customWidth="1"/>
    <col min="9726" max="9726" width="9.140625" style="364"/>
    <col min="9727" max="9727" width="9.28515625" style="364" customWidth="1"/>
    <col min="9728" max="9728" width="9.140625" style="364"/>
    <col min="9729" max="9729" width="0" style="364" hidden="1" customWidth="1"/>
    <col min="9730" max="9730" width="11.28515625" style="364" customWidth="1"/>
    <col min="9731" max="9731" width="41.5703125" style="364" customWidth="1"/>
    <col min="9732" max="9733" width="9.140625" style="364"/>
    <col min="9734" max="9734" width="10.7109375" style="364" customWidth="1"/>
    <col min="9735" max="9735" width="57.28515625" style="364" customWidth="1"/>
    <col min="9736" max="9736" width="14.7109375" style="364" customWidth="1"/>
    <col min="9737" max="9739" width="0" style="364" hidden="1" customWidth="1"/>
    <col min="9740" max="9741" width="11.7109375" style="364" customWidth="1"/>
    <col min="9742" max="9743" width="9.140625" style="364"/>
    <col min="9744" max="9744" width="12" style="364" customWidth="1"/>
    <col min="9745" max="9970" width="9.140625" style="364"/>
    <col min="9971" max="9971" width="10.7109375" style="364" customWidth="1"/>
    <col min="9972" max="9972" width="0" style="364" hidden="1" customWidth="1"/>
    <col min="9973" max="9973" width="10.28515625" style="364" customWidth="1"/>
    <col min="9974" max="9974" width="6.7109375" style="364" customWidth="1"/>
    <col min="9975" max="9975" width="36" style="364" customWidth="1"/>
    <col min="9976" max="9976" width="14.7109375" style="364" customWidth="1"/>
    <col min="9977" max="9977" width="15" style="364" customWidth="1"/>
    <col min="9978" max="9978" width="9.140625" style="364"/>
    <col min="9979" max="9979" width="0" style="364" hidden="1" customWidth="1"/>
    <col min="9980" max="9980" width="9.28515625" style="364" customWidth="1"/>
    <col min="9981" max="9981" width="0" style="364" hidden="1" customWidth="1"/>
    <col min="9982" max="9982" width="9.140625" style="364"/>
    <col min="9983" max="9983" width="9.28515625" style="364" customWidth="1"/>
    <col min="9984" max="9984" width="9.140625" style="364"/>
    <col min="9985" max="9985" width="0" style="364" hidden="1" customWidth="1"/>
    <col min="9986" max="9986" width="11.28515625" style="364" customWidth="1"/>
    <col min="9987" max="9987" width="41.5703125" style="364" customWidth="1"/>
    <col min="9988" max="9989" width="9.140625" style="364"/>
    <col min="9990" max="9990" width="10.7109375" style="364" customWidth="1"/>
    <col min="9991" max="9991" width="57.28515625" style="364" customWidth="1"/>
    <col min="9992" max="9992" width="14.7109375" style="364" customWidth="1"/>
    <col min="9993" max="9995" width="0" style="364" hidden="1" customWidth="1"/>
    <col min="9996" max="9997" width="11.7109375" style="364" customWidth="1"/>
    <col min="9998" max="9999" width="9.140625" style="364"/>
    <col min="10000" max="10000" width="12" style="364" customWidth="1"/>
    <col min="10001" max="10226" width="9.140625" style="364"/>
    <col min="10227" max="10227" width="10.7109375" style="364" customWidth="1"/>
    <col min="10228" max="10228" width="0" style="364" hidden="1" customWidth="1"/>
    <col min="10229" max="10229" width="10.28515625" style="364" customWidth="1"/>
    <col min="10230" max="10230" width="6.7109375" style="364" customWidth="1"/>
    <col min="10231" max="10231" width="36" style="364" customWidth="1"/>
    <col min="10232" max="10232" width="14.7109375" style="364" customWidth="1"/>
    <col min="10233" max="10233" width="15" style="364" customWidth="1"/>
    <col min="10234" max="10234" width="9.140625" style="364"/>
    <col min="10235" max="10235" width="0" style="364" hidden="1" customWidth="1"/>
    <col min="10236" max="10236" width="9.28515625" style="364" customWidth="1"/>
    <col min="10237" max="10237" width="0" style="364" hidden="1" customWidth="1"/>
    <col min="10238" max="10238" width="9.140625" style="364"/>
    <col min="10239" max="10239" width="9.28515625" style="364" customWidth="1"/>
    <col min="10240" max="10240" width="9.140625" style="364"/>
    <col min="10241" max="10241" width="0" style="364" hidden="1" customWidth="1"/>
    <col min="10242" max="10242" width="11.28515625" style="364" customWidth="1"/>
    <col min="10243" max="10243" width="41.5703125" style="364" customWidth="1"/>
    <col min="10244" max="10245" width="9.140625" style="364"/>
    <col min="10246" max="10246" width="10.7109375" style="364" customWidth="1"/>
    <col min="10247" max="10247" width="57.28515625" style="364" customWidth="1"/>
    <col min="10248" max="10248" width="14.7109375" style="364" customWidth="1"/>
    <col min="10249" max="10251" width="0" style="364" hidden="1" customWidth="1"/>
    <col min="10252" max="10253" width="11.7109375" style="364" customWidth="1"/>
    <col min="10254" max="10255" width="9.140625" style="364"/>
    <col min="10256" max="10256" width="12" style="364" customWidth="1"/>
    <col min="10257" max="10482" width="9.140625" style="364"/>
    <col min="10483" max="10483" width="10.7109375" style="364" customWidth="1"/>
    <col min="10484" max="10484" width="0" style="364" hidden="1" customWidth="1"/>
    <col min="10485" max="10485" width="10.28515625" style="364" customWidth="1"/>
    <col min="10486" max="10486" width="6.7109375" style="364" customWidth="1"/>
    <col min="10487" max="10487" width="36" style="364" customWidth="1"/>
    <col min="10488" max="10488" width="14.7109375" style="364" customWidth="1"/>
    <col min="10489" max="10489" width="15" style="364" customWidth="1"/>
    <col min="10490" max="10490" width="9.140625" style="364"/>
    <col min="10491" max="10491" width="0" style="364" hidden="1" customWidth="1"/>
    <col min="10492" max="10492" width="9.28515625" style="364" customWidth="1"/>
    <col min="10493" max="10493" width="0" style="364" hidden="1" customWidth="1"/>
    <col min="10494" max="10494" width="9.140625" style="364"/>
    <col min="10495" max="10495" width="9.28515625" style="364" customWidth="1"/>
    <col min="10496" max="10496" width="9.140625" style="364"/>
    <col min="10497" max="10497" width="0" style="364" hidden="1" customWidth="1"/>
    <col min="10498" max="10498" width="11.28515625" style="364" customWidth="1"/>
    <col min="10499" max="10499" width="41.5703125" style="364" customWidth="1"/>
    <col min="10500" max="10501" width="9.140625" style="364"/>
    <col min="10502" max="10502" width="10.7109375" style="364" customWidth="1"/>
    <col min="10503" max="10503" width="57.28515625" style="364" customWidth="1"/>
    <col min="10504" max="10504" width="14.7109375" style="364" customWidth="1"/>
    <col min="10505" max="10507" width="0" style="364" hidden="1" customWidth="1"/>
    <col min="10508" max="10509" width="11.7109375" style="364" customWidth="1"/>
    <col min="10510" max="10511" width="9.140625" style="364"/>
    <col min="10512" max="10512" width="12" style="364" customWidth="1"/>
    <col min="10513" max="10738" width="9.140625" style="364"/>
    <col min="10739" max="10739" width="10.7109375" style="364" customWidth="1"/>
    <col min="10740" max="10740" width="0" style="364" hidden="1" customWidth="1"/>
    <col min="10741" max="10741" width="10.28515625" style="364" customWidth="1"/>
    <col min="10742" max="10742" width="6.7109375" style="364" customWidth="1"/>
    <col min="10743" max="10743" width="36" style="364" customWidth="1"/>
    <col min="10744" max="10744" width="14.7109375" style="364" customWidth="1"/>
    <col min="10745" max="10745" width="15" style="364" customWidth="1"/>
    <col min="10746" max="10746" width="9.140625" style="364"/>
    <col min="10747" max="10747" width="0" style="364" hidden="1" customWidth="1"/>
    <col min="10748" max="10748" width="9.28515625" style="364" customWidth="1"/>
    <col min="10749" max="10749" width="0" style="364" hidden="1" customWidth="1"/>
    <col min="10750" max="10750" width="9.140625" style="364"/>
    <col min="10751" max="10751" width="9.28515625" style="364" customWidth="1"/>
    <col min="10752" max="10752" width="9.140625" style="364"/>
    <col min="10753" max="10753" width="0" style="364" hidden="1" customWidth="1"/>
    <col min="10754" max="10754" width="11.28515625" style="364" customWidth="1"/>
    <col min="10755" max="10755" width="41.5703125" style="364" customWidth="1"/>
    <col min="10756" max="10757" width="9.140625" style="364"/>
    <col min="10758" max="10758" width="10.7109375" style="364" customWidth="1"/>
    <col min="10759" max="10759" width="57.28515625" style="364" customWidth="1"/>
    <col min="10760" max="10760" width="14.7109375" style="364" customWidth="1"/>
    <col min="10761" max="10763" width="0" style="364" hidden="1" customWidth="1"/>
    <col min="10764" max="10765" width="11.7109375" style="364" customWidth="1"/>
    <col min="10766" max="10767" width="9.140625" style="364"/>
    <col min="10768" max="10768" width="12" style="364" customWidth="1"/>
    <col min="10769" max="10994" width="9.140625" style="364"/>
    <col min="10995" max="10995" width="10.7109375" style="364" customWidth="1"/>
    <col min="10996" max="10996" width="0" style="364" hidden="1" customWidth="1"/>
    <col min="10997" max="10997" width="10.28515625" style="364" customWidth="1"/>
    <col min="10998" max="10998" width="6.7109375" style="364" customWidth="1"/>
    <col min="10999" max="10999" width="36" style="364" customWidth="1"/>
    <col min="11000" max="11000" width="14.7109375" style="364" customWidth="1"/>
    <col min="11001" max="11001" width="15" style="364" customWidth="1"/>
    <col min="11002" max="11002" width="9.140625" style="364"/>
    <col min="11003" max="11003" width="0" style="364" hidden="1" customWidth="1"/>
    <col min="11004" max="11004" width="9.28515625" style="364" customWidth="1"/>
    <col min="11005" max="11005" width="0" style="364" hidden="1" customWidth="1"/>
    <col min="11006" max="11006" width="9.140625" style="364"/>
    <col min="11007" max="11007" width="9.28515625" style="364" customWidth="1"/>
    <col min="11008" max="11008" width="9.140625" style="364"/>
    <col min="11009" max="11009" width="0" style="364" hidden="1" customWidth="1"/>
    <col min="11010" max="11010" width="11.28515625" style="364" customWidth="1"/>
    <col min="11011" max="11011" width="41.5703125" style="364" customWidth="1"/>
    <col min="11012" max="11013" width="9.140625" style="364"/>
    <col min="11014" max="11014" width="10.7109375" style="364" customWidth="1"/>
    <col min="11015" max="11015" width="57.28515625" style="364" customWidth="1"/>
    <col min="11016" max="11016" width="14.7109375" style="364" customWidth="1"/>
    <col min="11017" max="11019" width="0" style="364" hidden="1" customWidth="1"/>
    <col min="11020" max="11021" width="11.7109375" style="364" customWidth="1"/>
    <col min="11022" max="11023" width="9.140625" style="364"/>
    <col min="11024" max="11024" width="12" style="364" customWidth="1"/>
    <col min="11025" max="11250" width="9.140625" style="364"/>
    <col min="11251" max="11251" width="10.7109375" style="364" customWidth="1"/>
    <col min="11252" max="11252" width="0" style="364" hidden="1" customWidth="1"/>
    <col min="11253" max="11253" width="10.28515625" style="364" customWidth="1"/>
    <col min="11254" max="11254" width="6.7109375" style="364" customWidth="1"/>
    <col min="11255" max="11255" width="36" style="364" customWidth="1"/>
    <col min="11256" max="11256" width="14.7109375" style="364" customWidth="1"/>
    <col min="11257" max="11257" width="15" style="364" customWidth="1"/>
    <col min="11258" max="11258" width="9.140625" style="364"/>
    <col min="11259" max="11259" width="0" style="364" hidden="1" customWidth="1"/>
    <col min="11260" max="11260" width="9.28515625" style="364" customWidth="1"/>
    <col min="11261" max="11261" width="0" style="364" hidden="1" customWidth="1"/>
    <col min="11262" max="11262" width="9.140625" style="364"/>
    <col min="11263" max="11263" width="9.28515625" style="364" customWidth="1"/>
    <col min="11264" max="11264" width="9.140625" style="364"/>
    <col min="11265" max="11265" width="0" style="364" hidden="1" customWidth="1"/>
    <col min="11266" max="11266" width="11.28515625" style="364" customWidth="1"/>
    <col min="11267" max="11267" width="41.5703125" style="364" customWidth="1"/>
    <col min="11268" max="11269" width="9.140625" style="364"/>
    <col min="11270" max="11270" width="10.7109375" style="364" customWidth="1"/>
    <col min="11271" max="11271" width="57.28515625" style="364" customWidth="1"/>
    <col min="11272" max="11272" width="14.7109375" style="364" customWidth="1"/>
    <col min="11273" max="11275" width="0" style="364" hidden="1" customWidth="1"/>
    <col min="11276" max="11277" width="11.7109375" style="364" customWidth="1"/>
    <col min="11278" max="11279" width="9.140625" style="364"/>
    <col min="11280" max="11280" width="12" style="364" customWidth="1"/>
    <col min="11281" max="11506" width="9.140625" style="364"/>
    <col min="11507" max="11507" width="10.7109375" style="364" customWidth="1"/>
    <col min="11508" max="11508" width="0" style="364" hidden="1" customWidth="1"/>
    <col min="11509" max="11509" width="10.28515625" style="364" customWidth="1"/>
    <col min="11510" max="11510" width="6.7109375" style="364" customWidth="1"/>
    <col min="11511" max="11511" width="36" style="364" customWidth="1"/>
    <col min="11512" max="11512" width="14.7109375" style="364" customWidth="1"/>
    <col min="11513" max="11513" width="15" style="364" customWidth="1"/>
    <col min="11514" max="11514" width="9.140625" style="364"/>
    <col min="11515" max="11515" width="0" style="364" hidden="1" customWidth="1"/>
    <col min="11516" max="11516" width="9.28515625" style="364" customWidth="1"/>
    <col min="11517" max="11517" width="0" style="364" hidden="1" customWidth="1"/>
    <col min="11518" max="11518" width="9.140625" style="364"/>
    <col min="11519" max="11519" width="9.28515625" style="364" customWidth="1"/>
    <col min="11520" max="11520" width="9.140625" style="364"/>
    <col min="11521" max="11521" width="0" style="364" hidden="1" customWidth="1"/>
    <col min="11522" max="11522" width="11.28515625" style="364" customWidth="1"/>
    <col min="11523" max="11523" width="41.5703125" style="364" customWidth="1"/>
    <col min="11524" max="11525" width="9.140625" style="364"/>
    <col min="11526" max="11526" width="10.7109375" style="364" customWidth="1"/>
    <col min="11527" max="11527" width="57.28515625" style="364" customWidth="1"/>
    <col min="11528" max="11528" width="14.7109375" style="364" customWidth="1"/>
    <col min="11529" max="11531" width="0" style="364" hidden="1" customWidth="1"/>
    <col min="11532" max="11533" width="11.7109375" style="364" customWidth="1"/>
    <col min="11534" max="11535" width="9.140625" style="364"/>
    <col min="11536" max="11536" width="12" style="364" customWidth="1"/>
    <col min="11537" max="11762" width="9.140625" style="364"/>
    <col min="11763" max="11763" width="10.7109375" style="364" customWidth="1"/>
    <col min="11764" max="11764" width="0" style="364" hidden="1" customWidth="1"/>
    <col min="11765" max="11765" width="10.28515625" style="364" customWidth="1"/>
    <col min="11766" max="11766" width="6.7109375" style="364" customWidth="1"/>
    <col min="11767" max="11767" width="36" style="364" customWidth="1"/>
    <col min="11768" max="11768" width="14.7109375" style="364" customWidth="1"/>
    <col min="11769" max="11769" width="15" style="364" customWidth="1"/>
    <col min="11770" max="11770" width="9.140625" style="364"/>
    <col min="11771" max="11771" width="0" style="364" hidden="1" customWidth="1"/>
    <col min="11772" max="11772" width="9.28515625" style="364" customWidth="1"/>
    <col min="11773" max="11773" width="0" style="364" hidden="1" customWidth="1"/>
    <col min="11774" max="11774" width="9.140625" style="364"/>
    <col min="11775" max="11775" width="9.28515625" style="364" customWidth="1"/>
    <col min="11776" max="11776" width="9.140625" style="364"/>
    <col min="11777" max="11777" width="0" style="364" hidden="1" customWidth="1"/>
    <col min="11778" max="11778" width="11.28515625" style="364" customWidth="1"/>
    <col min="11779" max="11779" width="41.5703125" style="364" customWidth="1"/>
    <col min="11780" max="11781" width="9.140625" style="364"/>
    <col min="11782" max="11782" width="10.7109375" style="364" customWidth="1"/>
    <col min="11783" max="11783" width="57.28515625" style="364" customWidth="1"/>
    <col min="11784" max="11784" width="14.7109375" style="364" customWidth="1"/>
    <col min="11785" max="11787" width="0" style="364" hidden="1" customWidth="1"/>
    <col min="11788" max="11789" width="11.7109375" style="364" customWidth="1"/>
    <col min="11790" max="11791" width="9.140625" style="364"/>
    <col min="11792" max="11792" width="12" style="364" customWidth="1"/>
    <col min="11793" max="12018" width="9.140625" style="364"/>
    <col min="12019" max="12019" width="10.7109375" style="364" customWidth="1"/>
    <col min="12020" max="12020" width="0" style="364" hidden="1" customWidth="1"/>
    <col min="12021" max="12021" width="10.28515625" style="364" customWidth="1"/>
    <col min="12022" max="12022" width="6.7109375" style="364" customWidth="1"/>
    <col min="12023" max="12023" width="36" style="364" customWidth="1"/>
    <col min="12024" max="12024" width="14.7109375" style="364" customWidth="1"/>
    <col min="12025" max="12025" width="15" style="364" customWidth="1"/>
    <col min="12026" max="12026" width="9.140625" style="364"/>
    <col min="12027" max="12027" width="0" style="364" hidden="1" customWidth="1"/>
    <col min="12028" max="12028" width="9.28515625" style="364" customWidth="1"/>
    <col min="12029" max="12029" width="0" style="364" hidden="1" customWidth="1"/>
    <col min="12030" max="12030" width="9.140625" style="364"/>
    <col min="12031" max="12031" width="9.28515625" style="364" customWidth="1"/>
    <col min="12032" max="12032" width="9.140625" style="364"/>
    <col min="12033" max="12033" width="0" style="364" hidden="1" customWidth="1"/>
    <col min="12034" max="12034" width="11.28515625" style="364" customWidth="1"/>
    <col min="12035" max="12035" width="41.5703125" style="364" customWidth="1"/>
    <col min="12036" max="12037" width="9.140625" style="364"/>
    <col min="12038" max="12038" width="10.7109375" style="364" customWidth="1"/>
    <col min="12039" max="12039" width="57.28515625" style="364" customWidth="1"/>
    <col min="12040" max="12040" width="14.7109375" style="364" customWidth="1"/>
    <col min="12041" max="12043" width="0" style="364" hidden="1" customWidth="1"/>
    <col min="12044" max="12045" width="11.7109375" style="364" customWidth="1"/>
    <col min="12046" max="12047" width="9.140625" style="364"/>
    <col min="12048" max="12048" width="12" style="364" customWidth="1"/>
    <col min="12049" max="12274" width="9.140625" style="364"/>
    <col min="12275" max="12275" width="10.7109375" style="364" customWidth="1"/>
    <col min="12276" max="12276" width="0" style="364" hidden="1" customWidth="1"/>
    <col min="12277" max="12277" width="10.28515625" style="364" customWidth="1"/>
    <col min="12278" max="12278" width="6.7109375" style="364" customWidth="1"/>
    <col min="12279" max="12279" width="36" style="364" customWidth="1"/>
    <col min="12280" max="12280" width="14.7109375" style="364" customWidth="1"/>
    <col min="12281" max="12281" width="15" style="364" customWidth="1"/>
    <col min="12282" max="12282" width="9.140625" style="364"/>
    <col min="12283" max="12283" width="0" style="364" hidden="1" customWidth="1"/>
    <col min="12284" max="12284" width="9.28515625" style="364" customWidth="1"/>
    <col min="12285" max="12285" width="0" style="364" hidden="1" customWidth="1"/>
    <col min="12286" max="12286" width="9.140625" style="364"/>
    <col min="12287" max="12287" width="9.28515625" style="364" customWidth="1"/>
    <col min="12288" max="12288" width="9.140625" style="364"/>
    <col min="12289" max="12289" width="0" style="364" hidden="1" customWidth="1"/>
    <col min="12290" max="12290" width="11.28515625" style="364" customWidth="1"/>
    <col min="12291" max="12291" width="41.5703125" style="364" customWidth="1"/>
    <col min="12292" max="12293" width="9.140625" style="364"/>
    <col min="12294" max="12294" width="10.7109375" style="364" customWidth="1"/>
    <col min="12295" max="12295" width="57.28515625" style="364" customWidth="1"/>
    <col min="12296" max="12296" width="14.7109375" style="364" customWidth="1"/>
    <col min="12297" max="12299" width="0" style="364" hidden="1" customWidth="1"/>
    <col min="12300" max="12301" width="11.7109375" style="364" customWidth="1"/>
    <col min="12302" max="12303" width="9.140625" style="364"/>
    <col min="12304" max="12304" width="12" style="364" customWidth="1"/>
    <col min="12305" max="12530" width="9.140625" style="364"/>
    <col min="12531" max="12531" width="10.7109375" style="364" customWidth="1"/>
    <col min="12532" max="12532" width="0" style="364" hidden="1" customWidth="1"/>
    <col min="12533" max="12533" width="10.28515625" style="364" customWidth="1"/>
    <col min="12534" max="12534" width="6.7109375" style="364" customWidth="1"/>
    <col min="12535" max="12535" width="36" style="364" customWidth="1"/>
    <col min="12536" max="12536" width="14.7109375" style="364" customWidth="1"/>
    <col min="12537" max="12537" width="15" style="364" customWidth="1"/>
    <col min="12538" max="12538" width="9.140625" style="364"/>
    <col min="12539" max="12539" width="0" style="364" hidden="1" customWidth="1"/>
    <col min="12540" max="12540" width="9.28515625" style="364" customWidth="1"/>
    <col min="12541" max="12541" width="0" style="364" hidden="1" customWidth="1"/>
    <col min="12542" max="12542" width="9.140625" style="364"/>
    <col min="12543" max="12543" width="9.28515625" style="364" customWidth="1"/>
    <col min="12544" max="12544" width="9.140625" style="364"/>
    <col min="12545" max="12545" width="0" style="364" hidden="1" customWidth="1"/>
    <col min="12546" max="12546" width="11.28515625" style="364" customWidth="1"/>
    <col min="12547" max="12547" width="41.5703125" style="364" customWidth="1"/>
    <col min="12548" max="12549" width="9.140625" style="364"/>
    <col min="12550" max="12550" width="10.7109375" style="364" customWidth="1"/>
    <col min="12551" max="12551" width="57.28515625" style="364" customWidth="1"/>
    <col min="12552" max="12552" width="14.7109375" style="364" customWidth="1"/>
    <col min="12553" max="12555" width="0" style="364" hidden="1" customWidth="1"/>
    <col min="12556" max="12557" width="11.7109375" style="364" customWidth="1"/>
    <col min="12558" max="12559" width="9.140625" style="364"/>
    <col min="12560" max="12560" width="12" style="364" customWidth="1"/>
    <col min="12561" max="12786" width="9.140625" style="364"/>
    <col min="12787" max="12787" width="10.7109375" style="364" customWidth="1"/>
    <col min="12788" max="12788" width="0" style="364" hidden="1" customWidth="1"/>
    <col min="12789" max="12789" width="10.28515625" style="364" customWidth="1"/>
    <col min="12790" max="12790" width="6.7109375" style="364" customWidth="1"/>
    <col min="12791" max="12791" width="36" style="364" customWidth="1"/>
    <col min="12792" max="12792" width="14.7109375" style="364" customWidth="1"/>
    <col min="12793" max="12793" width="15" style="364" customWidth="1"/>
    <col min="12794" max="12794" width="9.140625" style="364"/>
    <col min="12795" max="12795" width="0" style="364" hidden="1" customWidth="1"/>
    <col min="12796" max="12796" width="9.28515625" style="364" customWidth="1"/>
    <col min="12797" max="12797" width="0" style="364" hidden="1" customWidth="1"/>
    <col min="12798" max="12798" width="9.140625" style="364"/>
    <col min="12799" max="12799" width="9.28515625" style="364" customWidth="1"/>
    <col min="12800" max="12800" width="9.140625" style="364"/>
    <col min="12801" max="12801" width="0" style="364" hidden="1" customWidth="1"/>
    <col min="12802" max="12802" width="11.28515625" style="364" customWidth="1"/>
    <col min="12803" max="12803" width="41.5703125" style="364" customWidth="1"/>
    <col min="12804" max="12805" width="9.140625" style="364"/>
    <col min="12806" max="12806" width="10.7109375" style="364" customWidth="1"/>
    <col min="12807" max="12807" width="57.28515625" style="364" customWidth="1"/>
    <col min="12808" max="12808" width="14.7109375" style="364" customWidth="1"/>
    <col min="12809" max="12811" width="0" style="364" hidden="1" customWidth="1"/>
    <col min="12812" max="12813" width="11.7109375" style="364" customWidth="1"/>
    <col min="12814" max="12815" width="9.140625" style="364"/>
    <col min="12816" max="12816" width="12" style="364" customWidth="1"/>
    <col min="12817" max="13042" width="9.140625" style="364"/>
    <col min="13043" max="13043" width="10.7109375" style="364" customWidth="1"/>
    <col min="13044" max="13044" width="0" style="364" hidden="1" customWidth="1"/>
    <col min="13045" max="13045" width="10.28515625" style="364" customWidth="1"/>
    <col min="13046" max="13046" width="6.7109375" style="364" customWidth="1"/>
    <col min="13047" max="13047" width="36" style="364" customWidth="1"/>
    <col min="13048" max="13048" width="14.7109375" style="364" customWidth="1"/>
    <col min="13049" max="13049" width="15" style="364" customWidth="1"/>
    <col min="13050" max="13050" width="9.140625" style="364"/>
    <col min="13051" max="13051" width="0" style="364" hidden="1" customWidth="1"/>
    <col min="13052" max="13052" width="9.28515625" style="364" customWidth="1"/>
    <col min="13053" max="13053" width="0" style="364" hidden="1" customWidth="1"/>
    <col min="13054" max="13054" width="9.140625" style="364"/>
    <col min="13055" max="13055" width="9.28515625" style="364" customWidth="1"/>
    <col min="13056" max="13056" width="9.140625" style="364"/>
    <col min="13057" max="13057" width="0" style="364" hidden="1" customWidth="1"/>
    <col min="13058" max="13058" width="11.28515625" style="364" customWidth="1"/>
    <col min="13059" max="13059" width="41.5703125" style="364" customWidth="1"/>
    <col min="13060" max="13061" width="9.140625" style="364"/>
    <col min="13062" max="13062" width="10.7109375" style="364" customWidth="1"/>
    <col min="13063" max="13063" width="57.28515625" style="364" customWidth="1"/>
    <col min="13064" max="13064" width="14.7109375" style="364" customWidth="1"/>
    <col min="13065" max="13067" width="0" style="364" hidden="1" customWidth="1"/>
    <col min="13068" max="13069" width="11.7109375" style="364" customWidth="1"/>
    <col min="13070" max="13071" width="9.140625" style="364"/>
    <col min="13072" max="13072" width="12" style="364" customWidth="1"/>
    <col min="13073" max="13298" width="9.140625" style="364"/>
    <col min="13299" max="13299" width="10.7109375" style="364" customWidth="1"/>
    <col min="13300" max="13300" width="0" style="364" hidden="1" customWidth="1"/>
    <col min="13301" max="13301" width="10.28515625" style="364" customWidth="1"/>
    <col min="13302" max="13302" width="6.7109375" style="364" customWidth="1"/>
    <col min="13303" max="13303" width="36" style="364" customWidth="1"/>
    <col min="13304" max="13304" width="14.7109375" style="364" customWidth="1"/>
    <col min="13305" max="13305" width="15" style="364" customWidth="1"/>
    <col min="13306" max="13306" width="9.140625" style="364"/>
    <col min="13307" max="13307" width="0" style="364" hidden="1" customWidth="1"/>
    <col min="13308" max="13308" width="9.28515625" style="364" customWidth="1"/>
    <col min="13309" max="13309" width="0" style="364" hidden="1" customWidth="1"/>
    <col min="13310" max="13310" width="9.140625" style="364"/>
    <col min="13311" max="13311" width="9.28515625" style="364" customWidth="1"/>
    <col min="13312" max="13312" width="9.140625" style="364"/>
    <col min="13313" max="13313" width="0" style="364" hidden="1" customWidth="1"/>
    <col min="13314" max="13314" width="11.28515625" style="364" customWidth="1"/>
    <col min="13315" max="13315" width="41.5703125" style="364" customWidth="1"/>
    <col min="13316" max="13317" width="9.140625" style="364"/>
    <col min="13318" max="13318" width="10.7109375" style="364" customWidth="1"/>
    <col min="13319" max="13319" width="57.28515625" style="364" customWidth="1"/>
    <col min="13320" max="13320" width="14.7109375" style="364" customWidth="1"/>
    <col min="13321" max="13323" width="0" style="364" hidden="1" customWidth="1"/>
    <col min="13324" max="13325" width="11.7109375" style="364" customWidth="1"/>
    <col min="13326" max="13327" width="9.140625" style="364"/>
    <col min="13328" max="13328" width="12" style="364" customWidth="1"/>
    <col min="13329" max="13554" width="9.140625" style="364"/>
    <col min="13555" max="13555" width="10.7109375" style="364" customWidth="1"/>
    <col min="13556" max="13556" width="0" style="364" hidden="1" customWidth="1"/>
    <col min="13557" max="13557" width="10.28515625" style="364" customWidth="1"/>
    <col min="13558" max="13558" width="6.7109375" style="364" customWidth="1"/>
    <col min="13559" max="13559" width="36" style="364" customWidth="1"/>
    <col min="13560" max="13560" width="14.7109375" style="364" customWidth="1"/>
    <col min="13561" max="13561" width="15" style="364" customWidth="1"/>
    <col min="13562" max="13562" width="9.140625" style="364"/>
    <col min="13563" max="13563" width="0" style="364" hidden="1" customWidth="1"/>
    <col min="13564" max="13564" width="9.28515625" style="364" customWidth="1"/>
    <col min="13565" max="13565" width="0" style="364" hidden="1" customWidth="1"/>
    <col min="13566" max="13566" width="9.140625" style="364"/>
    <col min="13567" max="13567" width="9.28515625" style="364" customWidth="1"/>
    <col min="13568" max="13568" width="9.140625" style="364"/>
    <col min="13569" max="13569" width="0" style="364" hidden="1" customWidth="1"/>
    <col min="13570" max="13570" width="11.28515625" style="364" customWidth="1"/>
    <col min="13571" max="13571" width="41.5703125" style="364" customWidth="1"/>
    <col min="13572" max="13573" width="9.140625" style="364"/>
    <col min="13574" max="13574" width="10.7109375" style="364" customWidth="1"/>
    <col min="13575" max="13575" width="57.28515625" style="364" customWidth="1"/>
    <col min="13576" max="13576" width="14.7109375" style="364" customWidth="1"/>
    <col min="13577" max="13579" width="0" style="364" hidden="1" customWidth="1"/>
    <col min="13580" max="13581" width="11.7109375" style="364" customWidth="1"/>
    <col min="13582" max="13583" width="9.140625" style="364"/>
    <col min="13584" max="13584" width="12" style="364" customWidth="1"/>
    <col min="13585" max="13810" width="9.140625" style="364"/>
    <col min="13811" max="13811" width="10.7109375" style="364" customWidth="1"/>
    <col min="13812" max="13812" width="0" style="364" hidden="1" customWidth="1"/>
    <col min="13813" max="13813" width="10.28515625" style="364" customWidth="1"/>
    <col min="13814" max="13814" width="6.7109375" style="364" customWidth="1"/>
    <col min="13815" max="13815" width="36" style="364" customWidth="1"/>
    <col min="13816" max="13816" width="14.7109375" style="364" customWidth="1"/>
    <col min="13817" max="13817" width="15" style="364" customWidth="1"/>
    <col min="13818" max="13818" width="9.140625" style="364"/>
    <col min="13819" max="13819" width="0" style="364" hidden="1" customWidth="1"/>
    <col min="13820" max="13820" width="9.28515625" style="364" customWidth="1"/>
    <col min="13821" max="13821" width="0" style="364" hidden="1" customWidth="1"/>
    <col min="13822" max="13822" width="9.140625" style="364"/>
    <col min="13823" max="13823" width="9.28515625" style="364" customWidth="1"/>
    <col min="13824" max="13824" width="9.140625" style="364"/>
    <col min="13825" max="13825" width="0" style="364" hidden="1" customWidth="1"/>
    <col min="13826" max="13826" width="11.28515625" style="364" customWidth="1"/>
    <col min="13827" max="13827" width="41.5703125" style="364" customWidth="1"/>
    <col min="13828" max="13829" width="9.140625" style="364"/>
    <col min="13830" max="13830" width="10.7109375" style="364" customWidth="1"/>
    <col min="13831" max="13831" width="57.28515625" style="364" customWidth="1"/>
    <col min="13832" max="13832" width="14.7109375" style="364" customWidth="1"/>
    <col min="13833" max="13835" width="0" style="364" hidden="1" customWidth="1"/>
    <col min="13836" max="13837" width="11.7109375" style="364" customWidth="1"/>
    <col min="13838" max="13839" width="9.140625" style="364"/>
    <col min="13840" max="13840" width="12" style="364" customWidth="1"/>
    <col min="13841" max="14066" width="9.140625" style="364"/>
    <col min="14067" max="14067" width="10.7109375" style="364" customWidth="1"/>
    <col min="14068" max="14068" width="0" style="364" hidden="1" customWidth="1"/>
    <col min="14069" max="14069" width="10.28515625" style="364" customWidth="1"/>
    <col min="14070" max="14070" width="6.7109375" style="364" customWidth="1"/>
    <col min="14071" max="14071" width="36" style="364" customWidth="1"/>
    <col min="14072" max="14072" width="14.7109375" style="364" customWidth="1"/>
    <col min="14073" max="14073" width="15" style="364" customWidth="1"/>
    <col min="14074" max="14074" width="9.140625" style="364"/>
    <col min="14075" max="14075" width="0" style="364" hidden="1" customWidth="1"/>
    <col min="14076" max="14076" width="9.28515625" style="364" customWidth="1"/>
    <col min="14077" max="14077" width="0" style="364" hidden="1" customWidth="1"/>
    <col min="14078" max="14078" width="9.140625" style="364"/>
    <col min="14079" max="14079" width="9.28515625" style="364" customWidth="1"/>
    <col min="14080" max="14080" width="9.140625" style="364"/>
    <col min="14081" max="14081" width="0" style="364" hidden="1" customWidth="1"/>
    <col min="14082" max="14082" width="11.28515625" style="364" customWidth="1"/>
    <col min="14083" max="14083" width="41.5703125" style="364" customWidth="1"/>
    <col min="14084" max="14085" width="9.140625" style="364"/>
    <col min="14086" max="14086" width="10.7109375" style="364" customWidth="1"/>
    <col min="14087" max="14087" width="57.28515625" style="364" customWidth="1"/>
    <col min="14088" max="14088" width="14.7109375" style="364" customWidth="1"/>
    <col min="14089" max="14091" width="0" style="364" hidden="1" customWidth="1"/>
    <col min="14092" max="14093" width="11.7109375" style="364" customWidth="1"/>
    <col min="14094" max="14095" width="9.140625" style="364"/>
    <col min="14096" max="14096" width="12" style="364" customWidth="1"/>
    <col min="14097" max="14322" width="9.140625" style="364"/>
    <col min="14323" max="14323" width="10.7109375" style="364" customWidth="1"/>
    <col min="14324" max="14324" width="0" style="364" hidden="1" customWidth="1"/>
    <col min="14325" max="14325" width="10.28515625" style="364" customWidth="1"/>
    <col min="14326" max="14326" width="6.7109375" style="364" customWidth="1"/>
    <col min="14327" max="14327" width="36" style="364" customWidth="1"/>
    <col min="14328" max="14328" width="14.7109375" style="364" customWidth="1"/>
    <col min="14329" max="14329" width="15" style="364" customWidth="1"/>
    <col min="14330" max="14330" width="9.140625" style="364"/>
    <col min="14331" max="14331" width="0" style="364" hidden="1" customWidth="1"/>
    <col min="14332" max="14332" width="9.28515625" style="364" customWidth="1"/>
    <col min="14333" max="14333" width="0" style="364" hidden="1" customWidth="1"/>
    <col min="14334" max="14334" width="9.140625" style="364"/>
    <col min="14335" max="14335" width="9.28515625" style="364" customWidth="1"/>
    <col min="14336" max="14336" width="9.140625" style="364"/>
    <col min="14337" max="14337" width="0" style="364" hidden="1" customWidth="1"/>
    <col min="14338" max="14338" width="11.28515625" style="364" customWidth="1"/>
    <col min="14339" max="14339" width="41.5703125" style="364" customWidth="1"/>
    <col min="14340" max="14341" width="9.140625" style="364"/>
    <col min="14342" max="14342" width="10.7109375" style="364" customWidth="1"/>
    <col min="14343" max="14343" width="57.28515625" style="364" customWidth="1"/>
    <col min="14344" max="14344" width="14.7109375" style="364" customWidth="1"/>
    <col min="14345" max="14347" width="0" style="364" hidden="1" customWidth="1"/>
    <col min="14348" max="14349" width="11.7109375" style="364" customWidth="1"/>
    <col min="14350" max="14351" width="9.140625" style="364"/>
    <col min="14352" max="14352" width="12" style="364" customWidth="1"/>
    <col min="14353" max="14578" width="9.140625" style="364"/>
    <col min="14579" max="14579" width="10.7109375" style="364" customWidth="1"/>
    <col min="14580" max="14580" width="0" style="364" hidden="1" customWidth="1"/>
    <col min="14581" max="14581" width="10.28515625" style="364" customWidth="1"/>
    <col min="14582" max="14582" width="6.7109375" style="364" customWidth="1"/>
    <col min="14583" max="14583" width="36" style="364" customWidth="1"/>
    <col min="14584" max="14584" width="14.7109375" style="364" customWidth="1"/>
    <col min="14585" max="14585" width="15" style="364" customWidth="1"/>
    <col min="14586" max="14586" width="9.140625" style="364"/>
    <col min="14587" max="14587" width="0" style="364" hidden="1" customWidth="1"/>
    <col min="14588" max="14588" width="9.28515625" style="364" customWidth="1"/>
    <col min="14589" max="14589" width="0" style="364" hidden="1" customWidth="1"/>
    <col min="14590" max="14590" width="9.140625" style="364"/>
    <col min="14591" max="14591" width="9.28515625" style="364" customWidth="1"/>
    <col min="14592" max="14592" width="9.140625" style="364"/>
    <col min="14593" max="14593" width="0" style="364" hidden="1" customWidth="1"/>
    <col min="14594" max="14594" width="11.28515625" style="364" customWidth="1"/>
    <col min="14595" max="14595" width="41.5703125" style="364" customWidth="1"/>
    <col min="14596" max="14597" width="9.140625" style="364"/>
    <col min="14598" max="14598" width="10.7109375" style="364" customWidth="1"/>
    <col min="14599" max="14599" width="57.28515625" style="364" customWidth="1"/>
    <col min="14600" max="14600" width="14.7109375" style="364" customWidth="1"/>
    <col min="14601" max="14603" width="0" style="364" hidden="1" customWidth="1"/>
    <col min="14604" max="14605" width="11.7109375" style="364" customWidth="1"/>
    <col min="14606" max="14607" width="9.140625" style="364"/>
    <col min="14608" max="14608" width="12" style="364" customWidth="1"/>
    <col min="14609" max="14834" width="9.140625" style="364"/>
    <col min="14835" max="14835" width="10.7109375" style="364" customWidth="1"/>
    <col min="14836" max="14836" width="0" style="364" hidden="1" customWidth="1"/>
    <col min="14837" max="14837" width="10.28515625" style="364" customWidth="1"/>
    <col min="14838" max="14838" width="6.7109375" style="364" customWidth="1"/>
    <col min="14839" max="14839" width="36" style="364" customWidth="1"/>
    <col min="14840" max="14840" width="14.7109375" style="364" customWidth="1"/>
    <col min="14841" max="14841" width="15" style="364" customWidth="1"/>
    <col min="14842" max="14842" width="9.140625" style="364"/>
    <col min="14843" max="14843" width="0" style="364" hidden="1" customWidth="1"/>
    <col min="14844" max="14844" width="9.28515625" style="364" customWidth="1"/>
    <col min="14845" max="14845" width="0" style="364" hidden="1" customWidth="1"/>
    <col min="14846" max="14846" width="9.140625" style="364"/>
    <col min="14847" max="14847" width="9.28515625" style="364" customWidth="1"/>
    <col min="14848" max="14848" width="9.140625" style="364"/>
    <col min="14849" max="14849" width="0" style="364" hidden="1" customWidth="1"/>
    <col min="14850" max="14850" width="11.28515625" style="364" customWidth="1"/>
    <col min="14851" max="14851" width="41.5703125" style="364" customWidth="1"/>
    <col min="14852" max="14853" width="9.140625" style="364"/>
    <col min="14854" max="14854" width="10.7109375" style="364" customWidth="1"/>
    <col min="14855" max="14855" width="57.28515625" style="364" customWidth="1"/>
    <col min="14856" max="14856" width="14.7109375" style="364" customWidth="1"/>
    <col min="14857" max="14859" width="0" style="364" hidden="1" customWidth="1"/>
    <col min="14860" max="14861" width="11.7109375" style="364" customWidth="1"/>
    <col min="14862" max="14863" width="9.140625" style="364"/>
    <col min="14864" max="14864" width="12" style="364" customWidth="1"/>
    <col min="14865" max="15090" width="9.140625" style="364"/>
    <col min="15091" max="15091" width="10.7109375" style="364" customWidth="1"/>
    <col min="15092" max="15092" width="0" style="364" hidden="1" customWidth="1"/>
    <col min="15093" max="15093" width="10.28515625" style="364" customWidth="1"/>
    <col min="15094" max="15094" width="6.7109375" style="364" customWidth="1"/>
    <col min="15095" max="15095" width="36" style="364" customWidth="1"/>
    <col min="15096" max="15096" width="14.7109375" style="364" customWidth="1"/>
    <col min="15097" max="15097" width="15" style="364" customWidth="1"/>
    <col min="15098" max="15098" width="9.140625" style="364"/>
    <col min="15099" max="15099" width="0" style="364" hidden="1" customWidth="1"/>
    <col min="15100" max="15100" width="9.28515625" style="364" customWidth="1"/>
    <col min="15101" max="15101" width="0" style="364" hidden="1" customWidth="1"/>
    <col min="15102" max="15102" width="9.140625" style="364"/>
    <col min="15103" max="15103" width="9.28515625" style="364" customWidth="1"/>
    <col min="15104" max="15104" width="9.140625" style="364"/>
    <col min="15105" max="15105" width="0" style="364" hidden="1" customWidth="1"/>
    <col min="15106" max="15106" width="11.28515625" style="364" customWidth="1"/>
    <col min="15107" max="15107" width="41.5703125" style="364" customWidth="1"/>
    <col min="15108" max="15109" width="9.140625" style="364"/>
    <col min="15110" max="15110" width="10.7109375" style="364" customWidth="1"/>
    <col min="15111" max="15111" width="57.28515625" style="364" customWidth="1"/>
    <col min="15112" max="15112" width="14.7109375" style="364" customWidth="1"/>
    <col min="15113" max="15115" width="0" style="364" hidden="1" customWidth="1"/>
    <col min="15116" max="15117" width="11.7109375" style="364" customWidth="1"/>
    <col min="15118" max="15119" width="9.140625" style="364"/>
    <col min="15120" max="15120" width="12" style="364" customWidth="1"/>
    <col min="15121" max="15346" width="9.140625" style="364"/>
    <col min="15347" max="15347" width="10.7109375" style="364" customWidth="1"/>
    <col min="15348" max="15348" width="0" style="364" hidden="1" customWidth="1"/>
    <col min="15349" max="15349" width="10.28515625" style="364" customWidth="1"/>
    <col min="15350" max="15350" width="6.7109375" style="364" customWidth="1"/>
    <col min="15351" max="15351" width="36" style="364" customWidth="1"/>
    <col min="15352" max="15352" width="14.7109375" style="364" customWidth="1"/>
    <col min="15353" max="15353" width="15" style="364" customWidth="1"/>
    <col min="15354" max="15354" width="9.140625" style="364"/>
    <col min="15355" max="15355" width="0" style="364" hidden="1" customWidth="1"/>
    <col min="15356" max="15356" width="9.28515625" style="364" customWidth="1"/>
    <col min="15357" max="15357" width="0" style="364" hidden="1" customWidth="1"/>
    <col min="15358" max="15358" width="9.140625" style="364"/>
    <col min="15359" max="15359" width="9.28515625" style="364" customWidth="1"/>
    <col min="15360" max="15360" width="9.140625" style="364"/>
    <col min="15361" max="15361" width="0" style="364" hidden="1" customWidth="1"/>
    <col min="15362" max="15362" width="11.28515625" style="364" customWidth="1"/>
    <col min="15363" max="15363" width="41.5703125" style="364" customWidth="1"/>
    <col min="15364" max="15365" width="9.140625" style="364"/>
    <col min="15366" max="15366" width="10.7109375" style="364" customWidth="1"/>
    <col min="15367" max="15367" width="57.28515625" style="364" customWidth="1"/>
    <col min="15368" max="15368" width="14.7109375" style="364" customWidth="1"/>
    <col min="15369" max="15371" width="0" style="364" hidden="1" customWidth="1"/>
    <col min="15372" max="15373" width="11.7109375" style="364" customWidth="1"/>
    <col min="15374" max="15375" width="9.140625" style="364"/>
    <col min="15376" max="15376" width="12" style="364" customWidth="1"/>
    <col min="15377" max="15602" width="9.140625" style="364"/>
    <col min="15603" max="15603" width="10.7109375" style="364" customWidth="1"/>
    <col min="15604" max="15604" width="0" style="364" hidden="1" customWidth="1"/>
    <col min="15605" max="15605" width="10.28515625" style="364" customWidth="1"/>
    <col min="15606" max="15606" width="6.7109375" style="364" customWidth="1"/>
    <col min="15607" max="15607" width="36" style="364" customWidth="1"/>
    <col min="15608" max="15608" width="14.7109375" style="364" customWidth="1"/>
    <col min="15609" max="15609" width="15" style="364" customWidth="1"/>
    <col min="15610" max="15610" width="9.140625" style="364"/>
    <col min="15611" max="15611" width="0" style="364" hidden="1" customWidth="1"/>
    <col min="15612" max="15612" width="9.28515625" style="364" customWidth="1"/>
    <col min="15613" max="15613" width="0" style="364" hidden="1" customWidth="1"/>
    <col min="15614" max="15614" width="9.140625" style="364"/>
    <col min="15615" max="15615" width="9.28515625" style="364" customWidth="1"/>
    <col min="15616" max="15616" width="9.140625" style="364"/>
    <col min="15617" max="15617" width="0" style="364" hidden="1" customWidth="1"/>
    <col min="15618" max="15618" width="11.28515625" style="364" customWidth="1"/>
    <col min="15619" max="15619" width="41.5703125" style="364" customWidth="1"/>
    <col min="15620" max="15621" width="9.140625" style="364"/>
    <col min="15622" max="15622" width="10.7109375" style="364" customWidth="1"/>
    <col min="15623" max="15623" width="57.28515625" style="364" customWidth="1"/>
    <col min="15624" max="15624" width="14.7109375" style="364" customWidth="1"/>
    <col min="15625" max="15627" width="0" style="364" hidden="1" customWidth="1"/>
    <col min="15628" max="15629" width="11.7109375" style="364" customWidth="1"/>
    <col min="15630" max="15631" width="9.140625" style="364"/>
    <col min="15632" max="15632" width="12" style="364" customWidth="1"/>
    <col min="15633" max="15858" width="9.140625" style="364"/>
    <col min="15859" max="15859" width="10.7109375" style="364" customWidth="1"/>
    <col min="15860" max="15860" width="0" style="364" hidden="1" customWidth="1"/>
    <col min="15861" max="15861" width="10.28515625" style="364" customWidth="1"/>
    <col min="15862" max="15862" width="6.7109375" style="364" customWidth="1"/>
    <col min="15863" max="15863" width="36" style="364" customWidth="1"/>
    <col min="15864" max="15864" width="14.7109375" style="364" customWidth="1"/>
    <col min="15865" max="15865" width="15" style="364" customWidth="1"/>
    <col min="15866" max="15866" width="9.140625" style="364"/>
    <col min="15867" max="15867" width="0" style="364" hidden="1" customWidth="1"/>
    <col min="15868" max="15868" width="9.28515625" style="364" customWidth="1"/>
    <col min="15869" max="15869" width="0" style="364" hidden="1" customWidth="1"/>
    <col min="15870" max="15870" width="9.140625" style="364"/>
    <col min="15871" max="15871" width="9.28515625" style="364" customWidth="1"/>
    <col min="15872" max="15872" width="9.140625" style="364"/>
    <col min="15873" max="15873" width="0" style="364" hidden="1" customWidth="1"/>
    <col min="15874" max="15874" width="11.28515625" style="364" customWidth="1"/>
    <col min="15875" max="15875" width="41.5703125" style="364" customWidth="1"/>
    <col min="15876" max="15877" width="9.140625" style="364"/>
    <col min="15878" max="15878" width="10.7109375" style="364" customWidth="1"/>
    <col min="15879" max="15879" width="57.28515625" style="364" customWidth="1"/>
    <col min="15880" max="15880" width="14.7109375" style="364" customWidth="1"/>
    <col min="15881" max="15883" width="0" style="364" hidden="1" customWidth="1"/>
    <col min="15884" max="15885" width="11.7109375" style="364" customWidth="1"/>
    <col min="15886" max="15887" width="9.140625" style="364"/>
    <col min="15888" max="15888" width="12" style="364" customWidth="1"/>
    <col min="15889" max="16114" width="9.140625" style="364"/>
    <col min="16115" max="16115" width="10.7109375" style="364" customWidth="1"/>
    <col min="16116" max="16116" width="0" style="364" hidden="1" customWidth="1"/>
    <col min="16117" max="16117" width="10.28515625" style="364" customWidth="1"/>
    <col min="16118" max="16118" width="6.7109375" style="364" customWidth="1"/>
    <col min="16119" max="16119" width="36" style="364" customWidth="1"/>
    <col min="16120" max="16120" width="14.7109375" style="364" customWidth="1"/>
    <col min="16121" max="16121" width="15" style="364" customWidth="1"/>
    <col min="16122" max="16122" width="9.140625" style="364"/>
    <col min="16123" max="16123" width="0" style="364" hidden="1" customWidth="1"/>
    <col min="16124" max="16124" width="9.28515625" style="364" customWidth="1"/>
    <col min="16125" max="16125" width="0" style="364" hidden="1" customWidth="1"/>
    <col min="16126" max="16126" width="9.140625" style="364"/>
    <col min="16127" max="16127" width="9.28515625" style="364" customWidth="1"/>
    <col min="16128" max="16128" width="9.140625" style="364"/>
    <col min="16129" max="16129" width="0" style="364" hidden="1" customWidth="1"/>
    <col min="16130" max="16130" width="11.28515625" style="364" customWidth="1"/>
    <col min="16131" max="16131" width="41.5703125" style="364" customWidth="1"/>
    <col min="16132" max="16133" width="9.140625" style="364"/>
    <col min="16134" max="16134" width="10.7109375" style="364" customWidth="1"/>
    <col min="16135" max="16135" width="57.28515625" style="364" customWidth="1"/>
    <col min="16136" max="16136" width="14.7109375" style="364" customWidth="1"/>
    <col min="16137" max="16139" width="0" style="364" hidden="1" customWidth="1"/>
    <col min="16140" max="16141" width="11.7109375" style="364" customWidth="1"/>
    <col min="16142" max="16143" width="9.140625" style="364"/>
    <col min="16144" max="16144" width="12" style="364" customWidth="1"/>
    <col min="16145" max="16384" width="9.140625" style="364"/>
  </cols>
  <sheetData>
    <row r="1" spans="1:24" ht="37.5" customHeight="1" x14ac:dyDescent="0.25">
      <c r="C1" s="670" t="s">
        <v>5149</v>
      </c>
      <c r="D1" s="670"/>
      <c r="E1" s="670"/>
      <c r="F1" s="670"/>
      <c r="G1" s="670"/>
      <c r="H1" s="670"/>
      <c r="I1" s="670"/>
      <c r="J1" s="670"/>
      <c r="K1" s="670"/>
      <c r="L1" s="670"/>
      <c r="M1" s="670"/>
      <c r="N1" s="670"/>
      <c r="O1" s="670"/>
      <c r="P1" s="670"/>
      <c r="Q1" s="670"/>
      <c r="R1" s="670"/>
      <c r="S1" s="670"/>
      <c r="T1" s="670"/>
      <c r="U1" s="670"/>
      <c r="V1" s="670"/>
      <c r="W1" s="670"/>
      <c r="X1" s="670"/>
    </row>
    <row r="2" spans="1:24" s="369" customFormat="1" ht="144.75" hidden="1" customHeight="1" x14ac:dyDescent="0.2">
      <c r="A2" s="366" t="s">
        <v>4711</v>
      </c>
      <c r="B2" s="366"/>
      <c r="C2" s="366"/>
      <c r="D2" s="366"/>
      <c r="E2" s="367"/>
      <c r="F2" s="365"/>
      <c r="G2" s="365"/>
      <c r="H2" s="365"/>
      <c r="I2" s="365"/>
      <c r="J2" s="365"/>
      <c r="K2" s="365"/>
      <c r="L2" s="365"/>
      <c r="M2" s="365"/>
      <c r="N2" s="365"/>
      <c r="O2" s="365"/>
      <c r="P2" s="368"/>
    </row>
    <row r="3" spans="1:24" ht="21.75" customHeight="1" x14ac:dyDescent="0.2">
      <c r="A3" s="364">
        <v>1</v>
      </c>
      <c r="B3" s="364">
        <v>3</v>
      </c>
      <c r="C3" s="649" t="s">
        <v>8</v>
      </c>
      <c r="D3" s="649" t="s">
        <v>4715</v>
      </c>
      <c r="E3" s="649" t="s">
        <v>4716</v>
      </c>
      <c r="F3" s="653" t="s">
        <v>4717</v>
      </c>
      <c r="G3" s="370">
        <v>8</v>
      </c>
      <c r="H3" s="371">
        <v>9</v>
      </c>
      <c r="I3" s="657" t="s">
        <v>5116</v>
      </c>
      <c r="J3" s="657"/>
      <c r="K3" s="657"/>
      <c r="L3" s="657"/>
      <c r="M3" s="657"/>
      <c r="N3" s="657"/>
      <c r="O3" s="657"/>
      <c r="P3" s="649" t="s">
        <v>4712</v>
      </c>
      <c r="Q3" s="657" t="s">
        <v>4722</v>
      </c>
      <c r="R3" s="657"/>
      <c r="S3" s="657"/>
      <c r="T3" s="657"/>
      <c r="U3" s="657"/>
      <c r="V3" s="657"/>
      <c r="W3" s="657"/>
      <c r="X3" s="657" t="s">
        <v>4625</v>
      </c>
    </row>
    <row r="4" spans="1:24" ht="32.25" customHeight="1" x14ac:dyDescent="0.25">
      <c r="A4" s="671" t="s">
        <v>4713</v>
      </c>
      <c r="B4" s="673" t="s">
        <v>4714</v>
      </c>
      <c r="C4" s="649"/>
      <c r="D4" s="649"/>
      <c r="E4" s="649"/>
      <c r="F4" s="653"/>
      <c r="G4" s="649" t="s">
        <v>11</v>
      </c>
      <c r="H4" s="649" t="s">
        <v>4718</v>
      </c>
      <c r="I4" s="649" t="s">
        <v>4719</v>
      </c>
      <c r="J4" s="649" t="s">
        <v>4720</v>
      </c>
      <c r="K4" s="649" t="s">
        <v>4721</v>
      </c>
      <c r="L4" s="649"/>
      <c r="M4" s="649"/>
      <c r="N4" s="649" t="s">
        <v>5117</v>
      </c>
      <c r="O4" s="649" t="s">
        <v>4595</v>
      </c>
      <c r="P4" s="649"/>
      <c r="Q4" s="649" t="s">
        <v>5118</v>
      </c>
      <c r="R4" s="649"/>
      <c r="S4" s="649"/>
      <c r="T4" s="649" t="s">
        <v>582</v>
      </c>
      <c r="U4" s="649" t="s">
        <v>578</v>
      </c>
      <c r="V4" s="649" t="s">
        <v>4695</v>
      </c>
      <c r="W4" s="649" t="s">
        <v>1249</v>
      </c>
      <c r="X4" s="657"/>
    </row>
    <row r="5" spans="1:24" ht="46.5" customHeight="1" x14ac:dyDescent="0.25">
      <c r="A5" s="672"/>
      <c r="B5" s="674"/>
      <c r="C5" s="649"/>
      <c r="D5" s="649"/>
      <c r="E5" s="649"/>
      <c r="F5" s="653"/>
      <c r="G5" s="649"/>
      <c r="H5" s="649"/>
      <c r="I5" s="649"/>
      <c r="J5" s="649"/>
      <c r="K5" s="2" t="s">
        <v>4723</v>
      </c>
      <c r="L5" s="2" t="s">
        <v>4724</v>
      </c>
      <c r="M5" s="2" t="s">
        <v>4725</v>
      </c>
      <c r="N5" s="649"/>
      <c r="O5" s="649"/>
      <c r="P5" s="649"/>
      <c r="Q5" s="2" t="s">
        <v>4723</v>
      </c>
      <c r="R5" s="2" t="s">
        <v>4724</v>
      </c>
      <c r="S5" s="2" t="s">
        <v>4725</v>
      </c>
      <c r="T5" s="649"/>
      <c r="U5" s="649"/>
      <c r="V5" s="649"/>
      <c r="W5" s="649"/>
      <c r="X5" s="657"/>
    </row>
    <row r="6" spans="1:24" s="377" customFormat="1" ht="33.75" customHeight="1" x14ac:dyDescent="0.25">
      <c r="A6" s="180" t="s">
        <v>4726</v>
      </c>
      <c r="B6" s="44" t="s">
        <v>4727</v>
      </c>
      <c r="C6" s="356">
        <f>IF(LEN($E6)=0,"",SUBTOTAL(3,$E$6:$E6))</f>
        <v>1</v>
      </c>
      <c r="D6" s="372" t="s">
        <v>4728</v>
      </c>
      <c r="E6" s="359" t="s">
        <v>65</v>
      </c>
      <c r="F6" s="125" t="s">
        <v>128</v>
      </c>
      <c r="G6" s="373" t="s">
        <v>3460</v>
      </c>
      <c r="H6" s="357">
        <v>84.999999999999986</v>
      </c>
      <c r="I6" s="357">
        <v>84.999999999999986</v>
      </c>
      <c r="J6" s="126"/>
      <c r="K6" s="126">
        <v>2.35</v>
      </c>
      <c r="L6" s="126"/>
      <c r="M6" s="126"/>
      <c r="N6" s="373">
        <v>144</v>
      </c>
      <c r="O6" s="374">
        <v>2015</v>
      </c>
      <c r="P6" s="375"/>
      <c r="Q6" s="376"/>
      <c r="R6" s="376"/>
      <c r="S6" s="376"/>
      <c r="T6" s="376"/>
      <c r="U6" s="376"/>
      <c r="V6" s="376"/>
      <c r="W6" s="376"/>
      <c r="X6" s="376"/>
    </row>
    <row r="7" spans="1:24" s="377" customFormat="1" ht="24.95" customHeight="1" x14ac:dyDescent="0.25">
      <c r="A7" s="378" t="s">
        <v>4729</v>
      </c>
      <c r="B7" s="44" t="s">
        <v>4727</v>
      </c>
      <c r="C7" s="333">
        <f>IF(LEN($E7)=0,"",SUBTOTAL(3,$E$6:$E7))</f>
        <v>2</v>
      </c>
      <c r="D7" s="379" t="s">
        <v>4730</v>
      </c>
      <c r="E7" s="51" t="s">
        <v>89</v>
      </c>
      <c r="F7" s="51" t="s">
        <v>218</v>
      </c>
      <c r="G7" s="44" t="s">
        <v>3460</v>
      </c>
      <c r="H7" s="335">
        <v>272.95999999999998</v>
      </c>
      <c r="I7" s="335">
        <v>3.75</v>
      </c>
      <c r="J7" s="335"/>
      <c r="K7" s="335">
        <v>3.75</v>
      </c>
      <c r="L7" s="55"/>
      <c r="M7" s="55"/>
      <c r="N7" s="44">
        <v>91</v>
      </c>
      <c r="O7" s="50">
        <v>2018</v>
      </c>
      <c r="P7" s="380"/>
      <c r="Q7" s="381"/>
      <c r="R7" s="381"/>
      <c r="S7" s="381"/>
      <c r="T7" s="381"/>
      <c r="U7" s="381"/>
      <c r="V7" s="381"/>
      <c r="W7" s="381"/>
      <c r="X7" s="381"/>
    </row>
    <row r="8" spans="1:24" s="377" customFormat="1" ht="24.95" customHeight="1" x14ac:dyDescent="0.25">
      <c r="A8" s="44" t="s">
        <v>103</v>
      </c>
      <c r="B8" s="44" t="s">
        <v>4727</v>
      </c>
      <c r="C8" s="333">
        <f>IF(LEN($E8)=0,"",SUBTOTAL(3,$E$6:$E8))</f>
        <v>3</v>
      </c>
      <c r="D8" s="379" t="s">
        <v>4731</v>
      </c>
      <c r="E8" s="51" t="s">
        <v>79</v>
      </c>
      <c r="F8" s="51" t="s">
        <v>106</v>
      </c>
      <c r="G8" s="44" t="s">
        <v>105</v>
      </c>
      <c r="H8" s="55">
        <v>50</v>
      </c>
      <c r="I8" s="55">
        <v>50</v>
      </c>
      <c r="J8" s="55"/>
      <c r="K8" s="55">
        <v>0.51</v>
      </c>
      <c r="L8" s="55"/>
      <c r="M8" s="55"/>
      <c r="N8" s="44">
        <v>38</v>
      </c>
      <c r="O8" s="50">
        <v>2017</v>
      </c>
      <c r="P8" s="380" t="s">
        <v>4732</v>
      </c>
      <c r="Q8" s="381"/>
      <c r="R8" s="381"/>
      <c r="S8" s="381"/>
      <c r="T8" s="381"/>
      <c r="U8" s="381"/>
      <c r="V8" s="381"/>
      <c r="W8" s="381"/>
      <c r="X8" s="381"/>
    </row>
    <row r="9" spans="1:24" s="377" customFormat="1" ht="103.5" customHeight="1" x14ac:dyDescent="0.25">
      <c r="A9" s="44" t="s">
        <v>1857</v>
      </c>
      <c r="B9" s="44" t="s">
        <v>4727</v>
      </c>
      <c r="C9" s="333">
        <f>IF(LEN($E9)=0,"",SUBTOTAL(3,$E$6:$E9))</f>
        <v>4</v>
      </c>
      <c r="D9" s="379" t="s">
        <v>4733</v>
      </c>
      <c r="E9" s="51" t="s">
        <v>165</v>
      </c>
      <c r="F9" s="51" t="s">
        <v>722</v>
      </c>
      <c r="G9" s="44" t="s">
        <v>105</v>
      </c>
      <c r="H9" s="55">
        <v>40</v>
      </c>
      <c r="I9" s="55">
        <v>40</v>
      </c>
      <c r="J9" s="55">
        <v>40</v>
      </c>
      <c r="K9" s="55">
        <v>10</v>
      </c>
      <c r="L9" s="55"/>
      <c r="M9" s="55"/>
      <c r="N9" s="44">
        <v>21</v>
      </c>
      <c r="O9" s="50">
        <v>2016</v>
      </c>
      <c r="P9" s="380"/>
      <c r="Q9" s="381"/>
      <c r="R9" s="381"/>
      <c r="S9" s="381"/>
      <c r="T9" s="381"/>
      <c r="U9" s="381"/>
      <c r="V9" s="381"/>
      <c r="W9" s="381"/>
      <c r="X9" s="381"/>
    </row>
    <row r="10" spans="1:24" s="377" customFormat="1" ht="24.95" customHeight="1" x14ac:dyDescent="0.25">
      <c r="A10" s="44" t="s">
        <v>4005</v>
      </c>
      <c r="B10" s="44" t="s">
        <v>4727</v>
      </c>
      <c r="C10" s="333">
        <f>IF(LEN($E10)=0,"",SUBTOTAL(3,$E$6:$E10))</f>
        <v>5</v>
      </c>
      <c r="D10" s="379" t="s">
        <v>4006</v>
      </c>
      <c r="E10" s="51" t="s">
        <v>165</v>
      </c>
      <c r="F10" s="51" t="s">
        <v>166</v>
      </c>
      <c r="G10" s="44" t="s">
        <v>105</v>
      </c>
      <c r="H10" s="335">
        <v>1.48</v>
      </c>
      <c r="I10" s="335">
        <v>0.05</v>
      </c>
      <c r="J10" s="335"/>
      <c r="K10" s="335">
        <v>0.05</v>
      </c>
      <c r="L10" s="55"/>
      <c r="M10" s="55"/>
      <c r="N10" s="44">
        <v>91</v>
      </c>
      <c r="O10" s="50">
        <v>2018</v>
      </c>
      <c r="P10" s="380"/>
      <c r="Q10" s="381"/>
      <c r="R10" s="381"/>
      <c r="S10" s="381"/>
      <c r="T10" s="381"/>
      <c r="U10" s="381"/>
      <c r="V10" s="381"/>
      <c r="W10" s="381"/>
      <c r="X10" s="381"/>
    </row>
    <row r="11" spans="1:24" s="377" customFormat="1" ht="24.95" customHeight="1" x14ac:dyDescent="0.25">
      <c r="A11" s="44" t="str">
        <f>'[2]Dat lua'!A31</f>
        <v>XHU_CT_17</v>
      </c>
      <c r="B11" s="44" t="s">
        <v>4727</v>
      </c>
      <c r="C11" s="333">
        <f>IF(LEN($E11)=0,"",SUBTOTAL(3,$E$6:$E11))</f>
        <v>6</v>
      </c>
      <c r="D11" s="379" t="s">
        <v>4548</v>
      </c>
      <c r="E11" s="51" t="s">
        <v>51</v>
      </c>
      <c r="F11" s="51" t="s">
        <v>110</v>
      </c>
      <c r="G11" s="44" t="s">
        <v>105</v>
      </c>
      <c r="H11" s="55">
        <v>63.15</v>
      </c>
      <c r="I11" s="335">
        <v>0.34</v>
      </c>
      <c r="J11" s="55"/>
      <c r="K11" s="55">
        <v>0.34</v>
      </c>
      <c r="L11" s="55"/>
      <c r="M11" s="55"/>
      <c r="N11" s="44">
        <v>91</v>
      </c>
      <c r="O11" s="50">
        <v>2018</v>
      </c>
      <c r="P11" s="380" t="s">
        <v>4734</v>
      </c>
      <c r="Q11" s="381"/>
      <c r="R11" s="381"/>
      <c r="S11" s="381"/>
      <c r="T11" s="381"/>
      <c r="U11" s="381"/>
      <c r="V11" s="381"/>
      <c r="W11" s="381"/>
      <c r="X11" s="381"/>
    </row>
    <row r="12" spans="1:24" ht="24.95" customHeight="1" x14ac:dyDescent="0.25">
      <c r="A12" s="44" t="s">
        <v>4735</v>
      </c>
      <c r="B12" s="44" t="s">
        <v>4736</v>
      </c>
      <c r="C12" s="333">
        <f>IF(LEN($E12)=0,"",SUBTOTAL(3,$E$6:$E12))</f>
        <v>7</v>
      </c>
      <c r="D12" s="379" t="s">
        <v>4737</v>
      </c>
      <c r="E12" s="51" t="s">
        <v>79</v>
      </c>
      <c r="F12" s="51" t="s">
        <v>193</v>
      </c>
      <c r="G12" s="44" t="s">
        <v>4212</v>
      </c>
      <c r="H12" s="55">
        <v>14</v>
      </c>
      <c r="I12" s="335">
        <v>10.030000000000001</v>
      </c>
      <c r="J12" s="55"/>
      <c r="K12" s="55">
        <v>1.96</v>
      </c>
      <c r="L12" s="55">
        <v>8.07</v>
      </c>
      <c r="M12" s="55"/>
      <c r="N12" s="44">
        <v>91</v>
      </c>
      <c r="O12" s="50">
        <v>2018</v>
      </c>
      <c r="P12" s="380" t="s">
        <v>4734</v>
      </c>
      <c r="Q12" s="50"/>
      <c r="R12" s="50"/>
      <c r="S12" s="50"/>
      <c r="T12" s="50"/>
      <c r="U12" s="50"/>
      <c r="V12" s="50"/>
      <c r="W12" s="50"/>
      <c r="X12" s="50"/>
    </row>
    <row r="13" spans="1:24" ht="24.95" customHeight="1" x14ac:dyDescent="0.25">
      <c r="A13" s="44" t="s">
        <v>4738</v>
      </c>
      <c r="B13" s="44" t="s">
        <v>4727</v>
      </c>
      <c r="C13" s="333">
        <f>IF(LEN($E13)=0,"",SUBTOTAL(3,$E$6:$E13))</f>
        <v>8</v>
      </c>
      <c r="D13" s="379" t="s">
        <v>4739</v>
      </c>
      <c r="E13" s="51" t="s">
        <v>79</v>
      </c>
      <c r="F13" s="51" t="s">
        <v>2063</v>
      </c>
      <c r="G13" s="44" t="s">
        <v>317</v>
      </c>
      <c r="H13" s="28">
        <v>1.01</v>
      </c>
      <c r="I13" s="28">
        <v>1.01</v>
      </c>
      <c r="J13" s="55"/>
      <c r="K13" s="55">
        <v>0.8</v>
      </c>
      <c r="L13" s="55"/>
      <c r="M13" s="55"/>
      <c r="N13" s="44">
        <v>144</v>
      </c>
      <c r="O13" s="50">
        <v>2015</v>
      </c>
      <c r="P13" s="379"/>
      <c r="Q13" s="50"/>
      <c r="R13" s="50"/>
      <c r="S13" s="50"/>
      <c r="T13" s="50"/>
      <c r="U13" s="50"/>
      <c r="V13" s="50"/>
      <c r="W13" s="50"/>
      <c r="X13" s="50"/>
    </row>
    <row r="14" spans="1:24" ht="24.95" customHeight="1" x14ac:dyDescent="0.25">
      <c r="A14" s="44" t="s">
        <v>315</v>
      </c>
      <c r="B14" s="44" t="s">
        <v>4727</v>
      </c>
      <c r="C14" s="333">
        <f>IF(LEN($E14)=0,"",SUBTOTAL(3,$E$6:$E14))</f>
        <v>9</v>
      </c>
      <c r="D14" s="379" t="s">
        <v>316</v>
      </c>
      <c r="E14" s="51" t="s">
        <v>79</v>
      </c>
      <c r="F14" s="51" t="s">
        <v>234</v>
      </c>
      <c r="G14" s="44" t="s">
        <v>317</v>
      </c>
      <c r="H14" s="55">
        <v>2.5</v>
      </c>
      <c r="I14" s="335">
        <v>1.05</v>
      </c>
      <c r="J14" s="55"/>
      <c r="K14" s="55">
        <v>1.05</v>
      </c>
      <c r="L14" s="55"/>
      <c r="M14" s="55"/>
      <c r="N14" s="44">
        <v>91</v>
      </c>
      <c r="O14" s="50">
        <v>2018</v>
      </c>
      <c r="P14" s="379"/>
      <c r="Q14" s="50"/>
      <c r="R14" s="50"/>
      <c r="S14" s="50"/>
      <c r="T14" s="50"/>
      <c r="U14" s="50"/>
      <c r="V14" s="50"/>
      <c r="W14" s="50"/>
      <c r="X14" s="50"/>
    </row>
    <row r="15" spans="1:24" ht="25.5" x14ac:dyDescent="0.25">
      <c r="A15" s="378" t="s">
        <v>4740</v>
      </c>
      <c r="B15" s="44" t="s">
        <v>4727</v>
      </c>
      <c r="C15" s="333">
        <f>IF(LEN($E15)=0,"",SUBTOTAL(3,$E$6:$E15))</f>
        <v>10</v>
      </c>
      <c r="D15" s="379" t="s">
        <v>4741</v>
      </c>
      <c r="E15" s="51" t="s">
        <v>139</v>
      </c>
      <c r="F15" s="51" t="s">
        <v>3407</v>
      </c>
      <c r="G15" s="44" t="s">
        <v>317</v>
      </c>
      <c r="H15" s="28">
        <v>0.87999999999999989</v>
      </c>
      <c r="I15" s="28">
        <v>0.87999999999999989</v>
      </c>
      <c r="J15" s="55"/>
      <c r="K15" s="55">
        <v>0.18</v>
      </c>
      <c r="L15" s="55"/>
      <c r="M15" s="55"/>
      <c r="N15" s="44">
        <v>144</v>
      </c>
      <c r="O15" s="50">
        <v>2015</v>
      </c>
      <c r="P15" s="379" t="s">
        <v>4742</v>
      </c>
      <c r="Q15" s="50"/>
      <c r="R15" s="50"/>
      <c r="S15" s="50"/>
      <c r="T15" s="50"/>
      <c r="U15" s="50"/>
      <c r="V15" s="50"/>
      <c r="W15" s="50"/>
      <c r="X15" s="50"/>
    </row>
    <row r="16" spans="1:24" ht="24.95" customHeight="1" x14ac:dyDescent="0.25">
      <c r="A16" s="194" t="s">
        <v>2496</v>
      </c>
      <c r="B16" s="44" t="s">
        <v>4727</v>
      </c>
      <c r="C16" s="333">
        <f>IF(LEN($E16)=0,"",SUBTOTAL(3,$E$6:$E16))</f>
        <v>11</v>
      </c>
      <c r="D16" s="379" t="s">
        <v>2497</v>
      </c>
      <c r="E16" s="334" t="s">
        <v>65</v>
      </c>
      <c r="F16" s="51" t="s">
        <v>1644</v>
      </c>
      <c r="G16" s="44" t="s">
        <v>331</v>
      </c>
      <c r="H16" s="28">
        <v>0.19</v>
      </c>
      <c r="I16" s="28">
        <v>0.19</v>
      </c>
      <c r="J16" s="55"/>
      <c r="K16" s="55">
        <v>0.13</v>
      </c>
      <c r="L16" s="55"/>
      <c r="M16" s="55"/>
      <c r="N16" s="44">
        <v>144</v>
      </c>
      <c r="O16" s="50">
        <v>2015</v>
      </c>
      <c r="P16" s="379"/>
      <c r="Q16" s="50"/>
      <c r="R16" s="50"/>
      <c r="S16" s="50"/>
      <c r="T16" s="50"/>
      <c r="U16" s="50"/>
      <c r="V16" s="50"/>
      <c r="W16" s="50"/>
      <c r="X16" s="50"/>
    </row>
    <row r="17" spans="1:24" ht="24.95" customHeight="1" x14ac:dyDescent="0.25">
      <c r="A17" s="194" t="s">
        <v>2490</v>
      </c>
      <c r="B17" s="44" t="s">
        <v>4727</v>
      </c>
      <c r="C17" s="333">
        <f>IF(LEN($E17)=0,"",SUBTOTAL(3,$E$6:$E17))</f>
        <v>12</v>
      </c>
      <c r="D17" s="379" t="s">
        <v>2491</v>
      </c>
      <c r="E17" s="334" t="s">
        <v>65</v>
      </c>
      <c r="F17" s="51" t="s">
        <v>893</v>
      </c>
      <c r="G17" s="44" t="s">
        <v>64</v>
      </c>
      <c r="H17" s="28">
        <v>0.95000000000000007</v>
      </c>
      <c r="I17" s="28">
        <v>0.95000000000000007</v>
      </c>
      <c r="J17" s="55"/>
      <c r="K17" s="55">
        <v>0.12</v>
      </c>
      <c r="L17" s="55"/>
      <c r="M17" s="55"/>
      <c r="N17" s="44">
        <v>144</v>
      </c>
      <c r="O17" s="50">
        <v>2015</v>
      </c>
      <c r="P17" s="379"/>
      <c r="Q17" s="50"/>
      <c r="R17" s="50"/>
      <c r="S17" s="50"/>
      <c r="T17" s="50"/>
      <c r="U17" s="50"/>
      <c r="V17" s="50"/>
      <c r="W17" s="50"/>
      <c r="X17" s="50"/>
    </row>
    <row r="18" spans="1:24" ht="24.95" customHeight="1" x14ac:dyDescent="0.25">
      <c r="A18" s="44" t="s">
        <v>969</v>
      </c>
      <c r="B18" s="44" t="s">
        <v>4727</v>
      </c>
      <c r="C18" s="333">
        <f>IF(LEN($E18)=0,"",SUBTOTAL(3,$E$6:$E18))</f>
        <v>13</v>
      </c>
      <c r="D18" s="379" t="s">
        <v>970</v>
      </c>
      <c r="E18" s="334" t="s">
        <v>65</v>
      </c>
      <c r="F18" s="51" t="s">
        <v>299</v>
      </c>
      <c r="G18" s="44" t="s">
        <v>64</v>
      </c>
      <c r="H18" s="28">
        <v>1.58</v>
      </c>
      <c r="I18" s="28">
        <v>1.58</v>
      </c>
      <c r="J18" s="55">
        <v>1.58</v>
      </c>
      <c r="K18" s="55">
        <v>0.56999999999999995</v>
      </c>
      <c r="L18" s="55"/>
      <c r="M18" s="55"/>
      <c r="N18" s="44">
        <v>57</v>
      </c>
      <c r="O18" s="50">
        <v>2017</v>
      </c>
      <c r="P18" s="380" t="s">
        <v>4732</v>
      </c>
      <c r="Q18" s="50"/>
      <c r="R18" s="50"/>
      <c r="S18" s="50"/>
      <c r="T18" s="50"/>
      <c r="U18" s="50"/>
      <c r="V18" s="50"/>
      <c r="W18" s="50"/>
      <c r="X18" s="50"/>
    </row>
    <row r="19" spans="1:24" ht="24.95" customHeight="1" x14ac:dyDescent="0.25">
      <c r="A19" s="44" t="s">
        <v>3540</v>
      </c>
      <c r="B19" s="44" t="s">
        <v>4727</v>
      </c>
      <c r="C19" s="333">
        <f>IF(LEN($E19)=0,"",SUBTOTAL(3,$E$6:$E19))</f>
        <v>14</v>
      </c>
      <c r="D19" s="379" t="s">
        <v>4743</v>
      </c>
      <c r="E19" s="334" t="s">
        <v>65</v>
      </c>
      <c r="F19" s="51" t="s">
        <v>285</v>
      </c>
      <c r="G19" s="44" t="s">
        <v>64</v>
      </c>
      <c r="H19" s="55">
        <v>0.82</v>
      </c>
      <c r="I19" s="335">
        <v>0.35</v>
      </c>
      <c r="J19" s="55"/>
      <c r="K19" s="55">
        <v>0.35</v>
      </c>
      <c r="L19" s="55"/>
      <c r="M19" s="55"/>
      <c r="N19" s="44">
        <v>91</v>
      </c>
      <c r="O19" s="50">
        <v>2018</v>
      </c>
      <c r="P19" s="379" t="s">
        <v>4734</v>
      </c>
      <c r="Q19" s="50"/>
      <c r="R19" s="50"/>
      <c r="S19" s="50"/>
      <c r="T19" s="50"/>
      <c r="U19" s="50"/>
      <c r="V19" s="50"/>
      <c r="W19" s="50"/>
      <c r="X19" s="50"/>
    </row>
    <row r="20" spans="1:24" ht="24.95" customHeight="1" x14ac:dyDescent="0.25">
      <c r="A20" s="44" t="s">
        <v>3572</v>
      </c>
      <c r="B20" s="44" t="s">
        <v>4727</v>
      </c>
      <c r="C20" s="333">
        <f>IF(LEN($E20)=0,"",SUBTOTAL(3,$E$6:$E20))</f>
        <v>15</v>
      </c>
      <c r="D20" s="379" t="s">
        <v>1458</v>
      </c>
      <c r="E20" s="51" t="s">
        <v>79</v>
      </c>
      <c r="F20" s="51" t="s">
        <v>499</v>
      </c>
      <c r="G20" s="44" t="s">
        <v>64</v>
      </c>
      <c r="H20" s="55">
        <v>1.1000000000000001</v>
      </c>
      <c r="I20" s="335">
        <v>0.93</v>
      </c>
      <c r="J20" s="55"/>
      <c r="K20" s="55">
        <v>0.93</v>
      </c>
      <c r="L20" s="55"/>
      <c r="M20" s="55"/>
      <c r="N20" s="44">
        <v>91</v>
      </c>
      <c r="O20" s="50">
        <v>2018</v>
      </c>
      <c r="P20" s="379"/>
      <c r="Q20" s="50"/>
      <c r="R20" s="50"/>
      <c r="S20" s="50"/>
      <c r="T20" s="50"/>
      <c r="U20" s="50"/>
      <c r="V20" s="50"/>
      <c r="W20" s="50"/>
      <c r="X20" s="50"/>
    </row>
    <row r="21" spans="1:24" ht="24.95" customHeight="1" x14ac:dyDescent="0.25">
      <c r="A21" s="44" t="s">
        <v>323</v>
      </c>
      <c r="B21" s="44" t="s">
        <v>4727</v>
      </c>
      <c r="C21" s="333">
        <f>IF(LEN($E21)=0,"",SUBTOTAL(3,$E$6:$E21))</f>
        <v>16</v>
      </c>
      <c r="D21" s="379" t="s">
        <v>324</v>
      </c>
      <c r="E21" s="51" t="s">
        <v>79</v>
      </c>
      <c r="F21" s="51" t="s">
        <v>499</v>
      </c>
      <c r="G21" s="44" t="s">
        <v>64</v>
      </c>
      <c r="H21" s="55">
        <v>1.32</v>
      </c>
      <c r="I21" s="335">
        <v>0.16</v>
      </c>
      <c r="J21" s="55"/>
      <c r="K21" s="55">
        <v>0.16</v>
      </c>
      <c r="L21" s="55"/>
      <c r="M21" s="55"/>
      <c r="N21" s="44">
        <v>91</v>
      </c>
      <c r="O21" s="50">
        <v>2018</v>
      </c>
      <c r="P21" s="379" t="s">
        <v>4734</v>
      </c>
      <c r="Q21" s="50"/>
      <c r="R21" s="50"/>
      <c r="S21" s="50"/>
      <c r="T21" s="50"/>
      <c r="U21" s="50"/>
      <c r="V21" s="50"/>
      <c r="W21" s="50"/>
      <c r="X21" s="50"/>
    </row>
    <row r="22" spans="1:24" ht="24.95" customHeight="1" x14ac:dyDescent="0.25">
      <c r="A22" s="44" t="s">
        <v>3563</v>
      </c>
      <c r="B22" s="44" t="s">
        <v>4727</v>
      </c>
      <c r="C22" s="333">
        <f>IF(LEN($E22)=0,"",SUBTOTAL(3,$E$6:$E22))</f>
        <v>17</v>
      </c>
      <c r="D22" s="379" t="s">
        <v>3564</v>
      </c>
      <c r="E22" s="51" t="s">
        <v>79</v>
      </c>
      <c r="F22" s="51" t="s">
        <v>245</v>
      </c>
      <c r="G22" s="44" t="s">
        <v>64</v>
      </c>
      <c r="H22" s="55">
        <v>0.15</v>
      </c>
      <c r="I22" s="335">
        <v>0.12</v>
      </c>
      <c r="J22" s="55"/>
      <c r="K22" s="55">
        <v>0.12</v>
      </c>
      <c r="L22" s="55"/>
      <c r="M22" s="55"/>
      <c r="N22" s="44">
        <v>91</v>
      </c>
      <c r="O22" s="50">
        <v>2018</v>
      </c>
      <c r="P22" s="379" t="s">
        <v>4734</v>
      </c>
      <c r="Q22" s="50"/>
      <c r="R22" s="50"/>
      <c r="S22" s="50"/>
      <c r="T22" s="50"/>
      <c r="U22" s="50"/>
      <c r="V22" s="50"/>
      <c r="W22" s="50"/>
      <c r="X22" s="50"/>
    </row>
    <row r="23" spans="1:24" ht="24.95" customHeight="1" x14ac:dyDescent="0.25">
      <c r="A23" s="378" t="s">
        <v>2299</v>
      </c>
      <c r="B23" s="44" t="s">
        <v>4727</v>
      </c>
      <c r="C23" s="333">
        <f>IF(LEN($E23)=0,"",SUBTOTAL(3,$E$6:$E23))</f>
        <v>18</v>
      </c>
      <c r="D23" s="379" t="s">
        <v>2300</v>
      </c>
      <c r="E23" s="51" t="s">
        <v>139</v>
      </c>
      <c r="F23" s="51" t="s">
        <v>682</v>
      </c>
      <c r="G23" s="44" t="s">
        <v>64</v>
      </c>
      <c r="H23" s="28">
        <v>0.09</v>
      </c>
      <c r="I23" s="28">
        <v>0.09</v>
      </c>
      <c r="J23" s="55"/>
      <c r="K23" s="55">
        <v>0.09</v>
      </c>
      <c r="L23" s="55"/>
      <c r="M23" s="55"/>
      <c r="N23" s="44">
        <v>183</v>
      </c>
      <c r="O23" s="50">
        <v>2016</v>
      </c>
      <c r="P23" s="379"/>
      <c r="Q23" s="50"/>
      <c r="R23" s="50"/>
      <c r="S23" s="50"/>
      <c r="T23" s="50"/>
      <c r="U23" s="50"/>
      <c r="V23" s="50"/>
      <c r="W23" s="50"/>
      <c r="X23" s="50"/>
    </row>
    <row r="24" spans="1:24" ht="24.95" customHeight="1" x14ac:dyDescent="0.25">
      <c r="A24" s="378" t="s">
        <v>2302</v>
      </c>
      <c r="B24" s="44" t="s">
        <v>4727</v>
      </c>
      <c r="C24" s="333">
        <f>IF(LEN($E24)=0,"",SUBTOTAL(3,$E$6:$E24))</f>
        <v>19</v>
      </c>
      <c r="D24" s="379" t="s">
        <v>2303</v>
      </c>
      <c r="E24" s="51" t="s">
        <v>139</v>
      </c>
      <c r="F24" s="51" t="s">
        <v>682</v>
      </c>
      <c r="G24" s="44" t="s">
        <v>64</v>
      </c>
      <c r="H24" s="28">
        <v>0.04</v>
      </c>
      <c r="I24" s="28">
        <v>0.04</v>
      </c>
      <c r="J24" s="55"/>
      <c r="K24" s="55">
        <v>0.04</v>
      </c>
      <c r="L24" s="55"/>
      <c r="M24" s="55"/>
      <c r="N24" s="44">
        <v>183</v>
      </c>
      <c r="O24" s="50">
        <v>2016</v>
      </c>
      <c r="P24" s="379"/>
      <c r="Q24" s="50"/>
      <c r="R24" s="50"/>
      <c r="S24" s="50"/>
      <c r="T24" s="50"/>
      <c r="U24" s="50"/>
      <c r="V24" s="50"/>
      <c r="W24" s="50"/>
      <c r="X24" s="50"/>
    </row>
    <row r="25" spans="1:24" ht="25.5" x14ac:dyDescent="0.25">
      <c r="A25" s="378" t="s">
        <v>137</v>
      </c>
      <c r="B25" s="44" t="s">
        <v>4727</v>
      </c>
      <c r="C25" s="333">
        <f>IF(LEN($E25)=0,"",SUBTOTAL(3,$E$6:$E25))</f>
        <v>20</v>
      </c>
      <c r="D25" s="379" t="s">
        <v>138</v>
      </c>
      <c r="E25" s="51" t="s">
        <v>139</v>
      </c>
      <c r="F25" s="51" t="s">
        <v>140</v>
      </c>
      <c r="G25" s="44" t="s">
        <v>64</v>
      </c>
      <c r="H25" s="28">
        <v>1.0900000000000001</v>
      </c>
      <c r="I25" s="28">
        <v>1.0900000000000001</v>
      </c>
      <c r="J25" s="55">
        <v>1.0900000000000001</v>
      </c>
      <c r="K25" s="55">
        <v>0.8</v>
      </c>
      <c r="L25" s="55"/>
      <c r="M25" s="55"/>
      <c r="N25" s="44">
        <v>57</v>
      </c>
      <c r="O25" s="50">
        <v>2017</v>
      </c>
      <c r="P25" s="380" t="s">
        <v>4732</v>
      </c>
      <c r="Q25" s="50"/>
      <c r="R25" s="50"/>
      <c r="S25" s="50"/>
      <c r="T25" s="50"/>
      <c r="U25" s="50"/>
      <c r="V25" s="50"/>
      <c r="W25" s="50"/>
      <c r="X25" s="50"/>
    </row>
    <row r="26" spans="1:24" ht="52.5" customHeight="1" x14ac:dyDescent="0.25">
      <c r="A26" s="378" t="s">
        <v>2220</v>
      </c>
      <c r="B26" s="44" t="s">
        <v>4727</v>
      </c>
      <c r="C26" s="333">
        <f>IF(LEN($E26)=0,"",SUBTOTAL(3,$E$6:$E26))</f>
        <v>21</v>
      </c>
      <c r="D26" s="379" t="s">
        <v>4744</v>
      </c>
      <c r="E26" s="51" t="s">
        <v>139</v>
      </c>
      <c r="F26" s="51" t="s">
        <v>140</v>
      </c>
      <c r="G26" s="44" t="s">
        <v>64</v>
      </c>
      <c r="H26" s="28">
        <v>1.07</v>
      </c>
      <c r="I26" s="28">
        <v>1.07</v>
      </c>
      <c r="J26" s="55">
        <v>1.07</v>
      </c>
      <c r="K26" s="55">
        <v>0.75</v>
      </c>
      <c r="L26" s="55"/>
      <c r="M26" s="55"/>
      <c r="N26" s="44">
        <v>57</v>
      </c>
      <c r="O26" s="50">
        <v>2017</v>
      </c>
      <c r="P26" s="380" t="s">
        <v>4732</v>
      </c>
      <c r="Q26" s="50"/>
      <c r="R26" s="50"/>
      <c r="S26" s="50"/>
      <c r="T26" s="50"/>
      <c r="U26" s="50"/>
      <c r="V26" s="50"/>
      <c r="W26" s="50"/>
      <c r="X26" s="50"/>
    </row>
    <row r="27" spans="1:24" ht="24.95" customHeight="1" x14ac:dyDescent="0.25">
      <c r="A27" s="44" t="s">
        <v>4745</v>
      </c>
      <c r="B27" s="44" t="s">
        <v>4727</v>
      </c>
      <c r="C27" s="333">
        <f>IF(LEN($E27)=0,"",SUBTOTAL(3,$E$6:$E27))</f>
        <v>22</v>
      </c>
      <c r="D27" s="379" t="s">
        <v>4746</v>
      </c>
      <c r="E27" s="51" t="s">
        <v>84</v>
      </c>
      <c r="F27" s="51" t="s">
        <v>85</v>
      </c>
      <c r="G27" s="44" t="s">
        <v>64</v>
      </c>
      <c r="H27" s="28">
        <v>0.45</v>
      </c>
      <c r="I27" s="28">
        <v>0.45</v>
      </c>
      <c r="J27" s="55"/>
      <c r="K27" s="55">
        <v>0.45</v>
      </c>
      <c r="L27" s="55"/>
      <c r="M27" s="55"/>
      <c r="N27" s="44">
        <v>144</v>
      </c>
      <c r="O27" s="50">
        <v>2015</v>
      </c>
      <c r="P27" s="379"/>
      <c r="Q27" s="50"/>
      <c r="R27" s="50"/>
      <c r="S27" s="50"/>
      <c r="T27" s="50"/>
      <c r="U27" s="50"/>
      <c r="V27" s="50"/>
      <c r="W27" s="50"/>
      <c r="X27" s="50"/>
    </row>
    <row r="28" spans="1:24" ht="24.95" customHeight="1" x14ac:dyDescent="0.25">
      <c r="A28" s="378" t="s">
        <v>4747</v>
      </c>
      <c r="B28" s="44" t="s">
        <v>4727</v>
      </c>
      <c r="C28" s="333">
        <f>IF(LEN($E28)=0,"",SUBTOTAL(3,$E$6:$E28))</f>
        <v>23</v>
      </c>
      <c r="D28" s="379" t="s">
        <v>3605</v>
      </c>
      <c r="E28" s="51" t="s">
        <v>181</v>
      </c>
      <c r="F28" s="51" t="s">
        <v>773</v>
      </c>
      <c r="G28" s="44" t="s">
        <v>64</v>
      </c>
      <c r="H28" s="55">
        <v>1.5</v>
      </c>
      <c r="I28" s="335">
        <v>0.47</v>
      </c>
      <c r="J28" s="55"/>
      <c r="K28" s="55">
        <v>0.47</v>
      </c>
      <c r="L28" s="55"/>
      <c r="M28" s="55"/>
      <c r="N28" s="44">
        <v>91</v>
      </c>
      <c r="O28" s="50">
        <v>2018</v>
      </c>
      <c r="P28" s="379"/>
      <c r="Q28" s="50"/>
      <c r="R28" s="50"/>
      <c r="S28" s="50"/>
      <c r="T28" s="50"/>
      <c r="U28" s="50"/>
      <c r="V28" s="50"/>
      <c r="W28" s="50"/>
      <c r="X28" s="50"/>
    </row>
    <row r="29" spans="1:24" ht="24.95" customHeight="1" x14ac:dyDescent="0.25">
      <c r="A29" s="378" t="s">
        <v>4748</v>
      </c>
      <c r="B29" s="44" t="s">
        <v>4727</v>
      </c>
      <c r="C29" s="333">
        <f>IF(LEN($E29)=0,"",SUBTOTAL(3,$E$6:$E29))</f>
        <v>24</v>
      </c>
      <c r="D29" s="379" t="s">
        <v>4749</v>
      </c>
      <c r="E29" s="51" t="s">
        <v>89</v>
      </c>
      <c r="F29" s="51" t="s">
        <v>249</v>
      </c>
      <c r="G29" s="44" t="s">
        <v>64</v>
      </c>
      <c r="H29" s="28">
        <v>0.83299999999999996</v>
      </c>
      <c r="I29" s="28">
        <v>0.83299999999999996</v>
      </c>
      <c r="J29" s="55"/>
      <c r="K29" s="55">
        <v>0.83</v>
      </c>
      <c r="L29" s="55"/>
      <c r="M29" s="55"/>
      <c r="N29" s="44">
        <v>113</v>
      </c>
      <c r="O29" s="50">
        <v>2018</v>
      </c>
      <c r="P29" s="379"/>
      <c r="Q29" s="50"/>
      <c r="R29" s="50"/>
      <c r="S29" s="50"/>
      <c r="T29" s="50"/>
      <c r="U29" s="50"/>
      <c r="V29" s="50"/>
      <c r="W29" s="50"/>
      <c r="X29" s="50"/>
    </row>
    <row r="30" spans="1:24" ht="24.95" customHeight="1" x14ac:dyDescent="0.25">
      <c r="A30" s="44" t="s">
        <v>4750</v>
      </c>
      <c r="B30" s="44" t="s">
        <v>4727</v>
      </c>
      <c r="C30" s="333">
        <f>IF(LEN($E30)=0,"",SUBTOTAL(3,$E$6:$E30))</f>
        <v>25</v>
      </c>
      <c r="D30" s="379" t="s">
        <v>4751</v>
      </c>
      <c r="E30" s="334" t="s">
        <v>65</v>
      </c>
      <c r="F30" s="51" t="s">
        <v>1644</v>
      </c>
      <c r="G30" s="44" t="s">
        <v>27</v>
      </c>
      <c r="H30" s="28">
        <v>1.08</v>
      </c>
      <c r="I30" s="28">
        <v>1.08</v>
      </c>
      <c r="J30" s="55"/>
      <c r="K30" s="55">
        <v>9.9999999999999992E-2</v>
      </c>
      <c r="L30" s="55"/>
      <c r="M30" s="55"/>
      <c r="N30" s="44">
        <v>144</v>
      </c>
      <c r="O30" s="50">
        <v>2015</v>
      </c>
      <c r="P30" s="379"/>
      <c r="Q30" s="50"/>
      <c r="R30" s="50"/>
      <c r="S30" s="50"/>
      <c r="T30" s="50"/>
      <c r="U30" s="50"/>
      <c r="V30" s="50"/>
      <c r="W30" s="50"/>
      <c r="X30" s="50"/>
    </row>
    <row r="31" spans="1:24" ht="24.95" customHeight="1" x14ac:dyDescent="0.25">
      <c r="A31" s="180" t="s">
        <v>618</v>
      </c>
      <c r="B31" s="44" t="s">
        <v>4727</v>
      </c>
      <c r="C31" s="333">
        <f>IF(LEN($E31)=0,"",SUBTOTAL(3,$E$6:$E31))</f>
        <v>26</v>
      </c>
      <c r="D31" s="379" t="s">
        <v>2686</v>
      </c>
      <c r="E31" s="334" t="s">
        <v>65</v>
      </c>
      <c r="F31" s="51" t="s">
        <v>339</v>
      </c>
      <c r="G31" s="44" t="s">
        <v>27</v>
      </c>
      <c r="H31" s="28">
        <v>2.7</v>
      </c>
      <c r="I31" s="28">
        <v>2.7</v>
      </c>
      <c r="J31" s="55"/>
      <c r="K31" s="55">
        <v>0.21</v>
      </c>
      <c r="L31" s="55"/>
      <c r="M31" s="55"/>
      <c r="N31" s="44">
        <v>144</v>
      </c>
      <c r="O31" s="50">
        <v>2015</v>
      </c>
      <c r="P31" s="379"/>
      <c r="Q31" s="50"/>
      <c r="R31" s="50"/>
      <c r="S31" s="50"/>
      <c r="T31" s="50"/>
      <c r="U31" s="50"/>
      <c r="V31" s="50"/>
      <c r="W31" s="50"/>
      <c r="X31" s="50"/>
    </row>
    <row r="32" spans="1:24" s="377" customFormat="1" ht="24.95" customHeight="1" x14ac:dyDescent="0.25">
      <c r="A32" s="44" t="s">
        <v>621</v>
      </c>
      <c r="B32" s="44" t="s">
        <v>4727</v>
      </c>
      <c r="C32" s="333">
        <f>IF(LEN($E32)=0,"",SUBTOTAL(3,$E$6:$E32))</f>
        <v>27</v>
      </c>
      <c r="D32" s="379" t="s">
        <v>622</v>
      </c>
      <c r="E32" s="334" t="s">
        <v>65</v>
      </c>
      <c r="F32" s="51" t="s">
        <v>406</v>
      </c>
      <c r="G32" s="44" t="s">
        <v>27</v>
      </c>
      <c r="H32" s="28">
        <v>0.34</v>
      </c>
      <c r="I32" s="28">
        <v>0.34</v>
      </c>
      <c r="J32" s="55"/>
      <c r="K32" s="55">
        <v>0.24</v>
      </c>
      <c r="L32" s="55"/>
      <c r="M32" s="55"/>
      <c r="N32" s="44">
        <v>144</v>
      </c>
      <c r="O32" s="50">
        <v>2015</v>
      </c>
      <c r="P32" s="380" t="s">
        <v>4742</v>
      </c>
      <c r="Q32" s="381"/>
      <c r="R32" s="381"/>
      <c r="S32" s="381"/>
      <c r="T32" s="381"/>
      <c r="U32" s="381"/>
      <c r="V32" s="381"/>
      <c r="W32" s="381"/>
      <c r="X32" s="381"/>
    </row>
    <row r="33" spans="1:24" s="377" customFormat="1" ht="24.95" customHeight="1" x14ac:dyDescent="0.25">
      <c r="A33" s="44" t="s">
        <v>2669</v>
      </c>
      <c r="B33" s="44" t="s">
        <v>4727</v>
      </c>
      <c r="C33" s="333">
        <f>IF(LEN($E33)=0,"",SUBTOTAL(3,$E$6:$E33))</f>
        <v>28</v>
      </c>
      <c r="D33" s="379" t="s">
        <v>2670</v>
      </c>
      <c r="E33" s="334" t="s">
        <v>65</v>
      </c>
      <c r="F33" s="51" t="s">
        <v>177</v>
      </c>
      <c r="G33" s="44" t="s">
        <v>27</v>
      </c>
      <c r="H33" s="28">
        <v>11.979999999999999</v>
      </c>
      <c r="I33" s="28">
        <v>11.979999999999999</v>
      </c>
      <c r="J33" s="55"/>
      <c r="K33" s="55">
        <v>0.13</v>
      </c>
      <c r="L33" s="55"/>
      <c r="M33" s="55"/>
      <c r="N33" s="44">
        <v>144</v>
      </c>
      <c r="O33" s="50">
        <v>2015</v>
      </c>
      <c r="P33" s="380" t="s">
        <v>4742</v>
      </c>
      <c r="Q33" s="381"/>
      <c r="R33" s="381"/>
      <c r="S33" s="381"/>
      <c r="T33" s="381"/>
      <c r="U33" s="381"/>
      <c r="V33" s="381"/>
      <c r="W33" s="381"/>
      <c r="X33" s="381"/>
    </row>
    <row r="34" spans="1:24" s="377" customFormat="1" ht="24.95" customHeight="1" x14ac:dyDescent="0.25">
      <c r="A34" s="180" t="s">
        <v>2672</v>
      </c>
      <c r="B34" s="44" t="s">
        <v>4727</v>
      </c>
      <c r="C34" s="333">
        <f>IF(LEN($E34)=0,"",SUBTOTAL(3,$E$6:$E34))</f>
        <v>29</v>
      </c>
      <c r="D34" s="379" t="s">
        <v>2673</v>
      </c>
      <c r="E34" s="334" t="s">
        <v>65</v>
      </c>
      <c r="F34" s="51" t="s">
        <v>2674</v>
      </c>
      <c r="G34" s="44" t="s">
        <v>27</v>
      </c>
      <c r="H34" s="28">
        <v>24.16</v>
      </c>
      <c r="I34" s="28">
        <v>24.16</v>
      </c>
      <c r="J34" s="55"/>
      <c r="K34" s="55">
        <v>4.7</v>
      </c>
      <c r="L34" s="55"/>
      <c r="M34" s="55"/>
      <c r="N34" s="44">
        <v>144</v>
      </c>
      <c r="O34" s="50">
        <v>2015</v>
      </c>
      <c r="P34" s="380"/>
      <c r="Q34" s="381"/>
      <c r="R34" s="381"/>
      <c r="S34" s="381"/>
      <c r="T34" s="381"/>
      <c r="U34" s="381"/>
      <c r="V34" s="381"/>
      <c r="W34" s="381"/>
      <c r="X34" s="381"/>
    </row>
    <row r="35" spans="1:24" s="377" customFormat="1" ht="24.95" customHeight="1" x14ac:dyDescent="0.25">
      <c r="A35" s="180" t="s">
        <v>4552</v>
      </c>
      <c r="B35" s="44" t="s">
        <v>4727</v>
      </c>
      <c r="C35" s="333">
        <f>IF(LEN($E35)=0,"",SUBTOTAL(3,$E$6:$E35))</f>
        <v>30</v>
      </c>
      <c r="D35" s="379" t="s">
        <v>4752</v>
      </c>
      <c r="E35" s="334" t="s">
        <v>65</v>
      </c>
      <c r="F35" s="51" t="s">
        <v>4753</v>
      </c>
      <c r="G35" s="44" t="s">
        <v>27</v>
      </c>
      <c r="H35" s="28">
        <v>13.77</v>
      </c>
      <c r="I35" s="28">
        <v>13.77</v>
      </c>
      <c r="J35" s="55"/>
      <c r="K35" s="55">
        <v>0.33</v>
      </c>
      <c r="L35" s="55"/>
      <c r="M35" s="55"/>
      <c r="N35" s="44">
        <v>144</v>
      </c>
      <c r="O35" s="50">
        <v>2015</v>
      </c>
      <c r="P35" s="380"/>
      <c r="Q35" s="381"/>
      <c r="R35" s="381"/>
      <c r="S35" s="381"/>
      <c r="T35" s="381"/>
      <c r="U35" s="381"/>
      <c r="V35" s="381"/>
      <c r="W35" s="381"/>
      <c r="X35" s="381"/>
    </row>
    <row r="36" spans="1:24" s="377" customFormat="1" ht="24.95" customHeight="1" x14ac:dyDescent="0.25">
      <c r="A36" s="44" t="s">
        <v>270</v>
      </c>
      <c r="B36" s="44" t="s">
        <v>4727</v>
      </c>
      <c r="C36" s="333">
        <f>IF(LEN($E36)=0,"",SUBTOTAL(3,$E$6:$E36))</f>
        <v>31</v>
      </c>
      <c r="D36" s="379" t="s">
        <v>271</v>
      </c>
      <c r="E36" s="334" t="s">
        <v>65</v>
      </c>
      <c r="F36" s="51" t="s">
        <v>115</v>
      </c>
      <c r="G36" s="44" t="s">
        <v>27</v>
      </c>
      <c r="H36" s="55">
        <v>11.7</v>
      </c>
      <c r="I36" s="55">
        <v>11.7</v>
      </c>
      <c r="J36" s="55"/>
      <c r="K36" s="55">
        <v>4</v>
      </c>
      <c r="L36" s="55"/>
      <c r="M36" s="55"/>
      <c r="N36" s="44">
        <v>166</v>
      </c>
      <c r="O36" s="50">
        <v>2015</v>
      </c>
      <c r="P36" s="380" t="s">
        <v>4732</v>
      </c>
      <c r="Q36" s="381"/>
      <c r="R36" s="381"/>
      <c r="S36" s="381"/>
      <c r="T36" s="381"/>
      <c r="U36" s="381"/>
      <c r="V36" s="381"/>
      <c r="W36" s="381"/>
      <c r="X36" s="381"/>
    </row>
    <row r="37" spans="1:24" s="377" customFormat="1" ht="24.95" customHeight="1" x14ac:dyDescent="0.25">
      <c r="A37" s="44" t="s">
        <v>614</v>
      </c>
      <c r="B37" s="44" t="s">
        <v>4727</v>
      </c>
      <c r="C37" s="333">
        <f>IF(LEN($E37)=0,"",SUBTOTAL(3,$E$6:$E37))</f>
        <v>32</v>
      </c>
      <c r="D37" s="379" t="s">
        <v>4506</v>
      </c>
      <c r="E37" s="334" t="s">
        <v>65</v>
      </c>
      <c r="F37" s="51" t="s">
        <v>227</v>
      </c>
      <c r="G37" s="44" t="s">
        <v>27</v>
      </c>
      <c r="H37" s="28">
        <v>7.2</v>
      </c>
      <c r="I37" s="28">
        <v>7.2</v>
      </c>
      <c r="J37" s="55"/>
      <c r="K37" s="55">
        <v>0.62</v>
      </c>
      <c r="L37" s="55"/>
      <c r="M37" s="55"/>
      <c r="N37" s="44">
        <v>183</v>
      </c>
      <c r="O37" s="50">
        <v>2016</v>
      </c>
      <c r="P37" s="380" t="s">
        <v>4732</v>
      </c>
      <c r="Q37" s="381"/>
      <c r="R37" s="381"/>
      <c r="S37" s="381"/>
      <c r="T37" s="381"/>
      <c r="U37" s="381"/>
      <c r="V37" s="381"/>
      <c r="W37" s="381"/>
      <c r="X37" s="381"/>
    </row>
    <row r="38" spans="1:24" s="377" customFormat="1" ht="24.95" customHeight="1" x14ac:dyDescent="0.25">
      <c r="A38" s="44" t="s">
        <v>1968</v>
      </c>
      <c r="B38" s="44" t="s">
        <v>4727</v>
      </c>
      <c r="C38" s="333">
        <f>IF(LEN($E38)=0,"",SUBTOTAL(3,$E$6:$E38))</f>
        <v>33</v>
      </c>
      <c r="D38" s="379" t="s">
        <v>1969</v>
      </c>
      <c r="E38" s="334" t="s">
        <v>65</v>
      </c>
      <c r="F38" s="51" t="s">
        <v>181</v>
      </c>
      <c r="G38" s="44" t="s">
        <v>27</v>
      </c>
      <c r="H38" s="55">
        <v>1.87</v>
      </c>
      <c r="I38" s="55">
        <v>1.87</v>
      </c>
      <c r="J38" s="55"/>
      <c r="K38" s="55">
        <v>0.32</v>
      </c>
      <c r="L38" s="55"/>
      <c r="M38" s="55"/>
      <c r="N38" s="44">
        <v>38</v>
      </c>
      <c r="O38" s="50">
        <v>2017</v>
      </c>
      <c r="P38" s="380" t="s">
        <v>4734</v>
      </c>
      <c r="Q38" s="381"/>
      <c r="R38" s="381"/>
      <c r="S38" s="381"/>
      <c r="T38" s="381"/>
      <c r="U38" s="381"/>
      <c r="V38" s="381"/>
      <c r="W38" s="381"/>
      <c r="X38" s="381"/>
    </row>
    <row r="39" spans="1:24" s="377" customFormat="1" ht="24.95" customHeight="1" x14ac:dyDescent="0.25">
      <c r="A39" s="44" t="s">
        <v>334</v>
      </c>
      <c r="B39" s="44" t="s">
        <v>4727</v>
      </c>
      <c r="C39" s="333">
        <f>IF(LEN($E39)=0,"",SUBTOTAL(3,$E$6:$E39))</f>
        <v>34</v>
      </c>
      <c r="D39" s="379" t="s">
        <v>335</v>
      </c>
      <c r="E39" s="334" t="s">
        <v>65</v>
      </c>
      <c r="F39" s="51" t="s">
        <v>74</v>
      </c>
      <c r="G39" s="44" t="s">
        <v>27</v>
      </c>
      <c r="H39" s="55">
        <v>19.66</v>
      </c>
      <c r="I39" s="335">
        <v>0.74</v>
      </c>
      <c r="J39" s="55"/>
      <c r="K39" s="55">
        <v>0.74</v>
      </c>
      <c r="L39" s="55"/>
      <c r="M39" s="55"/>
      <c r="N39" s="44">
        <v>91</v>
      </c>
      <c r="O39" s="50">
        <v>2018</v>
      </c>
      <c r="P39" s="380" t="s">
        <v>4734</v>
      </c>
      <c r="Q39" s="381"/>
      <c r="R39" s="381"/>
      <c r="S39" s="381"/>
      <c r="T39" s="381"/>
      <c r="U39" s="381"/>
      <c r="V39" s="381"/>
      <c r="W39" s="381"/>
      <c r="X39" s="381"/>
    </row>
    <row r="40" spans="1:24" s="377" customFormat="1" ht="24.95" customHeight="1" x14ac:dyDescent="0.25">
      <c r="A40" s="44" t="s">
        <v>77</v>
      </c>
      <c r="B40" s="44" t="s">
        <v>4727</v>
      </c>
      <c r="C40" s="333">
        <f>IF(LEN($E40)=0,"",SUBTOTAL(3,$E$6:$E40))</f>
        <v>35</v>
      </c>
      <c r="D40" s="379" t="s">
        <v>78</v>
      </c>
      <c r="E40" s="51" t="s">
        <v>79</v>
      </c>
      <c r="F40" s="51" t="s">
        <v>499</v>
      </c>
      <c r="G40" s="44" t="s">
        <v>27</v>
      </c>
      <c r="H40" s="55">
        <v>0.4</v>
      </c>
      <c r="I40" s="55">
        <v>0.4</v>
      </c>
      <c r="J40" s="55"/>
      <c r="K40" s="55">
        <v>0.24</v>
      </c>
      <c r="L40" s="55"/>
      <c r="M40" s="55"/>
      <c r="N40" s="44">
        <v>38</v>
      </c>
      <c r="O40" s="50">
        <v>2017</v>
      </c>
      <c r="P40" s="380" t="s">
        <v>4742</v>
      </c>
      <c r="Q40" s="381"/>
      <c r="R40" s="381"/>
      <c r="S40" s="381"/>
      <c r="T40" s="381"/>
      <c r="U40" s="381"/>
      <c r="V40" s="381"/>
      <c r="W40" s="381"/>
      <c r="X40" s="381"/>
    </row>
    <row r="41" spans="1:24" s="377" customFormat="1" ht="24.95" customHeight="1" x14ac:dyDescent="0.25">
      <c r="A41" s="44" t="s">
        <v>3735</v>
      </c>
      <c r="B41" s="44" t="s">
        <v>4754</v>
      </c>
      <c r="C41" s="333">
        <f>IF(LEN($E41)=0,"",SUBTOTAL(3,$E$6:$E41))</f>
        <v>36</v>
      </c>
      <c r="D41" s="379" t="s">
        <v>3736</v>
      </c>
      <c r="E41" s="51" t="s">
        <v>79</v>
      </c>
      <c r="F41" s="51" t="s">
        <v>193</v>
      </c>
      <c r="G41" s="44" t="s">
        <v>27</v>
      </c>
      <c r="H41" s="55">
        <v>47.04</v>
      </c>
      <c r="I41" s="335">
        <v>3.05</v>
      </c>
      <c r="J41" s="55"/>
      <c r="K41" s="55">
        <v>0.89</v>
      </c>
      <c r="L41" s="55">
        <v>1.67</v>
      </c>
      <c r="M41" s="55">
        <v>0.49</v>
      </c>
      <c r="N41" s="44">
        <v>91</v>
      </c>
      <c r="O41" s="50">
        <v>2018</v>
      </c>
      <c r="P41" s="380" t="s">
        <v>4734</v>
      </c>
      <c r="Q41" s="381"/>
      <c r="R41" s="381"/>
      <c r="S41" s="381"/>
      <c r="T41" s="381"/>
      <c r="U41" s="381"/>
      <c r="V41" s="381"/>
      <c r="W41" s="381"/>
      <c r="X41" s="381"/>
    </row>
    <row r="42" spans="1:24" s="377" customFormat="1" ht="24.95" customHeight="1" x14ac:dyDescent="0.25">
      <c r="A42" s="378" t="s">
        <v>4755</v>
      </c>
      <c r="B42" s="44" t="s">
        <v>4727</v>
      </c>
      <c r="C42" s="333">
        <f>IF(LEN($E42)=0,"",SUBTOTAL(3,$E$6:$E42))</f>
        <v>37</v>
      </c>
      <c r="D42" s="379" t="s">
        <v>4756</v>
      </c>
      <c r="E42" s="51" t="s">
        <v>139</v>
      </c>
      <c r="F42" s="51" t="s">
        <v>4757</v>
      </c>
      <c r="G42" s="44" t="s">
        <v>27</v>
      </c>
      <c r="H42" s="28">
        <v>87.6</v>
      </c>
      <c r="I42" s="28">
        <v>87.6</v>
      </c>
      <c r="J42" s="55"/>
      <c r="K42" s="55">
        <v>2.87</v>
      </c>
      <c r="L42" s="55"/>
      <c r="M42" s="55"/>
      <c r="N42" s="44">
        <v>144</v>
      </c>
      <c r="O42" s="50">
        <v>2015</v>
      </c>
      <c r="P42" s="380"/>
      <c r="Q42" s="381"/>
      <c r="R42" s="381"/>
      <c r="S42" s="381"/>
      <c r="T42" s="381"/>
      <c r="U42" s="381"/>
      <c r="V42" s="381"/>
      <c r="W42" s="381"/>
      <c r="X42" s="381"/>
    </row>
    <row r="43" spans="1:24" s="377" customFormat="1" ht="24.95" customHeight="1" x14ac:dyDescent="0.25">
      <c r="A43" s="378" t="s">
        <v>4758</v>
      </c>
      <c r="B43" s="44" t="s">
        <v>4727</v>
      </c>
      <c r="C43" s="333">
        <f>IF(LEN($E43)=0,"",SUBTOTAL(3,$E$6:$E43))</f>
        <v>38</v>
      </c>
      <c r="D43" s="379" t="s">
        <v>4759</v>
      </c>
      <c r="E43" s="51" t="s">
        <v>139</v>
      </c>
      <c r="F43" s="51" t="s">
        <v>597</v>
      </c>
      <c r="G43" s="44" t="s">
        <v>27</v>
      </c>
      <c r="H43" s="28">
        <v>2.8</v>
      </c>
      <c r="I43" s="28">
        <v>2.8</v>
      </c>
      <c r="J43" s="55"/>
      <c r="K43" s="55">
        <v>1.04</v>
      </c>
      <c r="L43" s="55"/>
      <c r="M43" s="55"/>
      <c r="N43" s="44">
        <v>144</v>
      </c>
      <c r="O43" s="50">
        <v>2015</v>
      </c>
      <c r="P43" s="380" t="s">
        <v>4742</v>
      </c>
      <c r="Q43" s="381"/>
      <c r="R43" s="381"/>
      <c r="S43" s="381"/>
      <c r="T43" s="381"/>
      <c r="U43" s="381"/>
      <c r="V43" s="381"/>
      <c r="W43" s="381"/>
      <c r="X43" s="381"/>
    </row>
    <row r="44" spans="1:24" s="377" customFormat="1" ht="25.5" x14ac:dyDescent="0.25">
      <c r="A44" s="378" t="s">
        <v>4511</v>
      </c>
      <c r="B44" s="44" t="s">
        <v>4727</v>
      </c>
      <c r="C44" s="333">
        <f>IF(LEN($E44)=0,"",SUBTOTAL(3,$E$6:$E44))</f>
        <v>39</v>
      </c>
      <c r="D44" s="379" t="s">
        <v>4760</v>
      </c>
      <c r="E44" s="51" t="s">
        <v>139</v>
      </c>
      <c r="F44" s="51" t="s">
        <v>682</v>
      </c>
      <c r="G44" s="44" t="s">
        <v>27</v>
      </c>
      <c r="H44" s="28">
        <v>10</v>
      </c>
      <c r="I44" s="28">
        <v>10</v>
      </c>
      <c r="J44" s="55"/>
      <c r="K44" s="55">
        <v>0.8</v>
      </c>
      <c r="L44" s="55"/>
      <c r="M44" s="55"/>
      <c r="N44" s="44">
        <v>144</v>
      </c>
      <c r="O44" s="50">
        <v>2015</v>
      </c>
      <c r="P44" s="380"/>
      <c r="Q44" s="381"/>
      <c r="R44" s="381"/>
      <c r="S44" s="381"/>
      <c r="T44" s="381"/>
      <c r="U44" s="381"/>
      <c r="V44" s="381"/>
      <c r="W44" s="381"/>
      <c r="X44" s="381"/>
    </row>
    <row r="45" spans="1:24" s="377" customFormat="1" ht="25.5" x14ac:dyDescent="0.25">
      <c r="A45" s="378" t="s">
        <v>2819</v>
      </c>
      <c r="B45" s="44" t="s">
        <v>4727</v>
      </c>
      <c r="C45" s="333">
        <f>IF(LEN($E45)=0,"",SUBTOTAL(3,$E$6:$E45))</f>
        <v>40</v>
      </c>
      <c r="D45" s="379" t="s">
        <v>2820</v>
      </c>
      <c r="E45" s="51" t="s">
        <v>139</v>
      </c>
      <c r="F45" s="51" t="s">
        <v>863</v>
      </c>
      <c r="G45" s="44" t="s">
        <v>27</v>
      </c>
      <c r="H45" s="28">
        <v>86.6</v>
      </c>
      <c r="I45" s="28">
        <v>86.6</v>
      </c>
      <c r="J45" s="55"/>
      <c r="K45" s="55">
        <v>5.69</v>
      </c>
      <c r="L45" s="55"/>
      <c r="M45" s="55"/>
      <c r="N45" s="44">
        <v>144</v>
      </c>
      <c r="O45" s="50">
        <v>2015</v>
      </c>
      <c r="P45" s="380"/>
      <c r="Q45" s="381"/>
      <c r="R45" s="381"/>
      <c r="S45" s="381"/>
      <c r="T45" s="381"/>
      <c r="U45" s="381"/>
      <c r="V45" s="381"/>
      <c r="W45" s="381"/>
      <c r="X45" s="381"/>
    </row>
    <row r="46" spans="1:24" s="377" customFormat="1" ht="51" x14ac:dyDescent="0.25">
      <c r="A46" s="378" t="s">
        <v>4761</v>
      </c>
      <c r="B46" s="44" t="s">
        <v>4762</v>
      </c>
      <c r="C46" s="333">
        <f>IF(LEN($E46)=0,"",SUBTOTAL(3,$E$6:$E46))</f>
        <v>41</v>
      </c>
      <c r="D46" s="379" t="s">
        <v>4763</v>
      </c>
      <c r="E46" s="51" t="s">
        <v>139</v>
      </c>
      <c r="F46" s="51" t="s">
        <v>4764</v>
      </c>
      <c r="G46" s="44" t="s">
        <v>27</v>
      </c>
      <c r="H46" s="28">
        <v>160.99</v>
      </c>
      <c r="I46" s="28">
        <v>160.99</v>
      </c>
      <c r="J46" s="55"/>
      <c r="K46" s="55"/>
      <c r="L46" s="55">
        <v>1.84</v>
      </c>
      <c r="M46" s="55"/>
      <c r="N46" s="44">
        <v>144</v>
      </c>
      <c r="O46" s="50">
        <v>2015</v>
      </c>
      <c r="P46" s="380"/>
      <c r="Q46" s="381"/>
      <c r="R46" s="381"/>
      <c r="S46" s="381"/>
      <c r="T46" s="381"/>
      <c r="U46" s="381"/>
      <c r="V46" s="381"/>
      <c r="W46" s="381"/>
      <c r="X46" s="381"/>
    </row>
    <row r="47" spans="1:24" s="377" customFormat="1" ht="24.95" customHeight="1" x14ac:dyDescent="0.25">
      <c r="A47" s="378" t="s">
        <v>4765</v>
      </c>
      <c r="B47" s="44" t="s">
        <v>4727</v>
      </c>
      <c r="C47" s="333">
        <f>IF(LEN($E47)=0,"",SUBTOTAL(3,$E$6:$E47))</f>
        <v>42</v>
      </c>
      <c r="D47" s="379" t="s">
        <v>4537</v>
      </c>
      <c r="E47" s="51" t="s">
        <v>89</v>
      </c>
      <c r="F47" s="51" t="s">
        <v>218</v>
      </c>
      <c r="G47" s="44" t="s">
        <v>27</v>
      </c>
      <c r="H47" s="55">
        <v>300.55</v>
      </c>
      <c r="I47" s="335">
        <v>0.06</v>
      </c>
      <c r="J47" s="55"/>
      <c r="K47" s="55">
        <v>0.06</v>
      </c>
      <c r="L47" s="55"/>
      <c r="M47" s="55"/>
      <c r="N47" s="44">
        <v>91</v>
      </c>
      <c r="O47" s="50">
        <v>2018</v>
      </c>
      <c r="P47" s="380" t="s">
        <v>4734</v>
      </c>
      <c r="Q47" s="381"/>
      <c r="R47" s="381"/>
      <c r="S47" s="381"/>
      <c r="T47" s="381"/>
      <c r="U47" s="381"/>
      <c r="V47" s="381"/>
      <c r="W47" s="381"/>
      <c r="X47" s="381"/>
    </row>
    <row r="48" spans="1:24" s="377" customFormat="1" ht="24.95" customHeight="1" x14ac:dyDescent="0.25">
      <c r="A48" s="44" t="str">
        <f>'[2]Dat lua'!A286</f>
        <v>XL_CT_4</v>
      </c>
      <c r="B48" s="44" t="s">
        <v>4727</v>
      </c>
      <c r="C48" s="333">
        <f>IF(LEN($E48)=0,"",SUBTOTAL(3,$E$6:$E48))</f>
        <v>43</v>
      </c>
      <c r="D48" s="379" t="s">
        <v>50</v>
      </c>
      <c r="E48" s="51" t="s">
        <v>51</v>
      </c>
      <c r="F48" s="51" t="s">
        <v>52</v>
      </c>
      <c r="G48" s="44" t="s">
        <v>27</v>
      </c>
      <c r="H48" s="55">
        <v>6</v>
      </c>
      <c r="I48" s="55">
        <v>6</v>
      </c>
      <c r="J48" s="55">
        <v>5.61</v>
      </c>
      <c r="K48" s="55">
        <v>1.6</v>
      </c>
      <c r="L48" s="55"/>
      <c r="M48" s="55"/>
      <c r="N48" s="44">
        <v>21</v>
      </c>
      <c r="O48" s="50">
        <v>2016</v>
      </c>
      <c r="P48" s="380" t="s">
        <v>4732</v>
      </c>
      <c r="Q48" s="381"/>
      <c r="R48" s="381"/>
      <c r="S48" s="381"/>
      <c r="T48" s="381"/>
      <c r="U48" s="381"/>
      <c r="V48" s="381"/>
      <c r="W48" s="381"/>
      <c r="X48" s="381"/>
    </row>
    <row r="49" spans="1:24" s="377" customFormat="1" ht="24.95" customHeight="1" x14ac:dyDescent="0.25">
      <c r="A49" s="44" t="str">
        <f>'[2]Dat lua'!A287</f>
        <v>XH_CT_3</v>
      </c>
      <c r="B49" s="44" t="s">
        <v>4727</v>
      </c>
      <c r="C49" s="333">
        <f>IF(LEN($E49)=0,"",SUBTOTAL(3,$E$6:$E49))</f>
        <v>44</v>
      </c>
      <c r="D49" s="379" t="s">
        <v>4766</v>
      </c>
      <c r="E49" s="51" t="s">
        <v>51</v>
      </c>
      <c r="F49" s="51" t="s">
        <v>4767</v>
      </c>
      <c r="G49" s="44" t="s">
        <v>27</v>
      </c>
      <c r="H49" s="55">
        <v>12</v>
      </c>
      <c r="I49" s="55">
        <v>12</v>
      </c>
      <c r="J49" s="55">
        <v>3.85</v>
      </c>
      <c r="K49" s="55">
        <v>3.4</v>
      </c>
      <c r="L49" s="55"/>
      <c r="M49" s="55"/>
      <c r="N49" s="44">
        <v>21</v>
      </c>
      <c r="O49" s="50">
        <v>2016</v>
      </c>
      <c r="P49" s="380"/>
      <c r="Q49" s="381"/>
      <c r="R49" s="381"/>
      <c r="S49" s="381"/>
      <c r="T49" s="381"/>
      <c r="U49" s="381"/>
      <c r="V49" s="381"/>
      <c r="W49" s="381"/>
      <c r="X49" s="381"/>
    </row>
    <row r="50" spans="1:24" s="377" customFormat="1" ht="24.95" customHeight="1" x14ac:dyDescent="0.25">
      <c r="A50" s="44" t="str">
        <f>'[2]Dat lua'!A288</f>
        <v>XTH_HT_1</v>
      </c>
      <c r="B50" s="44" t="s">
        <v>4727</v>
      </c>
      <c r="C50" s="333">
        <f>IF(LEN($E50)=0,"",SUBTOTAL(3,$E$6:$E50))</f>
        <v>45</v>
      </c>
      <c r="D50" s="379" t="s">
        <v>2039</v>
      </c>
      <c r="E50" s="51" t="s">
        <v>51</v>
      </c>
      <c r="F50" s="51" t="s">
        <v>2040</v>
      </c>
      <c r="G50" s="44" t="s">
        <v>27</v>
      </c>
      <c r="H50" s="55">
        <v>29.44</v>
      </c>
      <c r="I50" s="55">
        <v>29.44</v>
      </c>
      <c r="J50" s="55"/>
      <c r="K50" s="55">
        <v>0.11</v>
      </c>
      <c r="L50" s="55"/>
      <c r="M50" s="55"/>
      <c r="N50" s="44">
        <v>38</v>
      </c>
      <c r="O50" s="50">
        <v>2017</v>
      </c>
      <c r="P50" s="380"/>
      <c r="Q50" s="381"/>
      <c r="R50" s="381"/>
      <c r="S50" s="381"/>
      <c r="T50" s="381"/>
      <c r="U50" s="381"/>
      <c r="V50" s="381"/>
      <c r="W50" s="381"/>
      <c r="X50" s="381"/>
    </row>
    <row r="51" spans="1:24" s="377" customFormat="1" ht="24.95" customHeight="1" x14ac:dyDescent="0.25">
      <c r="A51" s="44" t="str">
        <f>'[2]Dat lua'!A289</f>
        <v>XTH_CT_5</v>
      </c>
      <c r="B51" s="44" t="s">
        <v>4736</v>
      </c>
      <c r="C51" s="333">
        <f>IF(LEN($E51)=0,"",SUBTOTAL(3,$E$6:$E51))</f>
        <v>46</v>
      </c>
      <c r="D51" s="379" t="s">
        <v>2043</v>
      </c>
      <c r="E51" s="51" t="s">
        <v>51</v>
      </c>
      <c r="F51" s="51" t="s">
        <v>2040</v>
      </c>
      <c r="G51" s="44" t="s">
        <v>27</v>
      </c>
      <c r="H51" s="55">
        <v>25.6</v>
      </c>
      <c r="I51" s="55">
        <v>25.6</v>
      </c>
      <c r="J51" s="55"/>
      <c r="K51" s="55">
        <v>0.42</v>
      </c>
      <c r="L51" s="55">
        <v>1.55</v>
      </c>
      <c r="M51" s="55"/>
      <c r="N51" s="44">
        <v>38</v>
      </c>
      <c r="O51" s="50">
        <v>2017</v>
      </c>
      <c r="P51" s="380"/>
      <c r="Q51" s="381"/>
      <c r="R51" s="381"/>
      <c r="S51" s="381"/>
      <c r="T51" s="381"/>
      <c r="U51" s="381"/>
      <c r="V51" s="381"/>
      <c r="W51" s="381"/>
      <c r="X51" s="381"/>
    </row>
    <row r="52" spans="1:24" s="377" customFormat="1" ht="24.95" customHeight="1" x14ac:dyDescent="0.25">
      <c r="A52" s="44"/>
      <c r="B52" s="44" t="s">
        <v>4727</v>
      </c>
      <c r="C52" s="333">
        <f>IF(LEN($E52)=0,"",SUBTOTAL(3,$E$6:$E52))</f>
        <v>47</v>
      </c>
      <c r="D52" s="379" t="s">
        <v>217</v>
      </c>
      <c r="E52" s="51" t="s">
        <v>131</v>
      </c>
      <c r="F52" s="51" t="s">
        <v>218</v>
      </c>
      <c r="G52" s="44" t="s">
        <v>27</v>
      </c>
      <c r="H52" s="55">
        <v>61.7</v>
      </c>
      <c r="I52" s="55">
        <v>61.7</v>
      </c>
      <c r="J52" s="55"/>
      <c r="K52" s="55">
        <v>1.69</v>
      </c>
      <c r="L52" s="55"/>
      <c r="M52" s="55"/>
      <c r="N52" s="44">
        <v>144</v>
      </c>
      <c r="O52" s="50">
        <v>2015</v>
      </c>
      <c r="P52" s="380" t="s">
        <v>4732</v>
      </c>
      <c r="Q52" s="381"/>
      <c r="R52" s="381"/>
      <c r="S52" s="381"/>
      <c r="T52" s="381"/>
      <c r="U52" s="381"/>
      <c r="V52" s="381"/>
      <c r="W52" s="381"/>
      <c r="X52" s="381"/>
    </row>
    <row r="53" spans="1:24" s="377" customFormat="1" ht="24.95" customHeight="1" x14ac:dyDescent="0.25">
      <c r="A53" s="180" t="s">
        <v>4768</v>
      </c>
      <c r="B53" s="44" t="s">
        <v>4727</v>
      </c>
      <c r="C53" s="333">
        <f>IF(LEN($E53)=0,"",SUBTOTAL(3,$E$6:$E53))</f>
        <v>48</v>
      </c>
      <c r="D53" s="379" t="s">
        <v>4769</v>
      </c>
      <c r="E53" s="334" t="s">
        <v>65</v>
      </c>
      <c r="F53" s="51" t="s">
        <v>128</v>
      </c>
      <c r="G53" s="44" t="s">
        <v>45</v>
      </c>
      <c r="H53" s="55">
        <v>1.714</v>
      </c>
      <c r="I53" s="55">
        <v>1.714</v>
      </c>
      <c r="J53" s="55"/>
      <c r="K53" s="55">
        <v>3.4000000000000002E-2</v>
      </c>
      <c r="L53" s="55"/>
      <c r="M53" s="55"/>
      <c r="N53" s="44">
        <v>144</v>
      </c>
      <c r="O53" s="50">
        <v>2015</v>
      </c>
      <c r="P53" s="380"/>
      <c r="Q53" s="381"/>
      <c r="R53" s="381"/>
      <c r="S53" s="381"/>
      <c r="T53" s="381"/>
      <c r="U53" s="381"/>
      <c r="V53" s="381"/>
      <c r="W53" s="381"/>
      <c r="X53" s="381"/>
    </row>
    <row r="54" spans="1:24" s="377" customFormat="1" ht="24.95" customHeight="1" x14ac:dyDescent="0.25">
      <c r="A54" s="44" t="s">
        <v>4770</v>
      </c>
      <c r="B54" s="44" t="s">
        <v>4727</v>
      </c>
      <c r="C54" s="333">
        <f>IF(LEN($E54)=0,"",SUBTOTAL(3,$E$6:$E54))</f>
        <v>49</v>
      </c>
      <c r="D54" s="379" t="s">
        <v>4771</v>
      </c>
      <c r="E54" s="334" t="s">
        <v>65</v>
      </c>
      <c r="F54" s="51" t="s">
        <v>177</v>
      </c>
      <c r="G54" s="44" t="s">
        <v>45</v>
      </c>
      <c r="H54" s="55">
        <v>0.98</v>
      </c>
      <c r="I54" s="55">
        <v>0.98</v>
      </c>
      <c r="J54" s="55"/>
      <c r="K54" s="55">
        <v>0.01</v>
      </c>
      <c r="L54" s="55"/>
      <c r="M54" s="55"/>
      <c r="N54" s="44">
        <v>144</v>
      </c>
      <c r="O54" s="50">
        <v>2015</v>
      </c>
      <c r="P54" s="380"/>
      <c r="Q54" s="381"/>
      <c r="R54" s="381"/>
      <c r="S54" s="381"/>
      <c r="T54" s="381"/>
      <c r="U54" s="381"/>
      <c r="V54" s="381"/>
      <c r="W54" s="381"/>
      <c r="X54" s="381"/>
    </row>
    <row r="55" spans="1:24" ht="24.95" customHeight="1" x14ac:dyDescent="0.25">
      <c r="A55" s="194" t="s">
        <v>4772</v>
      </c>
      <c r="B55" s="44" t="s">
        <v>4727</v>
      </c>
      <c r="C55" s="333">
        <f>IF(LEN($E55)=0,"",SUBTOTAL(3,$E$6:$E55))</f>
        <v>50</v>
      </c>
      <c r="D55" s="379" t="s">
        <v>4773</v>
      </c>
      <c r="E55" s="334" t="s">
        <v>65</v>
      </c>
      <c r="F55" s="51" t="s">
        <v>181</v>
      </c>
      <c r="G55" s="44" t="s">
        <v>45</v>
      </c>
      <c r="H55" s="55">
        <v>0.49</v>
      </c>
      <c r="I55" s="55">
        <v>0.49</v>
      </c>
      <c r="J55" s="55"/>
      <c r="K55" s="55">
        <v>0.13</v>
      </c>
      <c r="L55" s="55"/>
      <c r="M55" s="55"/>
      <c r="N55" s="44">
        <v>144</v>
      </c>
      <c r="O55" s="50">
        <v>2015</v>
      </c>
      <c r="P55" s="379"/>
      <c r="Q55" s="50"/>
      <c r="R55" s="50"/>
      <c r="S55" s="50"/>
      <c r="T55" s="50"/>
      <c r="U55" s="50"/>
      <c r="V55" s="50"/>
      <c r="W55" s="50"/>
      <c r="X55" s="50"/>
    </row>
    <row r="56" spans="1:24" ht="24.95" customHeight="1" x14ac:dyDescent="0.25">
      <c r="A56" s="44" t="s">
        <v>337</v>
      </c>
      <c r="B56" s="44" t="s">
        <v>4727</v>
      </c>
      <c r="C56" s="333">
        <f>IF(LEN($E56)=0,"",SUBTOTAL(3,$E$6:$E56))</f>
        <v>51</v>
      </c>
      <c r="D56" s="379" t="s">
        <v>338</v>
      </c>
      <c r="E56" s="334" t="s">
        <v>65</v>
      </c>
      <c r="F56" s="51" t="s">
        <v>339</v>
      </c>
      <c r="G56" s="44" t="s">
        <v>45</v>
      </c>
      <c r="H56" s="55">
        <v>1.86</v>
      </c>
      <c r="I56" s="335">
        <v>0.1</v>
      </c>
      <c r="J56" s="55"/>
      <c r="K56" s="55">
        <v>0.1</v>
      </c>
      <c r="L56" s="55"/>
      <c r="M56" s="55"/>
      <c r="N56" s="44">
        <v>91</v>
      </c>
      <c r="O56" s="50">
        <v>2018</v>
      </c>
      <c r="P56" s="379"/>
      <c r="Q56" s="50"/>
      <c r="R56" s="50"/>
      <c r="S56" s="50"/>
      <c r="T56" s="50"/>
      <c r="U56" s="50"/>
      <c r="V56" s="50"/>
      <c r="W56" s="50"/>
      <c r="X56" s="50"/>
    </row>
    <row r="57" spans="1:24" s="377" customFormat="1" ht="24.95" customHeight="1" x14ac:dyDescent="0.25">
      <c r="A57" s="44" t="s">
        <v>197</v>
      </c>
      <c r="B57" s="44" t="s">
        <v>4727</v>
      </c>
      <c r="C57" s="333">
        <f>IF(LEN($E57)=0,"",SUBTOTAL(3,$E$6:$E57))</f>
        <v>52</v>
      </c>
      <c r="D57" s="379" t="s">
        <v>198</v>
      </c>
      <c r="E57" s="51" t="s">
        <v>79</v>
      </c>
      <c r="F57" s="51" t="s">
        <v>199</v>
      </c>
      <c r="G57" s="44" t="s">
        <v>45</v>
      </c>
      <c r="H57" s="55">
        <v>5</v>
      </c>
      <c r="I57" s="55">
        <v>5</v>
      </c>
      <c r="J57" s="55"/>
      <c r="K57" s="55">
        <v>0.05</v>
      </c>
      <c r="L57" s="55"/>
      <c r="M57" s="55"/>
      <c r="N57" s="44">
        <v>144</v>
      </c>
      <c r="O57" s="50">
        <v>2015</v>
      </c>
      <c r="P57" s="380"/>
      <c r="Q57" s="381"/>
      <c r="R57" s="381"/>
      <c r="S57" s="381"/>
      <c r="T57" s="381"/>
      <c r="U57" s="381"/>
      <c r="V57" s="381"/>
      <c r="W57" s="381"/>
      <c r="X57" s="381"/>
    </row>
    <row r="58" spans="1:24" s="377" customFormat="1" ht="24.95" customHeight="1" x14ac:dyDescent="0.25">
      <c r="A58" s="44" t="s">
        <v>2737</v>
      </c>
      <c r="B58" s="44" t="s">
        <v>4736</v>
      </c>
      <c r="C58" s="333">
        <f>IF(LEN($E58)=0,"",SUBTOTAL(3,$E$6:$E58))</f>
        <v>53</v>
      </c>
      <c r="D58" s="379" t="s">
        <v>2738</v>
      </c>
      <c r="E58" s="51" t="s">
        <v>79</v>
      </c>
      <c r="F58" s="51" t="s">
        <v>123</v>
      </c>
      <c r="G58" s="44" t="s">
        <v>45</v>
      </c>
      <c r="H58" s="55">
        <v>24.4</v>
      </c>
      <c r="I58" s="55">
        <v>24.4</v>
      </c>
      <c r="J58" s="55"/>
      <c r="K58" s="55">
        <v>7.74</v>
      </c>
      <c r="L58" s="55">
        <v>1.47</v>
      </c>
      <c r="M58" s="55"/>
      <c r="N58" s="44">
        <v>144</v>
      </c>
      <c r="O58" s="50">
        <v>2015</v>
      </c>
      <c r="P58" s="380"/>
      <c r="Q58" s="381"/>
      <c r="R58" s="381"/>
      <c r="S58" s="381"/>
      <c r="T58" s="381"/>
      <c r="U58" s="381"/>
      <c r="V58" s="381"/>
      <c r="W58" s="381"/>
      <c r="X58" s="381"/>
    </row>
    <row r="59" spans="1:24" s="377" customFormat="1" ht="24.95" customHeight="1" x14ac:dyDescent="0.25">
      <c r="A59" s="44" t="s">
        <v>4512</v>
      </c>
      <c r="B59" s="44" t="s">
        <v>4727</v>
      </c>
      <c r="C59" s="333">
        <f>IF(LEN($E59)=0,"",SUBTOTAL(3,$E$6:$E59))</f>
        <v>54</v>
      </c>
      <c r="D59" s="379" t="s">
        <v>4513</v>
      </c>
      <c r="E59" s="51" t="s">
        <v>84</v>
      </c>
      <c r="F59" s="51" t="s">
        <v>85</v>
      </c>
      <c r="G59" s="44" t="s">
        <v>45</v>
      </c>
      <c r="H59" s="55">
        <v>9</v>
      </c>
      <c r="I59" s="55">
        <v>9</v>
      </c>
      <c r="J59" s="55"/>
      <c r="K59" s="55">
        <v>0.16</v>
      </c>
      <c r="L59" s="55"/>
      <c r="M59" s="55"/>
      <c r="N59" s="44">
        <v>144</v>
      </c>
      <c r="O59" s="50">
        <v>2015</v>
      </c>
      <c r="P59" s="380"/>
      <c r="Q59" s="381"/>
      <c r="R59" s="381"/>
      <c r="S59" s="381"/>
      <c r="T59" s="381"/>
      <c r="U59" s="381"/>
      <c r="V59" s="381"/>
      <c r="W59" s="381"/>
      <c r="X59" s="381"/>
    </row>
    <row r="60" spans="1:24" s="377" customFormat="1" ht="24.95" customHeight="1" x14ac:dyDescent="0.25">
      <c r="A60" s="44" t="s">
        <v>3782</v>
      </c>
      <c r="B60" s="44" t="s">
        <v>4727</v>
      </c>
      <c r="C60" s="333">
        <f>IF(LEN($E60)=0,"",SUBTOTAL(3,$E$6:$E60))</f>
        <v>55</v>
      </c>
      <c r="D60" s="379" t="s">
        <v>3783</v>
      </c>
      <c r="E60" s="51" t="s">
        <v>84</v>
      </c>
      <c r="F60" s="51" t="s">
        <v>1410</v>
      </c>
      <c r="G60" s="44" t="s">
        <v>45</v>
      </c>
      <c r="H60" s="55">
        <v>2.14</v>
      </c>
      <c r="I60" s="335">
        <v>1.85</v>
      </c>
      <c r="J60" s="55"/>
      <c r="K60" s="55">
        <v>1.85</v>
      </c>
      <c r="L60" s="55"/>
      <c r="M60" s="55"/>
      <c r="N60" s="44">
        <v>91</v>
      </c>
      <c r="O60" s="50">
        <v>2018</v>
      </c>
      <c r="P60" s="380"/>
      <c r="Q60" s="381"/>
      <c r="R60" s="381"/>
      <c r="S60" s="381"/>
      <c r="T60" s="381"/>
      <c r="U60" s="381"/>
      <c r="V60" s="381"/>
      <c r="W60" s="381"/>
      <c r="X60" s="381"/>
    </row>
    <row r="61" spans="1:24" ht="24.95" customHeight="1" x14ac:dyDescent="0.25">
      <c r="A61" s="378" t="s">
        <v>4774</v>
      </c>
      <c r="B61" s="44" t="s">
        <v>4727</v>
      </c>
      <c r="C61" s="333">
        <f>IF(LEN($E61)=0,"",SUBTOTAL(3,$E$6:$E61))</f>
        <v>56</v>
      </c>
      <c r="D61" s="379" t="s">
        <v>363</v>
      </c>
      <c r="E61" s="51" t="s">
        <v>181</v>
      </c>
      <c r="F61" s="51" t="s">
        <v>364</v>
      </c>
      <c r="G61" s="44" t="s">
        <v>45</v>
      </c>
      <c r="H61" s="55">
        <v>46.2</v>
      </c>
      <c r="I61" s="335">
        <v>4.8</v>
      </c>
      <c r="J61" s="55"/>
      <c r="K61" s="55">
        <v>4.8</v>
      </c>
      <c r="L61" s="55"/>
      <c r="M61" s="55"/>
      <c r="N61" s="44">
        <v>91</v>
      </c>
      <c r="O61" s="50">
        <v>2018</v>
      </c>
      <c r="P61" s="379" t="s">
        <v>4734</v>
      </c>
      <c r="Q61" s="50"/>
      <c r="R61" s="50"/>
      <c r="S61" s="50"/>
      <c r="T61" s="50"/>
      <c r="U61" s="50"/>
      <c r="V61" s="50"/>
      <c r="W61" s="50"/>
      <c r="X61" s="50"/>
    </row>
    <row r="62" spans="1:24" ht="24.95" customHeight="1" x14ac:dyDescent="0.25">
      <c r="A62" s="378" t="s">
        <v>4775</v>
      </c>
      <c r="B62" s="44" t="s">
        <v>4727</v>
      </c>
      <c r="C62" s="333">
        <f>IF(LEN($E62)=0,"",SUBTOTAL(3,$E$6:$E62))</f>
        <v>57</v>
      </c>
      <c r="D62" s="379" t="s">
        <v>3794</v>
      </c>
      <c r="E62" s="51" t="s">
        <v>181</v>
      </c>
      <c r="F62" s="51" t="s">
        <v>432</v>
      </c>
      <c r="G62" s="44" t="s">
        <v>45</v>
      </c>
      <c r="H62" s="55">
        <v>5</v>
      </c>
      <c r="I62" s="335">
        <v>1.2</v>
      </c>
      <c r="J62" s="55"/>
      <c r="K62" s="55">
        <v>1.2</v>
      </c>
      <c r="L62" s="55"/>
      <c r="M62" s="55"/>
      <c r="N62" s="44">
        <v>91</v>
      </c>
      <c r="O62" s="50">
        <v>2018</v>
      </c>
      <c r="P62" s="379"/>
      <c r="Q62" s="50"/>
      <c r="R62" s="50"/>
      <c r="S62" s="50"/>
      <c r="T62" s="50"/>
      <c r="U62" s="50"/>
      <c r="V62" s="50"/>
      <c r="W62" s="50"/>
      <c r="X62" s="50"/>
    </row>
    <row r="63" spans="1:24" ht="24.95" customHeight="1" x14ac:dyDescent="0.25">
      <c r="A63" s="44" t="str">
        <f>'[2]Dat lua'!A424</f>
        <v>XL_LUA_HT_3</v>
      </c>
      <c r="B63" s="44" t="s">
        <v>4727</v>
      </c>
      <c r="C63" s="333">
        <f>IF(LEN($E63)=0,"",SUBTOTAL(3,$E$6:$E63))</f>
        <v>58</v>
      </c>
      <c r="D63" s="379" t="s">
        <v>4776</v>
      </c>
      <c r="E63" s="51" t="s">
        <v>51</v>
      </c>
      <c r="F63" s="51" t="s">
        <v>750</v>
      </c>
      <c r="G63" s="44" t="s">
        <v>45</v>
      </c>
      <c r="H63" s="55">
        <v>12.43</v>
      </c>
      <c r="I63" s="55">
        <v>12.43</v>
      </c>
      <c r="J63" s="55"/>
      <c r="K63" s="55">
        <v>1.53</v>
      </c>
      <c r="L63" s="55"/>
      <c r="M63" s="55"/>
      <c r="N63" s="44">
        <v>38</v>
      </c>
      <c r="O63" s="50">
        <v>2017</v>
      </c>
      <c r="P63" s="379"/>
      <c r="Q63" s="50"/>
      <c r="R63" s="50"/>
      <c r="S63" s="50"/>
      <c r="T63" s="50"/>
      <c r="U63" s="50"/>
      <c r="V63" s="50"/>
      <c r="W63" s="50"/>
      <c r="X63" s="50"/>
    </row>
    <row r="64" spans="1:24" ht="24.95" customHeight="1" x14ac:dyDescent="0.25">
      <c r="A64" s="44" t="s">
        <v>358</v>
      </c>
      <c r="B64" s="44" t="s">
        <v>4727</v>
      </c>
      <c r="C64" s="333">
        <f>IF(LEN($E64)=0,"",SUBTOTAL(3,$E$6:$E64))</f>
        <v>59</v>
      </c>
      <c r="D64" s="379" t="s">
        <v>359</v>
      </c>
      <c r="E64" s="51" t="s">
        <v>256</v>
      </c>
      <c r="F64" s="51" t="s">
        <v>652</v>
      </c>
      <c r="G64" s="44" t="s">
        <v>127</v>
      </c>
      <c r="H64" s="55">
        <v>3.4</v>
      </c>
      <c r="I64" s="335">
        <v>3.4</v>
      </c>
      <c r="J64" s="55"/>
      <c r="K64" s="55">
        <v>3.4</v>
      </c>
      <c r="L64" s="55"/>
      <c r="M64" s="55"/>
      <c r="N64" s="44">
        <v>91</v>
      </c>
      <c r="O64" s="50">
        <v>2018</v>
      </c>
      <c r="P64" s="379" t="s">
        <v>4734</v>
      </c>
      <c r="Q64" s="50"/>
      <c r="R64" s="50"/>
      <c r="S64" s="50"/>
      <c r="T64" s="50"/>
      <c r="U64" s="50"/>
      <c r="V64" s="50"/>
      <c r="W64" s="50"/>
      <c r="X64" s="50"/>
    </row>
    <row r="65" spans="1:24" ht="25.5" x14ac:dyDescent="0.25">
      <c r="A65" s="378" t="s">
        <v>2231</v>
      </c>
      <c r="B65" s="44" t="s">
        <v>4727</v>
      </c>
      <c r="C65" s="333">
        <f>IF(LEN($E65)=0,"",SUBTOTAL(3,$E$6:$E65))</f>
        <v>60</v>
      </c>
      <c r="D65" s="379" t="s">
        <v>4777</v>
      </c>
      <c r="E65" s="51" t="s">
        <v>139</v>
      </c>
      <c r="F65" s="51" t="s">
        <v>208</v>
      </c>
      <c r="G65" s="44" t="s">
        <v>127</v>
      </c>
      <c r="H65" s="28">
        <v>0.28000000000000003</v>
      </c>
      <c r="I65" s="28">
        <v>0.28000000000000003</v>
      </c>
      <c r="J65" s="55">
        <v>0.28000000000000003</v>
      </c>
      <c r="K65" s="55">
        <v>0.28000000000000003</v>
      </c>
      <c r="L65" s="55"/>
      <c r="M65" s="55"/>
      <c r="N65" s="44">
        <v>57</v>
      </c>
      <c r="O65" s="50">
        <v>2017</v>
      </c>
      <c r="P65" s="380" t="s">
        <v>4732</v>
      </c>
      <c r="Q65" s="50"/>
      <c r="R65" s="50"/>
      <c r="S65" s="50"/>
      <c r="T65" s="50"/>
      <c r="U65" s="50"/>
      <c r="V65" s="50"/>
      <c r="W65" s="50"/>
      <c r="X65" s="50"/>
    </row>
    <row r="66" spans="1:24" ht="24.95" customHeight="1" x14ac:dyDescent="0.25">
      <c r="A66" s="44" t="s">
        <v>220</v>
      </c>
      <c r="B66" s="44" t="s">
        <v>4727</v>
      </c>
      <c r="C66" s="333">
        <f>IF(LEN($E66)=0,"",SUBTOTAL(3,$E$6:$E66))</f>
        <v>61</v>
      </c>
      <c r="D66" s="379" t="s">
        <v>221</v>
      </c>
      <c r="E66" s="334" t="s">
        <v>65</v>
      </c>
      <c r="F66" s="51" t="s">
        <v>223</v>
      </c>
      <c r="G66" s="44" t="s">
        <v>222</v>
      </c>
      <c r="H66" s="55">
        <v>1.5899999999999999</v>
      </c>
      <c r="I66" s="55">
        <v>1.5899999999999999</v>
      </c>
      <c r="J66" s="55"/>
      <c r="K66" s="55">
        <v>0.12</v>
      </c>
      <c r="L66" s="55"/>
      <c r="M66" s="55"/>
      <c r="N66" s="44">
        <v>144</v>
      </c>
      <c r="O66" s="50">
        <v>2015</v>
      </c>
      <c r="P66" s="380" t="s">
        <v>4732</v>
      </c>
      <c r="Q66" s="50"/>
      <c r="R66" s="50"/>
      <c r="S66" s="50"/>
      <c r="T66" s="50"/>
      <c r="U66" s="50"/>
      <c r="V66" s="50"/>
      <c r="W66" s="50"/>
      <c r="X66" s="50"/>
    </row>
    <row r="67" spans="1:24" ht="24.95" customHeight="1" x14ac:dyDescent="0.25">
      <c r="A67" s="378" t="s">
        <v>4778</v>
      </c>
      <c r="B67" s="44" t="s">
        <v>4727</v>
      </c>
      <c r="C67" s="333">
        <f>IF(LEN($E67)=0,"",SUBTOTAL(3,$E$6:$E67))</f>
        <v>62</v>
      </c>
      <c r="D67" s="379" t="s">
        <v>4779</v>
      </c>
      <c r="E67" s="51" t="s">
        <v>89</v>
      </c>
      <c r="F67" s="51" t="s">
        <v>376</v>
      </c>
      <c r="G67" s="44" t="s">
        <v>261</v>
      </c>
      <c r="H67" s="55">
        <v>3.7</v>
      </c>
      <c r="I67" s="55">
        <v>3.7</v>
      </c>
      <c r="J67" s="55"/>
      <c r="K67" s="55">
        <v>0.05</v>
      </c>
      <c r="L67" s="55"/>
      <c r="M67" s="55"/>
      <c r="N67" s="44">
        <v>144</v>
      </c>
      <c r="O67" s="50">
        <v>2015</v>
      </c>
      <c r="P67" s="379"/>
      <c r="Q67" s="50"/>
      <c r="R67" s="50"/>
      <c r="S67" s="50"/>
      <c r="T67" s="50"/>
      <c r="U67" s="50"/>
      <c r="V67" s="50"/>
      <c r="W67" s="50"/>
      <c r="X67" s="50"/>
    </row>
    <row r="68" spans="1:24" ht="24.95" customHeight="1" x14ac:dyDescent="0.25">
      <c r="A68" s="44" t="s">
        <v>319</v>
      </c>
      <c r="B68" s="44" t="s">
        <v>4727</v>
      </c>
      <c r="C68" s="333">
        <f>IF(LEN($E68)=0,"",SUBTOTAL(3,$E$6:$E68))</f>
        <v>63</v>
      </c>
      <c r="D68" s="379" t="s">
        <v>320</v>
      </c>
      <c r="E68" s="51" t="s">
        <v>79</v>
      </c>
      <c r="F68" s="51" t="s">
        <v>499</v>
      </c>
      <c r="G68" s="44" t="s">
        <v>321</v>
      </c>
      <c r="H68" s="55">
        <v>9.8000000000000007</v>
      </c>
      <c r="I68" s="335">
        <v>0.02</v>
      </c>
      <c r="J68" s="55"/>
      <c r="K68" s="55">
        <v>0.02</v>
      </c>
      <c r="L68" s="55"/>
      <c r="M68" s="55"/>
      <c r="N68" s="44">
        <v>91</v>
      </c>
      <c r="O68" s="50">
        <v>2018</v>
      </c>
      <c r="P68" s="379" t="s">
        <v>4734</v>
      </c>
      <c r="Q68" s="50"/>
      <c r="R68" s="50"/>
      <c r="S68" s="50"/>
      <c r="T68" s="50"/>
      <c r="U68" s="50"/>
      <c r="V68" s="50"/>
      <c r="W68" s="50"/>
      <c r="X68" s="50"/>
    </row>
    <row r="69" spans="1:24" ht="24.95" customHeight="1" x14ac:dyDescent="0.25">
      <c r="A69" s="378" t="s">
        <v>4780</v>
      </c>
      <c r="B69" s="44" t="s">
        <v>4727</v>
      </c>
      <c r="C69" s="333">
        <f>IF(LEN($E69)=0,"",SUBTOTAL(3,$E$6:$E69))</f>
        <v>64</v>
      </c>
      <c r="D69" s="379" t="s">
        <v>3800</v>
      </c>
      <c r="E69" s="51" t="s">
        <v>89</v>
      </c>
      <c r="F69" s="51" t="s">
        <v>3801</v>
      </c>
      <c r="G69" s="44" t="s">
        <v>495</v>
      </c>
      <c r="H69" s="55">
        <v>28.599999999999998</v>
      </c>
      <c r="I69" s="335">
        <v>5.3</v>
      </c>
      <c r="J69" s="55"/>
      <c r="K69" s="55">
        <v>5.3</v>
      </c>
      <c r="L69" s="55"/>
      <c r="M69" s="55"/>
      <c r="N69" s="44">
        <v>91</v>
      </c>
      <c r="O69" s="50">
        <v>2018</v>
      </c>
      <c r="P69" s="379"/>
      <c r="Q69" s="50"/>
      <c r="R69" s="50"/>
      <c r="S69" s="50"/>
      <c r="T69" s="50"/>
      <c r="U69" s="50"/>
      <c r="V69" s="50"/>
      <c r="W69" s="50"/>
      <c r="X69" s="50"/>
    </row>
    <row r="70" spans="1:24" s="377" customFormat="1" ht="24.95" customHeight="1" x14ac:dyDescent="0.25">
      <c r="A70" s="44" t="s">
        <v>2085</v>
      </c>
      <c r="B70" s="44" t="s">
        <v>4727</v>
      </c>
      <c r="C70" s="333">
        <f>IF(LEN($E70)=0,"",SUBTOTAL(3,$E$6:$E70))</f>
        <v>65</v>
      </c>
      <c r="D70" s="379" t="s">
        <v>4781</v>
      </c>
      <c r="E70" s="51" t="s">
        <v>256</v>
      </c>
      <c r="F70" s="51" t="s">
        <v>660</v>
      </c>
      <c r="G70" s="44" t="s">
        <v>164</v>
      </c>
      <c r="H70" s="55">
        <v>5.69</v>
      </c>
      <c r="I70" s="55">
        <v>5.69</v>
      </c>
      <c r="J70" s="55"/>
      <c r="K70" s="55">
        <v>1.85</v>
      </c>
      <c r="L70" s="55"/>
      <c r="M70" s="55"/>
      <c r="N70" s="44">
        <v>38</v>
      </c>
      <c r="O70" s="50">
        <v>2017</v>
      </c>
      <c r="P70" s="380" t="s">
        <v>4732</v>
      </c>
      <c r="Q70" s="381"/>
      <c r="R70" s="381"/>
      <c r="S70" s="381"/>
      <c r="T70" s="381"/>
      <c r="U70" s="381"/>
      <c r="V70" s="381"/>
      <c r="W70" s="381"/>
      <c r="X70" s="381"/>
    </row>
    <row r="71" spans="1:24" s="377" customFormat="1" x14ac:dyDescent="0.25">
      <c r="A71" s="378" t="s">
        <v>3274</v>
      </c>
      <c r="B71" s="44" t="s">
        <v>4727</v>
      </c>
      <c r="C71" s="333">
        <f>IF(LEN($E71)=0,"",SUBTOTAL(3,$E$6:$E71))</f>
        <v>66</v>
      </c>
      <c r="D71" s="379" t="s">
        <v>847</v>
      </c>
      <c r="E71" s="51" t="s">
        <v>139</v>
      </c>
      <c r="F71" s="51" t="s">
        <v>208</v>
      </c>
      <c r="G71" s="44" t="s">
        <v>164</v>
      </c>
      <c r="H71" s="55">
        <v>9.84</v>
      </c>
      <c r="I71" s="55">
        <v>9.84</v>
      </c>
      <c r="J71" s="55"/>
      <c r="K71" s="55">
        <v>8.5500000000000007</v>
      </c>
      <c r="L71" s="55"/>
      <c r="M71" s="55"/>
      <c r="N71" s="44">
        <v>144</v>
      </c>
      <c r="O71" s="50">
        <v>2015</v>
      </c>
      <c r="P71" s="380"/>
      <c r="Q71" s="381"/>
      <c r="R71" s="381"/>
      <c r="S71" s="381"/>
      <c r="T71" s="381"/>
      <c r="U71" s="381"/>
      <c r="V71" s="381"/>
      <c r="W71" s="381"/>
      <c r="X71" s="381"/>
    </row>
    <row r="72" spans="1:24" s="377" customFormat="1" ht="25.5" x14ac:dyDescent="0.25">
      <c r="A72" s="378" t="s">
        <v>4500</v>
      </c>
      <c r="B72" s="44" t="s">
        <v>4727</v>
      </c>
      <c r="C72" s="333">
        <f>IF(LEN($E72)=0,"",SUBTOTAL(3,$E$6:$E72))</f>
        <v>67</v>
      </c>
      <c r="D72" s="379" t="s">
        <v>4501</v>
      </c>
      <c r="E72" s="51" t="s">
        <v>139</v>
      </c>
      <c r="F72" s="51" t="s">
        <v>1081</v>
      </c>
      <c r="G72" s="44" t="s">
        <v>164</v>
      </c>
      <c r="H72" s="55">
        <v>8.16</v>
      </c>
      <c r="I72" s="55">
        <v>8.16</v>
      </c>
      <c r="J72" s="55"/>
      <c r="K72" s="55">
        <v>5.5</v>
      </c>
      <c r="L72" s="55"/>
      <c r="M72" s="55"/>
      <c r="N72" s="44">
        <v>38</v>
      </c>
      <c r="O72" s="50">
        <v>2017</v>
      </c>
      <c r="P72" s="380" t="s">
        <v>4732</v>
      </c>
      <c r="Q72" s="381"/>
      <c r="R72" s="381"/>
      <c r="S72" s="381"/>
      <c r="T72" s="381"/>
      <c r="U72" s="381"/>
      <c r="V72" s="381"/>
      <c r="W72" s="381"/>
      <c r="X72" s="381"/>
    </row>
    <row r="73" spans="1:24" s="377" customFormat="1" ht="25.5" x14ac:dyDescent="0.25">
      <c r="A73" s="378" t="s">
        <v>4502</v>
      </c>
      <c r="B73" s="44" t="s">
        <v>4727</v>
      </c>
      <c r="C73" s="333">
        <f>IF(LEN($E73)=0,"",SUBTOTAL(3,$E$6:$E73))</f>
        <v>68</v>
      </c>
      <c r="D73" s="379" t="s">
        <v>4503</v>
      </c>
      <c r="E73" s="51" t="s">
        <v>139</v>
      </c>
      <c r="F73" s="51" t="s">
        <v>863</v>
      </c>
      <c r="G73" s="44" t="s">
        <v>164</v>
      </c>
      <c r="H73" s="55">
        <v>9.9</v>
      </c>
      <c r="I73" s="55">
        <v>9.9</v>
      </c>
      <c r="J73" s="55"/>
      <c r="K73" s="55">
        <v>9.5</v>
      </c>
      <c r="L73" s="55"/>
      <c r="M73" s="55"/>
      <c r="N73" s="44">
        <v>38</v>
      </c>
      <c r="O73" s="50">
        <v>2017</v>
      </c>
      <c r="P73" s="380" t="s">
        <v>4732</v>
      </c>
      <c r="Q73" s="381"/>
      <c r="R73" s="381"/>
      <c r="S73" s="381"/>
      <c r="T73" s="381"/>
      <c r="U73" s="381"/>
      <c r="V73" s="381"/>
      <c r="W73" s="381"/>
      <c r="X73" s="381"/>
    </row>
    <row r="74" spans="1:24" s="377" customFormat="1" ht="25.5" x14ac:dyDescent="0.25">
      <c r="A74" s="378" t="s">
        <v>4504</v>
      </c>
      <c r="B74" s="44" t="s">
        <v>4727</v>
      </c>
      <c r="C74" s="333">
        <f>IF(LEN($E74)=0,"",SUBTOTAL(3,$E$6:$E74))</f>
        <v>69</v>
      </c>
      <c r="D74" s="379" t="s">
        <v>4782</v>
      </c>
      <c r="E74" s="51" t="s">
        <v>139</v>
      </c>
      <c r="F74" s="51" t="s">
        <v>674</v>
      </c>
      <c r="G74" s="44" t="s">
        <v>164</v>
      </c>
      <c r="H74" s="55">
        <v>130.75</v>
      </c>
      <c r="I74" s="55">
        <v>130.75</v>
      </c>
      <c r="J74" s="55"/>
      <c r="K74" s="55">
        <v>8.92</v>
      </c>
      <c r="L74" s="55"/>
      <c r="M74" s="55"/>
      <c r="N74" s="44">
        <v>38</v>
      </c>
      <c r="O74" s="50">
        <v>2017</v>
      </c>
      <c r="P74" s="380" t="s">
        <v>4732</v>
      </c>
      <c r="Q74" s="381"/>
      <c r="R74" s="381"/>
      <c r="S74" s="381"/>
      <c r="T74" s="381"/>
      <c r="U74" s="381"/>
      <c r="V74" s="381"/>
      <c r="W74" s="381"/>
      <c r="X74" s="381"/>
    </row>
    <row r="75" spans="1:24" s="377" customFormat="1" ht="42" customHeight="1" x14ac:dyDescent="0.25">
      <c r="A75" s="378" t="s">
        <v>4783</v>
      </c>
      <c r="B75" s="44" t="s">
        <v>4727</v>
      </c>
      <c r="C75" s="333">
        <f>IF(LEN($E75)=0,"",SUBTOTAL(3,$E$6:$E75))</f>
        <v>70</v>
      </c>
      <c r="D75" s="379" t="s">
        <v>4524</v>
      </c>
      <c r="E75" s="51" t="s">
        <v>89</v>
      </c>
      <c r="F75" s="51" t="s">
        <v>871</v>
      </c>
      <c r="G75" s="44" t="s">
        <v>164</v>
      </c>
      <c r="H75" s="55">
        <v>97</v>
      </c>
      <c r="I75" s="55">
        <v>97</v>
      </c>
      <c r="J75" s="55"/>
      <c r="K75" s="55">
        <v>0.55000000000000004</v>
      </c>
      <c r="L75" s="55"/>
      <c r="M75" s="55"/>
      <c r="N75" s="44">
        <v>144</v>
      </c>
      <c r="O75" s="50">
        <v>2015</v>
      </c>
      <c r="P75" s="380"/>
      <c r="Q75" s="381"/>
      <c r="R75" s="381"/>
      <c r="S75" s="381"/>
      <c r="T75" s="381"/>
      <c r="U75" s="381"/>
      <c r="V75" s="381"/>
      <c r="W75" s="381"/>
      <c r="X75" s="381"/>
    </row>
    <row r="76" spans="1:24" s="377" customFormat="1" ht="24.95" customHeight="1" x14ac:dyDescent="0.25">
      <c r="A76" s="378" t="s">
        <v>4784</v>
      </c>
      <c r="B76" s="44" t="s">
        <v>4727</v>
      </c>
      <c r="C76" s="333">
        <f>IF(LEN($E76)=0,"",SUBTOTAL(3,$E$6:$E76))</f>
        <v>71</v>
      </c>
      <c r="D76" s="379" t="s">
        <v>4525</v>
      </c>
      <c r="E76" s="51" t="s">
        <v>89</v>
      </c>
      <c r="F76" s="51" t="s">
        <v>871</v>
      </c>
      <c r="G76" s="44" t="s">
        <v>164</v>
      </c>
      <c r="H76" s="55">
        <v>105.84</v>
      </c>
      <c r="I76" s="55">
        <v>105.84</v>
      </c>
      <c r="J76" s="55"/>
      <c r="K76" s="55">
        <v>8.34</v>
      </c>
      <c r="L76" s="55"/>
      <c r="M76" s="55"/>
      <c r="N76" s="44">
        <v>144</v>
      </c>
      <c r="O76" s="50">
        <v>2015</v>
      </c>
      <c r="P76" s="380" t="s">
        <v>4742</v>
      </c>
      <c r="Q76" s="381"/>
      <c r="R76" s="381"/>
      <c r="S76" s="381"/>
      <c r="T76" s="381"/>
      <c r="U76" s="381"/>
      <c r="V76" s="381"/>
      <c r="W76" s="381"/>
      <c r="X76" s="381"/>
    </row>
    <row r="77" spans="1:24" s="377" customFormat="1" ht="24.95" customHeight="1" x14ac:dyDescent="0.25">
      <c r="A77" s="378" t="s">
        <v>4785</v>
      </c>
      <c r="B77" s="44" t="s">
        <v>4727</v>
      </c>
      <c r="C77" s="333">
        <f>IF(LEN($E77)=0,"",SUBTOTAL(3,$E$6:$E77))</f>
        <v>72</v>
      </c>
      <c r="D77" s="379" t="s">
        <v>4526</v>
      </c>
      <c r="E77" s="51" t="s">
        <v>89</v>
      </c>
      <c r="F77" s="51" t="s">
        <v>871</v>
      </c>
      <c r="G77" s="44" t="s">
        <v>164</v>
      </c>
      <c r="H77" s="55">
        <v>50</v>
      </c>
      <c r="I77" s="55">
        <v>50</v>
      </c>
      <c r="J77" s="55"/>
      <c r="K77" s="55">
        <v>7.7</v>
      </c>
      <c r="L77" s="55"/>
      <c r="M77" s="55"/>
      <c r="N77" s="44">
        <v>166</v>
      </c>
      <c r="O77" s="50">
        <v>2015</v>
      </c>
      <c r="P77" s="380" t="s">
        <v>4732</v>
      </c>
      <c r="Q77" s="381"/>
      <c r="R77" s="381"/>
      <c r="S77" s="381"/>
      <c r="T77" s="381"/>
      <c r="U77" s="381"/>
      <c r="V77" s="381"/>
      <c r="W77" s="381"/>
      <c r="X77" s="381"/>
    </row>
    <row r="78" spans="1:24" s="377" customFormat="1" ht="24.95" customHeight="1" x14ac:dyDescent="0.25">
      <c r="A78" s="180" t="s">
        <v>4144</v>
      </c>
      <c r="B78" s="44" t="s">
        <v>4727</v>
      </c>
      <c r="C78" s="333">
        <f>IF(LEN($E78)=0,"",SUBTOTAL(3,$E$6:$E78))</f>
        <v>73</v>
      </c>
      <c r="D78" s="379" t="s">
        <v>4786</v>
      </c>
      <c r="E78" s="334" t="s">
        <v>65</v>
      </c>
      <c r="F78" s="51" t="s">
        <v>289</v>
      </c>
      <c r="G78" s="44" t="s">
        <v>100</v>
      </c>
      <c r="H78" s="28">
        <v>3.83</v>
      </c>
      <c r="I78" s="28">
        <v>3.83</v>
      </c>
      <c r="J78" s="55"/>
      <c r="K78" s="55">
        <v>0.56000000000000005</v>
      </c>
      <c r="L78" s="55"/>
      <c r="M78" s="55"/>
      <c r="N78" s="44">
        <v>113</v>
      </c>
      <c r="O78" s="50">
        <v>2018</v>
      </c>
      <c r="P78" s="380" t="s">
        <v>4734</v>
      </c>
      <c r="Q78" s="381"/>
      <c r="R78" s="381"/>
      <c r="S78" s="381"/>
      <c r="T78" s="381"/>
      <c r="U78" s="381"/>
      <c r="V78" s="381"/>
      <c r="W78" s="381"/>
      <c r="X78" s="381"/>
    </row>
    <row r="79" spans="1:24" s="377" customFormat="1" ht="24.95" customHeight="1" x14ac:dyDescent="0.25">
      <c r="A79" s="180" t="s">
        <v>225</v>
      </c>
      <c r="B79" s="44" t="s">
        <v>4727</v>
      </c>
      <c r="C79" s="333">
        <f>IF(LEN($E79)=0,"",SUBTOTAL(3,$E$6:$E79))</f>
        <v>74</v>
      </c>
      <c r="D79" s="379" t="s">
        <v>4787</v>
      </c>
      <c r="E79" s="334" t="s">
        <v>65</v>
      </c>
      <c r="F79" s="51" t="s">
        <v>101</v>
      </c>
      <c r="G79" s="44" t="s">
        <v>100</v>
      </c>
      <c r="H79" s="55">
        <v>21.3</v>
      </c>
      <c r="I79" s="55">
        <v>21.3</v>
      </c>
      <c r="J79" s="55"/>
      <c r="K79" s="55">
        <v>1.21</v>
      </c>
      <c r="L79" s="55"/>
      <c r="M79" s="55"/>
      <c r="N79" s="44">
        <v>38</v>
      </c>
      <c r="O79" s="50">
        <v>2017</v>
      </c>
      <c r="P79" s="380" t="s">
        <v>4732</v>
      </c>
      <c r="Q79" s="381"/>
      <c r="R79" s="381"/>
      <c r="S79" s="381"/>
      <c r="T79" s="381"/>
      <c r="U79" s="381"/>
      <c r="V79" s="381"/>
      <c r="W79" s="381"/>
      <c r="X79" s="381"/>
    </row>
    <row r="80" spans="1:24" s="377" customFormat="1" ht="24.95" customHeight="1" x14ac:dyDescent="0.25">
      <c r="A80" s="44" t="s">
        <v>759</v>
      </c>
      <c r="B80" s="44" t="s">
        <v>4727</v>
      </c>
      <c r="C80" s="333">
        <f>IF(LEN($E80)=0,"",SUBTOTAL(3,$E$6:$E80))</f>
        <v>75</v>
      </c>
      <c r="D80" s="379" t="s">
        <v>3849</v>
      </c>
      <c r="E80" s="334" t="s">
        <v>65</v>
      </c>
      <c r="F80" s="51" t="s">
        <v>406</v>
      </c>
      <c r="G80" s="44" t="s">
        <v>100</v>
      </c>
      <c r="H80" s="55">
        <v>0.52</v>
      </c>
      <c r="I80" s="335">
        <v>0.06</v>
      </c>
      <c r="J80" s="55"/>
      <c r="K80" s="55">
        <v>0.06</v>
      </c>
      <c r="L80" s="55"/>
      <c r="M80" s="55"/>
      <c r="N80" s="44">
        <v>91</v>
      </c>
      <c r="O80" s="50">
        <v>2018</v>
      </c>
      <c r="P80" s="380" t="s">
        <v>4734</v>
      </c>
      <c r="Q80" s="381"/>
      <c r="R80" s="381"/>
      <c r="S80" s="381"/>
      <c r="T80" s="381"/>
      <c r="U80" s="381"/>
      <c r="V80" s="381"/>
      <c r="W80" s="381"/>
      <c r="X80" s="381"/>
    </row>
    <row r="81" spans="1:24" s="377" customFormat="1" ht="24.95" customHeight="1" x14ac:dyDescent="0.25">
      <c r="A81" s="44" t="s">
        <v>897</v>
      </c>
      <c r="B81" s="44" t="s">
        <v>4727</v>
      </c>
      <c r="C81" s="333">
        <f>IF(LEN($E81)=0,"",SUBTOTAL(3,$E$6:$E81))</f>
        <v>76</v>
      </c>
      <c r="D81" s="379" t="s">
        <v>4788</v>
      </c>
      <c r="E81" s="334" t="s">
        <v>65</v>
      </c>
      <c r="F81" s="51" t="s">
        <v>181</v>
      </c>
      <c r="G81" s="44" t="s">
        <v>100</v>
      </c>
      <c r="H81" s="55">
        <v>0.28000000000000003</v>
      </c>
      <c r="I81" s="335">
        <v>0.02</v>
      </c>
      <c r="J81" s="55"/>
      <c r="K81" s="55">
        <v>0.02</v>
      </c>
      <c r="L81" s="55"/>
      <c r="M81" s="55"/>
      <c r="N81" s="44">
        <v>91</v>
      </c>
      <c r="O81" s="50">
        <v>2018</v>
      </c>
      <c r="P81" s="380" t="s">
        <v>4734</v>
      </c>
      <c r="Q81" s="381"/>
      <c r="R81" s="381"/>
      <c r="S81" s="381"/>
      <c r="T81" s="381"/>
      <c r="U81" s="381"/>
      <c r="V81" s="381"/>
      <c r="W81" s="381"/>
      <c r="X81" s="381"/>
    </row>
    <row r="82" spans="1:24" s="377" customFormat="1" ht="24.95" customHeight="1" x14ac:dyDescent="0.25">
      <c r="A82" s="44" t="s">
        <v>3895</v>
      </c>
      <c r="B82" s="44" t="s">
        <v>4727</v>
      </c>
      <c r="C82" s="333">
        <f>IF(LEN($E82)=0,"",SUBTOTAL(3,$E$6:$E82))</f>
        <v>77</v>
      </c>
      <c r="D82" s="379" t="s">
        <v>3896</v>
      </c>
      <c r="E82" s="51" t="s">
        <v>79</v>
      </c>
      <c r="F82" s="51" t="s">
        <v>499</v>
      </c>
      <c r="G82" s="44" t="s">
        <v>100</v>
      </c>
      <c r="H82" s="55">
        <v>1</v>
      </c>
      <c r="I82" s="335">
        <v>0.81</v>
      </c>
      <c r="J82" s="55"/>
      <c r="K82" s="55">
        <v>0.81</v>
      </c>
      <c r="L82" s="55"/>
      <c r="M82" s="55"/>
      <c r="N82" s="44">
        <v>91</v>
      </c>
      <c r="O82" s="50">
        <v>2018</v>
      </c>
      <c r="P82" s="380" t="s">
        <v>4734</v>
      </c>
      <c r="Q82" s="381"/>
      <c r="R82" s="381"/>
      <c r="S82" s="381"/>
      <c r="T82" s="381"/>
      <c r="U82" s="381"/>
      <c r="V82" s="381"/>
      <c r="W82" s="381"/>
      <c r="X82" s="381"/>
    </row>
    <row r="83" spans="1:24" s="377" customFormat="1" ht="24.95" customHeight="1" x14ac:dyDescent="0.25">
      <c r="A83" s="44" t="s">
        <v>2082</v>
      </c>
      <c r="B83" s="44" t="s">
        <v>4727</v>
      </c>
      <c r="C83" s="333">
        <f>IF(LEN($E83)=0,"",SUBTOTAL(3,$E$6:$E83))</f>
        <v>78</v>
      </c>
      <c r="D83" s="379" t="s">
        <v>4789</v>
      </c>
      <c r="E83" s="51" t="s">
        <v>256</v>
      </c>
      <c r="F83" s="51" t="s">
        <v>652</v>
      </c>
      <c r="G83" s="44" t="s">
        <v>100</v>
      </c>
      <c r="H83" s="55">
        <v>4.5999999999999996</v>
      </c>
      <c r="I83" s="55">
        <v>4.5999999999999996</v>
      </c>
      <c r="J83" s="55"/>
      <c r="K83" s="55">
        <v>4.5999999999999996</v>
      </c>
      <c r="L83" s="55"/>
      <c r="M83" s="55"/>
      <c r="N83" s="44">
        <v>38</v>
      </c>
      <c r="O83" s="50">
        <v>2017</v>
      </c>
      <c r="P83" s="380" t="s">
        <v>4732</v>
      </c>
      <c r="Q83" s="381"/>
      <c r="R83" s="381"/>
      <c r="S83" s="381"/>
      <c r="T83" s="381"/>
      <c r="U83" s="381"/>
      <c r="V83" s="381"/>
      <c r="W83" s="381"/>
      <c r="X83" s="381"/>
    </row>
    <row r="84" spans="1:24" ht="24.95" customHeight="1" x14ac:dyDescent="0.25">
      <c r="A84" s="180" t="s">
        <v>4790</v>
      </c>
      <c r="B84" s="44" t="s">
        <v>4727</v>
      </c>
      <c r="C84" s="333">
        <f>IF(LEN($E84)=0,"",SUBTOTAL(3,$E$6:$E84))</f>
        <v>79</v>
      </c>
      <c r="D84" s="379" t="s">
        <v>4791</v>
      </c>
      <c r="E84" s="334" t="s">
        <v>65</v>
      </c>
      <c r="F84" s="51" t="s">
        <v>74</v>
      </c>
      <c r="G84" s="44" t="s">
        <v>310</v>
      </c>
      <c r="H84" s="55">
        <v>0.4</v>
      </c>
      <c r="I84" s="55">
        <v>0.4</v>
      </c>
      <c r="J84" s="55"/>
      <c r="K84" s="55">
        <v>0.03</v>
      </c>
      <c r="L84" s="55"/>
      <c r="M84" s="55"/>
      <c r="N84" s="44">
        <v>144</v>
      </c>
      <c r="O84" s="50">
        <v>2015</v>
      </c>
      <c r="P84" s="379"/>
      <c r="Q84" s="50"/>
      <c r="R84" s="50"/>
      <c r="S84" s="50"/>
      <c r="T84" s="50"/>
      <c r="U84" s="50"/>
      <c r="V84" s="50"/>
      <c r="W84" s="50"/>
      <c r="X84" s="50"/>
    </row>
    <row r="85" spans="1:24" ht="24.95" customHeight="1" x14ac:dyDescent="0.25">
      <c r="A85" s="44" t="s">
        <v>3543</v>
      </c>
      <c r="B85" s="44" t="s">
        <v>4727</v>
      </c>
      <c r="C85" s="333">
        <f>IF(LEN($E85)=0,"",SUBTOTAL(3,$E$6:$E85))</f>
        <v>80</v>
      </c>
      <c r="D85" s="379" t="s">
        <v>4028</v>
      </c>
      <c r="E85" s="334" t="s">
        <v>65</v>
      </c>
      <c r="F85" s="51" t="s">
        <v>181</v>
      </c>
      <c r="G85" s="44" t="s">
        <v>310</v>
      </c>
      <c r="H85" s="55">
        <v>0.9</v>
      </c>
      <c r="I85" s="335">
        <v>0.16</v>
      </c>
      <c r="J85" s="55"/>
      <c r="K85" s="55">
        <v>0.16</v>
      </c>
      <c r="L85" s="55"/>
      <c r="M85" s="55"/>
      <c r="N85" s="44">
        <v>91</v>
      </c>
      <c r="O85" s="50">
        <v>2018</v>
      </c>
      <c r="P85" s="379" t="s">
        <v>4734</v>
      </c>
      <c r="Q85" s="50"/>
      <c r="R85" s="50"/>
      <c r="S85" s="50"/>
      <c r="T85" s="50"/>
      <c r="U85" s="50"/>
      <c r="V85" s="50"/>
      <c r="W85" s="50"/>
      <c r="X85" s="50"/>
    </row>
    <row r="86" spans="1:24" ht="24.95" customHeight="1" x14ac:dyDescent="0.25">
      <c r="A86" s="44" t="s">
        <v>308</v>
      </c>
      <c r="B86" s="44" t="s">
        <v>4727</v>
      </c>
      <c r="C86" s="333">
        <f>IF(LEN($E86)=0,"",SUBTOTAL(3,$E$6:$E86))</f>
        <v>81</v>
      </c>
      <c r="D86" s="379" t="s">
        <v>309</v>
      </c>
      <c r="E86" s="51" t="s">
        <v>79</v>
      </c>
      <c r="F86" s="51" t="s">
        <v>234</v>
      </c>
      <c r="G86" s="44" t="s">
        <v>310</v>
      </c>
      <c r="H86" s="55">
        <v>0.32</v>
      </c>
      <c r="I86" s="335">
        <v>0.3</v>
      </c>
      <c r="J86" s="55"/>
      <c r="K86" s="55">
        <v>0.3</v>
      </c>
      <c r="L86" s="55"/>
      <c r="M86" s="55"/>
      <c r="N86" s="44">
        <v>91</v>
      </c>
      <c r="O86" s="50">
        <v>2018</v>
      </c>
      <c r="P86" s="379" t="s">
        <v>4734</v>
      </c>
      <c r="Q86" s="50"/>
      <c r="R86" s="50"/>
      <c r="S86" s="50"/>
      <c r="T86" s="50"/>
      <c r="U86" s="50"/>
      <c r="V86" s="50"/>
      <c r="W86" s="50"/>
      <c r="X86" s="50"/>
    </row>
    <row r="87" spans="1:24" s="377" customFormat="1" ht="24.95" customHeight="1" x14ac:dyDescent="0.25">
      <c r="A87" s="44" t="s">
        <v>312</v>
      </c>
      <c r="B87" s="44" t="s">
        <v>4727</v>
      </c>
      <c r="C87" s="333">
        <f>IF(LEN($E87)=0,"",SUBTOTAL(3,$E$6:$E87))</f>
        <v>82</v>
      </c>
      <c r="D87" s="379" t="s">
        <v>313</v>
      </c>
      <c r="E87" s="51" t="s">
        <v>79</v>
      </c>
      <c r="F87" s="51" t="s">
        <v>234</v>
      </c>
      <c r="G87" s="44" t="s">
        <v>310</v>
      </c>
      <c r="H87" s="55">
        <v>5</v>
      </c>
      <c r="I87" s="335">
        <v>2.2799999999999998</v>
      </c>
      <c r="J87" s="55"/>
      <c r="K87" s="55">
        <v>2.2799999999999998</v>
      </c>
      <c r="L87" s="55"/>
      <c r="M87" s="55"/>
      <c r="N87" s="44">
        <v>91</v>
      </c>
      <c r="O87" s="50">
        <v>2018</v>
      </c>
      <c r="P87" s="379" t="s">
        <v>4734</v>
      </c>
      <c r="Q87" s="381"/>
      <c r="R87" s="381"/>
      <c r="S87" s="381"/>
      <c r="T87" s="381"/>
      <c r="U87" s="381"/>
      <c r="V87" s="381"/>
      <c r="W87" s="381"/>
      <c r="X87" s="381"/>
    </row>
    <row r="88" spans="1:24" ht="24.95" customHeight="1" x14ac:dyDescent="0.25">
      <c r="A88" s="44" t="str">
        <f>'[2]Dat lua'!A599</f>
        <v>XTR_BS_1</v>
      </c>
      <c r="B88" s="44" t="s">
        <v>4727</v>
      </c>
      <c r="C88" s="333">
        <f>IF(LEN($E88)=0,"",SUBTOTAL(3,$E$6:$E88))</f>
        <v>83</v>
      </c>
      <c r="D88" s="379" t="s">
        <v>4531</v>
      </c>
      <c r="E88" s="51" t="s">
        <v>51</v>
      </c>
      <c r="F88" s="51" t="s">
        <v>2387</v>
      </c>
      <c r="G88" s="44" t="s">
        <v>1247</v>
      </c>
      <c r="H88" s="55">
        <v>0.12</v>
      </c>
      <c r="I88" s="335">
        <v>0.09</v>
      </c>
      <c r="J88" s="55"/>
      <c r="K88" s="55">
        <v>0.09</v>
      </c>
      <c r="L88" s="55"/>
      <c r="M88" s="55"/>
      <c r="N88" s="44">
        <v>91</v>
      </c>
      <c r="O88" s="50">
        <v>2018</v>
      </c>
      <c r="P88" s="379" t="s">
        <v>4734</v>
      </c>
      <c r="Q88" s="50"/>
      <c r="R88" s="50"/>
      <c r="S88" s="50"/>
      <c r="T88" s="50"/>
      <c r="U88" s="50"/>
      <c r="V88" s="50"/>
      <c r="W88" s="50"/>
      <c r="X88" s="50"/>
    </row>
    <row r="89" spans="1:24" ht="24.95" customHeight="1" x14ac:dyDescent="0.25">
      <c r="A89" s="44" t="s">
        <v>4508</v>
      </c>
      <c r="B89" s="44" t="s">
        <v>4762</v>
      </c>
      <c r="C89" s="333">
        <f>IF(LEN($E89)=0,"",SUBTOTAL(3,$E$6:$E89))</f>
        <v>84</v>
      </c>
      <c r="D89" s="379" t="s">
        <v>4792</v>
      </c>
      <c r="E89" s="51" t="s">
        <v>84</v>
      </c>
      <c r="F89" s="51" t="s">
        <v>1375</v>
      </c>
      <c r="G89" s="44" t="s">
        <v>1822</v>
      </c>
      <c r="H89" s="28">
        <v>1.66</v>
      </c>
      <c r="I89" s="28">
        <v>1.66</v>
      </c>
      <c r="J89" s="55"/>
      <c r="K89" s="55"/>
      <c r="L89" s="55">
        <v>1.66</v>
      </c>
      <c r="M89" s="55"/>
      <c r="N89" s="44">
        <v>183</v>
      </c>
      <c r="O89" s="50">
        <v>2016</v>
      </c>
      <c r="P89" s="380" t="s">
        <v>4732</v>
      </c>
      <c r="Q89" s="50"/>
      <c r="R89" s="50"/>
      <c r="S89" s="50"/>
      <c r="T89" s="50"/>
      <c r="U89" s="50"/>
      <c r="V89" s="50"/>
      <c r="W89" s="50"/>
      <c r="X89" s="50"/>
    </row>
    <row r="90" spans="1:24" s="377" customFormat="1" ht="24.95" customHeight="1" x14ac:dyDescent="0.25">
      <c r="A90" s="44" t="str">
        <f>'[2]Dat lua'!A608</f>
        <v>XT_BS_8</v>
      </c>
      <c r="B90" s="44" t="s">
        <v>4727</v>
      </c>
      <c r="C90" s="333">
        <f>IF(LEN($E90)=0,"",SUBTOTAL(3,$E$6:$E90))</f>
        <v>85</v>
      </c>
      <c r="D90" s="379" t="s">
        <v>4588</v>
      </c>
      <c r="E90" s="51" t="s">
        <v>51</v>
      </c>
      <c r="F90" s="51" t="s">
        <v>533</v>
      </c>
      <c r="G90" s="44" t="s">
        <v>1822</v>
      </c>
      <c r="H90" s="55">
        <v>1.45</v>
      </c>
      <c r="I90" s="335">
        <v>1.45</v>
      </c>
      <c r="J90" s="55"/>
      <c r="K90" s="55">
        <v>1.45</v>
      </c>
      <c r="L90" s="55"/>
      <c r="M90" s="55"/>
      <c r="N90" s="44">
        <v>91</v>
      </c>
      <c r="O90" s="50">
        <v>2018</v>
      </c>
      <c r="P90" s="379" t="s">
        <v>4734</v>
      </c>
      <c r="Q90" s="381"/>
      <c r="R90" s="381"/>
      <c r="S90" s="381"/>
      <c r="T90" s="381"/>
      <c r="U90" s="381"/>
      <c r="V90" s="381"/>
      <c r="W90" s="381"/>
      <c r="X90" s="381"/>
    </row>
    <row r="91" spans="1:24" ht="24.95" customHeight="1" x14ac:dyDescent="0.25">
      <c r="A91" s="44" t="s">
        <v>4793</v>
      </c>
      <c r="B91" s="44" t="s">
        <v>4762</v>
      </c>
      <c r="C91" s="333">
        <f>IF(LEN($E91)=0,"",SUBTOTAL(3,$E$6:$E91))</f>
        <v>86</v>
      </c>
      <c r="D91" s="379" t="s">
        <v>4794</v>
      </c>
      <c r="E91" s="51" t="s">
        <v>79</v>
      </c>
      <c r="F91" s="51" t="s">
        <v>193</v>
      </c>
      <c r="G91" s="44" t="s">
        <v>4208</v>
      </c>
      <c r="H91" s="55">
        <v>0.8</v>
      </c>
      <c r="I91" s="335">
        <v>0.31</v>
      </c>
      <c r="J91" s="55"/>
      <c r="K91" s="55"/>
      <c r="L91" s="55">
        <v>0.31</v>
      </c>
      <c r="M91" s="55"/>
      <c r="N91" s="44">
        <v>91</v>
      </c>
      <c r="O91" s="50">
        <v>2018</v>
      </c>
      <c r="P91" s="379" t="s">
        <v>4734</v>
      </c>
      <c r="Q91" s="50"/>
      <c r="R91" s="50"/>
      <c r="S91" s="50"/>
      <c r="T91" s="50"/>
      <c r="U91" s="50"/>
      <c r="V91" s="50"/>
      <c r="W91" s="50"/>
      <c r="X91" s="50"/>
    </row>
    <row r="92" spans="1:24" ht="24.95" customHeight="1" x14ac:dyDescent="0.25">
      <c r="A92" s="44" t="s">
        <v>236</v>
      </c>
      <c r="B92" s="44" t="s">
        <v>4727</v>
      </c>
      <c r="C92" s="333">
        <f>IF(LEN($E92)=0,"",SUBTOTAL(3,$E$6:$E92))</f>
        <v>87</v>
      </c>
      <c r="D92" s="379" t="s">
        <v>237</v>
      </c>
      <c r="E92" s="51" t="s">
        <v>79</v>
      </c>
      <c r="F92" s="51" t="s">
        <v>95</v>
      </c>
      <c r="G92" s="44" t="s">
        <v>94</v>
      </c>
      <c r="H92" s="55">
        <v>0.03</v>
      </c>
      <c r="I92" s="55">
        <v>0.03</v>
      </c>
      <c r="J92" s="55"/>
      <c r="K92" s="55">
        <v>0.03</v>
      </c>
      <c r="L92" s="55"/>
      <c r="M92" s="55"/>
      <c r="N92" s="44">
        <v>144</v>
      </c>
      <c r="O92" s="50">
        <v>2015</v>
      </c>
      <c r="P92" s="379"/>
      <c r="Q92" s="50"/>
      <c r="R92" s="50"/>
      <c r="S92" s="50"/>
      <c r="T92" s="50"/>
      <c r="U92" s="50"/>
      <c r="V92" s="50"/>
      <c r="W92" s="50"/>
      <c r="X92" s="50"/>
    </row>
    <row r="93" spans="1:24" ht="24.95" customHeight="1" x14ac:dyDescent="0.25">
      <c r="A93" s="44" t="s">
        <v>4516</v>
      </c>
      <c r="B93" s="44" t="s">
        <v>4727</v>
      </c>
      <c r="C93" s="333">
        <f>IF(LEN($E93)=0,"",SUBTOTAL(3,$E$6:$E93))</f>
        <v>88</v>
      </c>
      <c r="D93" s="379" t="s">
        <v>2423</v>
      </c>
      <c r="E93" s="51" t="s">
        <v>79</v>
      </c>
      <c r="F93" s="51" t="s">
        <v>1880</v>
      </c>
      <c r="G93" s="44" t="s">
        <v>94</v>
      </c>
      <c r="H93" s="55">
        <v>0.1</v>
      </c>
      <c r="I93" s="55">
        <v>0.1</v>
      </c>
      <c r="J93" s="55"/>
      <c r="K93" s="55">
        <v>0.1</v>
      </c>
      <c r="L93" s="55"/>
      <c r="M93" s="55"/>
      <c r="N93" s="44">
        <v>144</v>
      </c>
      <c r="O93" s="50">
        <v>2015</v>
      </c>
      <c r="P93" s="379"/>
      <c r="Q93" s="50"/>
      <c r="R93" s="50"/>
      <c r="S93" s="50"/>
      <c r="T93" s="50"/>
      <c r="U93" s="50"/>
      <c r="V93" s="50"/>
      <c r="W93" s="50"/>
      <c r="X93" s="50"/>
    </row>
    <row r="94" spans="1:24" ht="24.95" customHeight="1" x14ac:dyDescent="0.25">
      <c r="A94" s="44" t="s">
        <v>4517</v>
      </c>
      <c r="B94" s="44" t="s">
        <v>4727</v>
      </c>
      <c r="C94" s="333">
        <f>IF(LEN($E94)=0,"",SUBTOTAL(3,$E$6:$E94))</f>
        <v>89</v>
      </c>
      <c r="D94" s="379" t="s">
        <v>2987</v>
      </c>
      <c r="E94" s="51" t="s">
        <v>79</v>
      </c>
      <c r="F94" s="51" t="s">
        <v>1880</v>
      </c>
      <c r="G94" s="44" t="s">
        <v>94</v>
      </c>
      <c r="H94" s="55">
        <v>4.5999999999999999E-2</v>
      </c>
      <c r="I94" s="55">
        <v>4.5999999999999999E-2</v>
      </c>
      <c r="J94" s="55"/>
      <c r="K94" s="55">
        <v>0.05</v>
      </c>
      <c r="L94" s="55"/>
      <c r="M94" s="55"/>
      <c r="N94" s="44">
        <v>144</v>
      </c>
      <c r="O94" s="50">
        <v>2015</v>
      </c>
      <c r="P94" s="379"/>
      <c r="Q94" s="50"/>
      <c r="R94" s="50"/>
      <c r="S94" s="50"/>
      <c r="T94" s="50"/>
      <c r="U94" s="50"/>
      <c r="V94" s="50"/>
      <c r="W94" s="50"/>
      <c r="X94" s="50"/>
    </row>
    <row r="95" spans="1:24" ht="24.95" customHeight="1" x14ac:dyDescent="0.25">
      <c r="A95" s="44" t="s">
        <v>424</v>
      </c>
      <c r="B95" s="44" t="s">
        <v>4762</v>
      </c>
      <c r="C95" s="333">
        <f>IF(LEN($E95)=0,"",SUBTOTAL(3,$E$6:$E95))</f>
        <v>90</v>
      </c>
      <c r="D95" s="379" t="s">
        <v>425</v>
      </c>
      <c r="E95" s="51" t="s">
        <v>79</v>
      </c>
      <c r="F95" s="51" t="s">
        <v>123</v>
      </c>
      <c r="G95" s="44" t="s">
        <v>94</v>
      </c>
      <c r="H95" s="55">
        <v>0.03</v>
      </c>
      <c r="I95" s="335">
        <v>0.03</v>
      </c>
      <c r="J95" s="55"/>
      <c r="K95" s="55"/>
      <c r="L95" s="55">
        <v>0.03</v>
      </c>
      <c r="M95" s="55"/>
      <c r="N95" s="44">
        <v>91</v>
      </c>
      <c r="O95" s="50">
        <v>2018</v>
      </c>
      <c r="P95" s="379"/>
      <c r="Q95" s="50"/>
      <c r="R95" s="50"/>
      <c r="S95" s="50"/>
      <c r="T95" s="50"/>
      <c r="U95" s="50"/>
      <c r="V95" s="50"/>
      <c r="W95" s="50"/>
      <c r="X95" s="50"/>
    </row>
    <row r="96" spans="1:24" ht="38.25" x14ac:dyDescent="0.25">
      <c r="A96" s="44" t="s">
        <v>3154</v>
      </c>
      <c r="B96" s="44" t="s">
        <v>4727</v>
      </c>
      <c r="C96" s="333">
        <f>IF(LEN($E96)=0,"",SUBTOTAL(3,$E$6:$E96))</f>
        <v>91</v>
      </c>
      <c r="D96" s="379" t="s">
        <v>3157</v>
      </c>
      <c r="E96" s="51" t="s">
        <v>84</v>
      </c>
      <c r="F96" s="51" t="s">
        <v>85</v>
      </c>
      <c r="G96" s="44" t="s">
        <v>94</v>
      </c>
      <c r="H96" s="55">
        <v>0.2</v>
      </c>
      <c r="I96" s="55">
        <v>0.2</v>
      </c>
      <c r="J96" s="55"/>
      <c r="K96" s="55">
        <v>0.2</v>
      </c>
      <c r="L96" s="55"/>
      <c r="M96" s="55"/>
      <c r="N96" s="44">
        <v>144</v>
      </c>
      <c r="O96" s="50">
        <v>2015</v>
      </c>
      <c r="P96" s="379"/>
      <c r="Q96" s="50"/>
      <c r="R96" s="50"/>
      <c r="S96" s="50"/>
      <c r="T96" s="50"/>
      <c r="U96" s="50"/>
      <c r="V96" s="50"/>
      <c r="W96" s="50"/>
      <c r="X96" s="50"/>
    </row>
    <row r="97" spans="1:24" ht="38.25" x14ac:dyDescent="0.25">
      <c r="A97" s="44" t="s">
        <v>4518</v>
      </c>
      <c r="B97" s="44" t="s">
        <v>4727</v>
      </c>
      <c r="C97" s="333">
        <f>IF(LEN($E97)=0,"",SUBTOTAL(3,$E$6:$E97))</f>
        <v>92</v>
      </c>
      <c r="D97" s="379" t="s">
        <v>4519</v>
      </c>
      <c r="E97" s="51" t="s">
        <v>84</v>
      </c>
      <c r="F97" s="51" t="s">
        <v>85</v>
      </c>
      <c r="G97" s="44" t="s">
        <v>94</v>
      </c>
      <c r="H97" s="55">
        <v>0.22</v>
      </c>
      <c r="I97" s="55">
        <v>0.22</v>
      </c>
      <c r="J97" s="55"/>
      <c r="K97" s="55">
        <v>0.14000000000000001</v>
      </c>
      <c r="L97" s="55"/>
      <c r="M97" s="55"/>
      <c r="N97" s="44">
        <v>144</v>
      </c>
      <c r="O97" s="50">
        <v>2015</v>
      </c>
      <c r="P97" s="380" t="s">
        <v>4732</v>
      </c>
      <c r="Q97" s="50"/>
      <c r="R97" s="50"/>
      <c r="S97" s="50"/>
      <c r="T97" s="50"/>
      <c r="U97" s="50"/>
      <c r="V97" s="50"/>
      <c r="W97" s="50"/>
      <c r="X97" s="50"/>
    </row>
    <row r="98" spans="1:24" ht="24.95" customHeight="1" x14ac:dyDescent="0.25">
      <c r="A98" s="44" t="s">
        <v>3947</v>
      </c>
      <c r="B98" s="44" t="s">
        <v>4727</v>
      </c>
      <c r="C98" s="333">
        <f>IF(LEN($E98)=0,"",SUBTOTAL(3,$E$6:$E98))</f>
        <v>93</v>
      </c>
      <c r="D98" s="379" t="s">
        <v>3948</v>
      </c>
      <c r="E98" s="51" t="s">
        <v>84</v>
      </c>
      <c r="F98" s="51" t="s">
        <v>123</v>
      </c>
      <c r="G98" s="44" t="s">
        <v>94</v>
      </c>
      <c r="H98" s="55">
        <v>0.03</v>
      </c>
      <c r="I98" s="335">
        <v>0.02</v>
      </c>
      <c r="J98" s="55"/>
      <c r="K98" s="55">
        <v>0.02</v>
      </c>
      <c r="L98" s="55"/>
      <c r="M98" s="55"/>
      <c r="N98" s="44">
        <v>91</v>
      </c>
      <c r="O98" s="50">
        <v>2018</v>
      </c>
      <c r="P98" s="379"/>
      <c r="Q98" s="50"/>
      <c r="R98" s="50"/>
      <c r="S98" s="50"/>
      <c r="T98" s="50"/>
      <c r="U98" s="50"/>
      <c r="V98" s="50"/>
      <c r="W98" s="50"/>
      <c r="X98" s="50"/>
    </row>
    <row r="99" spans="1:24" ht="24.95" customHeight="1" x14ac:dyDescent="0.25">
      <c r="A99" s="44" t="s">
        <v>3924</v>
      </c>
      <c r="B99" s="44" t="s">
        <v>4762</v>
      </c>
      <c r="C99" s="333">
        <f>IF(LEN($E99)=0,"",SUBTOTAL(3,$E$6:$E99))</f>
        <v>94</v>
      </c>
      <c r="D99" s="379" t="s">
        <v>3925</v>
      </c>
      <c r="E99" s="51" t="s">
        <v>84</v>
      </c>
      <c r="F99" s="51" t="s">
        <v>2433</v>
      </c>
      <c r="G99" s="44" t="s">
        <v>94</v>
      </c>
      <c r="H99" s="55">
        <v>0.31</v>
      </c>
      <c r="I99" s="335">
        <v>0.12</v>
      </c>
      <c r="J99" s="55"/>
      <c r="K99" s="55"/>
      <c r="L99" s="55">
        <v>0.12</v>
      </c>
      <c r="M99" s="55"/>
      <c r="N99" s="44">
        <v>91</v>
      </c>
      <c r="O99" s="50">
        <v>2018</v>
      </c>
      <c r="P99" s="379" t="s">
        <v>4734</v>
      </c>
      <c r="Q99" s="50"/>
      <c r="R99" s="50"/>
      <c r="S99" s="50"/>
      <c r="T99" s="50"/>
      <c r="U99" s="50"/>
      <c r="V99" s="50"/>
      <c r="W99" s="50"/>
      <c r="X99" s="50"/>
    </row>
    <row r="100" spans="1:24" ht="24.95" customHeight="1" x14ac:dyDescent="0.25">
      <c r="A100" s="378" t="s">
        <v>4795</v>
      </c>
      <c r="B100" s="44" t="s">
        <v>4727</v>
      </c>
      <c r="C100" s="333">
        <f>IF(LEN($E100)=0,"",SUBTOTAL(3,$E$6:$E100))</f>
        <v>95</v>
      </c>
      <c r="D100" s="379" t="s">
        <v>3213</v>
      </c>
      <c r="E100" s="51" t="s">
        <v>181</v>
      </c>
      <c r="F100" s="51" t="s">
        <v>1920</v>
      </c>
      <c r="G100" s="44" t="s">
        <v>94</v>
      </c>
      <c r="H100" s="55">
        <v>0.09</v>
      </c>
      <c r="I100" s="55">
        <v>0.09</v>
      </c>
      <c r="J100" s="55"/>
      <c r="K100" s="55">
        <v>0.09</v>
      </c>
      <c r="L100" s="55"/>
      <c r="M100" s="55"/>
      <c r="N100" s="44">
        <v>144</v>
      </c>
      <c r="O100" s="50">
        <v>2015</v>
      </c>
      <c r="P100" s="379"/>
      <c r="Q100" s="50"/>
      <c r="R100" s="50"/>
      <c r="S100" s="50"/>
      <c r="T100" s="50"/>
      <c r="U100" s="50"/>
      <c r="V100" s="50"/>
      <c r="W100" s="50"/>
      <c r="X100" s="50"/>
    </row>
    <row r="101" spans="1:24" ht="24.95" customHeight="1" x14ac:dyDescent="0.25">
      <c r="A101" s="378" t="s">
        <v>4796</v>
      </c>
      <c r="B101" s="44" t="s">
        <v>4727</v>
      </c>
      <c r="C101" s="333">
        <f>IF(LEN($E101)=0,"",SUBTOTAL(3,$E$6:$E101))</f>
        <v>96</v>
      </c>
      <c r="D101" s="379" t="s">
        <v>3216</v>
      </c>
      <c r="E101" s="51" t="s">
        <v>181</v>
      </c>
      <c r="F101" s="51" t="s">
        <v>773</v>
      </c>
      <c r="G101" s="44" t="s">
        <v>94</v>
      </c>
      <c r="H101" s="55">
        <v>7.0000000000000007E-2</v>
      </c>
      <c r="I101" s="55">
        <v>7.0000000000000007E-2</v>
      </c>
      <c r="J101" s="55"/>
      <c r="K101" s="55">
        <v>7.0000000000000007E-2</v>
      </c>
      <c r="L101" s="55"/>
      <c r="M101" s="55"/>
      <c r="N101" s="44">
        <v>144</v>
      </c>
      <c r="O101" s="50">
        <v>2015</v>
      </c>
      <c r="P101" s="379"/>
      <c r="Q101" s="50"/>
      <c r="R101" s="50"/>
      <c r="S101" s="50"/>
      <c r="T101" s="50"/>
      <c r="U101" s="50"/>
      <c r="V101" s="50"/>
      <c r="W101" s="50"/>
      <c r="X101" s="50"/>
    </row>
    <row r="102" spans="1:24" ht="24.95" customHeight="1" x14ac:dyDescent="0.25">
      <c r="A102" s="44" t="s">
        <v>403</v>
      </c>
      <c r="B102" s="44" t="s">
        <v>4727</v>
      </c>
      <c r="C102" s="333">
        <f>IF(LEN($E102)=0,"",SUBTOTAL(3,$E$6:$E102))</f>
        <v>97</v>
      </c>
      <c r="D102" s="379" t="s">
        <v>404</v>
      </c>
      <c r="E102" s="334" t="s">
        <v>65</v>
      </c>
      <c r="F102" s="51" t="s">
        <v>406</v>
      </c>
      <c r="G102" s="44" t="s">
        <v>405</v>
      </c>
      <c r="H102" s="55">
        <v>0.87</v>
      </c>
      <c r="I102" s="335">
        <v>0.03</v>
      </c>
      <c r="J102" s="55"/>
      <c r="K102" s="55">
        <v>0.03</v>
      </c>
      <c r="L102" s="55"/>
      <c r="M102" s="55"/>
      <c r="N102" s="44">
        <v>91</v>
      </c>
      <c r="O102" s="50">
        <v>2018</v>
      </c>
      <c r="P102" s="379" t="s">
        <v>4734</v>
      </c>
      <c r="Q102" s="50"/>
      <c r="R102" s="50"/>
      <c r="S102" s="50"/>
      <c r="T102" s="50"/>
      <c r="U102" s="50"/>
      <c r="V102" s="50"/>
      <c r="W102" s="50"/>
      <c r="X102" s="50"/>
    </row>
    <row r="103" spans="1:24" ht="44.25" customHeight="1" x14ac:dyDescent="0.25">
      <c r="A103" s="44" t="s">
        <v>2358</v>
      </c>
      <c r="B103" s="44" t="s">
        <v>4727</v>
      </c>
      <c r="C103" s="333">
        <f>IF(LEN($E103)=0,"",SUBTOTAL(3,$E$6:$E103))</f>
        <v>98</v>
      </c>
      <c r="D103" s="379" t="s">
        <v>2359</v>
      </c>
      <c r="E103" s="51" t="s">
        <v>84</v>
      </c>
      <c r="F103" s="51" t="s">
        <v>2360</v>
      </c>
      <c r="G103" s="44" t="s">
        <v>740</v>
      </c>
      <c r="H103" s="28">
        <v>18.8</v>
      </c>
      <c r="I103" s="28">
        <v>18.8</v>
      </c>
      <c r="J103" s="55"/>
      <c r="K103" s="55">
        <v>3.6</v>
      </c>
      <c r="L103" s="55"/>
      <c r="M103" s="55"/>
      <c r="N103" s="44">
        <v>183</v>
      </c>
      <c r="O103" s="50">
        <v>2016</v>
      </c>
      <c r="P103" s="379"/>
      <c r="Q103" s="50"/>
      <c r="R103" s="50"/>
      <c r="S103" s="50"/>
      <c r="T103" s="50"/>
      <c r="U103" s="50"/>
      <c r="V103" s="50"/>
      <c r="W103" s="50"/>
      <c r="X103" s="50"/>
    </row>
    <row r="104" spans="1:24" ht="24.95" customHeight="1" x14ac:dyDescent="0.2">
      <c r="A104" s="194" t="s">
        <v>4797</v>
      </c>
      <c r="B104" s="44" t="s">
        <v>4727</v>
      </c>
      <c r="C104" s="333">
        <f>IF(LEN($E104)=0,"",SUBTOTAL(3,$E$6:$E104))</f>
        <v>99</v>
      </c>
      <c r="D104" s="379" t="s">
        <v>4798</v>
      </c>
      <c r="E104" s="334" t="s">
        <v>65</v>
      </c>
      <c r="F104" s="51" t="s">
        <v>1644</v>
      </c>
      <c r="G104" s="44" t="s">
        <v>100</v>
      </c>
      <c r="H104" s="44"/>
      <c r="I104" s="382">
        <v>2.4700000000000002</v>
      </c>
      <c r="J104" s="383"/>
      <c r="K104" s="50">
        <v>0.32</v>
      </c>
      <c r="L104" s="50"/>
      <c r="M104" s="50"/>
      <c r="N104" s="44">
        <v>145</v>
      </c>
      <c r="O104" s="50">
        <v>2019</v>
      </c>
      <c r="P104" s="379"/>
      <c r="Q104" s="50"/>
      <c r="R104" s="50"/>
      <c r="S104" s="50"/>
      <c r="T104" s="50"/>
      <c r="U104" s="50"/>
      <c r="V104" s="50"/>
      <c r="W104" s="50"/>
      <c r="X104" s="50"/>
    </row>
    <row r="105" spans="1:24" ht="24.95" customHeight="1" x14ac:dyDescent="0.2">
      <c r="A105" s="50" t="s">
        <v>4493</v>
      </c>
      <c r="B105" s="44" t="s">
        <v>4727</v>
      </c>
      <c r="C105" s="333">
        <f>IF(LEN($E105)=0,"",SUBTOTAL(3,$E$6:$E105))</f>
        <v>100</v>
      </c>
      <c r="D105" s="379" t="s">
        <v>4799</v>
      </c>
      <c r="E105" s="334" t="s">
        <v>65</v>
      </c>
      <c r="F105" s="51" t="s">
        <v>1644</v>
      </c>
      <c r="G105" s="44" t="s">
        <v>100</v>
      </c>
      <c r="H105" s="44"/>
      <c r="I105" s="50">
        <v>2.4</v>
      </c>
      <c r="J105" s="383"/>
      <c r="K105" s="50">
        <v>1.1000000000000001</v>
      </c>
      <c r="L105" s="50"/>
      <c r="M105" s="50"/>
      <c r="N105" s="44">
        <v>145</v>
      </c>
      <c r="O105" s="50">
        <v>2019</v>
      </c>
      <c r="P105" s="379"/>
      <c r="Q105" s="50"/>
      <c r="R105" s="50"/>
      <c r="S105" s="50"/>
      <c r="T105" s="50"/>
      <c r="U105" s="50"/>
      <c r="V105" s="50"/>
      <c r="W105" s="50"/>
      <c r="X105" s="50"/>
    </row>
    <row r="106" spans="1:24" ht="24.95" customHeight="1" x14ac:dyDescent="0.2">
      <c r="A106" s="50" t="s">
        <v>4800</v>
      </c>
      <c r="B106" s="44" t="s">
        <v>4727</v>
      </c>
      <c r="C106" s="333">
        <f>IF(LEN($E106)=0,"",SUBTOTAL(3,$E$6:$E106))</f>
        <v>101</v>
      </c>
      <c r="D106" s="379" t="s">
        <v>4141</v>
      </c>
      <c r="E106" s="334" t="s">
        <v>65</v>
      </c>
      <c r="F106" s="51" t="s">
        <v>1644</v>
      </c>
      <c r="G106" s="44" t="s">
        <v>100</v>
      </c>
      <c r="H106" s="44"/>
      <c r="I106" s="50">
        <v>3.24</v>
      </c>
      <c r="J106" s="383"/>
      <c r="K106" s="50">
        <v>0.71</v>
      </c>
      <c r="L106" s="50"/>
      <c r="M106" s="50"/>
      <c r="N106" s="44">
        <v>145</v>
      </c>
      <c r="O106" s="50">
        <v>2019</v>
      </c>
      <c r="P106" s="379"/>
      <c r="Q106" s="50"/>
      <c r="R106" s="50"/>
      <c r="S106" s="50"/>
      <c r="T106" s="50"/>
      <c r="U106" s="50"/>
      <c r="V106" s="50"/>
      <c r="W106" s="50"/>
      <c r="X106" s="50"/>
    </row>
    <row r="107" spans="1:24" ht="24.95" customHeight="1" x14ac:dyDescent="0.2">
      <c r="A107" s="50" t="s">
        <v>614</v>
      </c>
      <c r="B107" s="44" t="s">
        <v>4727</v>
      </c>
      <c r="C107" s="333">
        <f>IF(LEN($E107)=0,"",SUBTOTAL(3,$E$6:$E107))</f>
        <v>102</v>
      </c>
      <c r="D107" s="379" t="s">
        <v>615</v>
      </c>
      <c r="E107" s="334" t="s">
        <v>65</v>
      </c>
      <c r="F107" s="51" t="s">
        <v>101</v>
      </c>
      <c r="G107" s="44" t="s">
        <v>27</v>
      </c>
      <c r="H107" s="44"/>
      <c r="I107" s="50">
        <v>9</v>
      </c>
      <c r="J107" s="383"/>
      <c r="K107" s="50">
        <v>1.26</v>
      </c>
      <c r="L107" s="50"/>
      <c r="M107" s="50"/>
      <c r="N107" s="44">
        <v>145</v>
      </c>
      <c r="O107" s="50">
        <v>2019</v>
      </c>
      <c r="P107" s="379"/>
      <c r="Q107" s="50"/>
      <c r="R107" s="50"/>
      <c r="S107" s="50"/>
      <c r="T107" s="50"/>
      <c r="U107" s="50"/>
      <c r="V107" s="50"/>
      <c r="W107" s="50"/>
      <c r="X107" s="50"/>
    </row>
    <row r="108" spans="1:24" ht="24.95" customHeight="1" x14ac:dyDescent="0.2">
      <c r="A108" s="50" t="s">
        <v>334</v>
      </c>
      <c r="B108" s="44" t="s">
        <v>4727</v>
      </c>
      <c r="C108" s="333">
        <f>IF(LEN($E108)=0,"",SUBTOTAL(3,$E$6:$E108))</f>
        <v>103</v>
      </c>
      <c r="D108" s="379" t="s">
        <v>4801</v>
      </c>
      <c r="E108" s="334" t="s">
        <v>65</v>
      </c>
      <c r="F108" s="51" t="s">
        <v>74</v>
      </c>
      <c r="G108" s="44" t="s">
        <v>27</v>
      </c>
      <c r="H108" s="44"/>
      <c r="I108" s="50">
        <v>19.66</v>
      </c>
      <c r="J108" s="383"/>
      <c r="K108" s="50">
        <v>0.52</v>
      </c>
      <c r="L108" s="50"/>
      <c r="M108" s="50"/>
      <c r="N108" s="44">
        <v>145</v>
      </c>
      <c r="O108" s="50">
        <v>2019</v>
      </c>
      <c r="P108" s="379"/>
      <c r="Q108" s="50"/>
      <c r="R108" s="50"/>
      <c r="S108" s="50"/>
      <c r="T108" s="50"/>
      <c r="U108" s="50"/>
      <c r="V108" s="50"/>
      <c r="W108" s="50"/>
      <c r="X108" s="50"/>
    </row>
    <row r="109" spans="1:24" ht="24.95" customHeight="1" x14ac:dyDescent="0.2">
      <c r="A109" s="50" t="s">
        <v>154</v>
      </c>
      <c r="B109" s="44" t="s">
        <v>4727</v>
      </c>
      <c r="C109" s="333">
        <f>IF(LEN($E109)=0,"",SUBTOTAL(3,$E$6:$E109))</f>
        <v>104</v>
      </c>
      <c r="D109" s="379" t="s">
        <v>4802</v>
      </c>
      <c r="E109" s="334" t="s">
        <v>65</v>
      </c>
      <c r="F109" s="51" t="s">
        <v>992</v>
      </c>
      <c r="G109" s="44" t="s">
        <v>27</v>
      </c>
      <c r="H109" s="44"/>
      <c r="I109" s="50">
        <v>29.3</v>
      </c>
      <c r="J109" s="383"/>
      <c r="K109" s="50">
        <v>2.1800000000000002</v>
      </c>
      <c r="L109" s="50"/>
      <c r="M109" s="50"/>
      <c r="N109" s="44">
        <v>145</v>
      </c>
      <c r="O109" s="50">
        <v>2019</v>
      </c>
      <c r="P109" s="379"/>
      <c r="Q109" s="50"/>
      <c r="R109" s="50"/>
      <c r="S109" s="50"/>
      <c r="T109" s="50"/>
      <c r="U109" s="50"/>
      <c r="V109" s="50"/>
      <c r="W109" s="50"/>
      <c r="X109" s="50"/>
    </row>
    <row r="110" spans="1:24" ht="24.95" customHeight="1" x14ac:dyDescent="0.2">
      <c r="A110" s="50" t="s">
        <v>4803</v>
      </c>
      <c r="B110" s="44" t="s">
        <v>4727</v>
      </c>
      <c r="C110" s="333">
        <f>IF(LEN($E110)=0,"",SUBTOTAL(3,$E$6:$E110))</f>
        <v>105</v>
      </c>
      <c r="D110" s="379" t="s">
        <v>4804</v>
      </c>
      <c r="E110" s="334" t="s">
        <v>65</v>
      </c>
      <c r="F110" s="51" t="s">
        <v>289</v>
      </c>
      <c r="G110" s="44" t="s">
        <v>27</v>
      </c>
      <c r="H110" s="44"/>
      <c r="I110" s="50">
        <v>15.59</v>
      </c>
      <c r="J110" s="383"/>
      <c r="K110" s="50">
        <v>0.77</v>
      </c>
      <c r="L110" s="50"/>
      <c r="M110" s="50"/>
      <c r="N110" s="44">
        <v>145</v>
      </c>
      <c r="O110" s="50">
        <v>2019</v>
      </c>
      <c r="P110" s="379"/>
      <c r="Q110" s="50"/>
      <c r="R110" s="50"/>
      <c r="S110" s="50"/>
      <c r="T110" s="50"/>
      <c r="U110" s="50"/>
      <c r="V110" s="50"/>
      <c r="W110" s="50"/>
      <c r="X110" s="50"/>
    </row>
    <row r="111" spans="1:24" ht="24.95" customHeight="1" x14ac:dyDescent="0.2">
      <c r="A111" s="50" t="s">
        <v>3258</v>
      </c>
      <c r="B111" s="44" t="s">
        <v>4727</v>
      </c>
      <c r="C111" s="333">
        <f>IF(LEN($E111)=0,"",SUBTOTAL(3,$E$6:$E111))</f>
        <v>106</v>
      </c>
      <c r="D111" s="379" t="s">
        <v>4805</v>
      </c>
      <c r="E111" s="334" t="s">
        <v>65</v>
      </c>
      <c r="F111" s="51" t="s">
        <v>289</v>
      </c>
      <c r="G111" s="44" t="s">
        <v>100</v>
      </c>
      <c r="H111" s="44"/>
      <c r="I111" s="50">
        <v>0.99</v>
      </c>
      <c r="J111" s="383"/>
      <c r="K111" s="50">
        <v>0.1</v>
      </c>
      <c r="L111" s="50"/>
      <c r="M111" s="50"/>
      <c r="N111" s="44">
        <v>145</v>
      </c>
      <c r="O111" s="50">
        <v>2019</v>
      </c>
      <c r="P111" s="379"/>
      <c r="Q111" s="50"/>
      <c r="R111" s="50"/>
      <c r="S111" s="50"/>
      <c r="T111" s="50"/>
      <c r="U111" s="50"/>
      <c r="V111" s="50"/>
      <c r="W111" s="50"/>
      <c r="X111" s="50"/>
    </row>
    <row r="112" spans="1:24" ht="24.95" customHeight="1" x14ac:dyDescent="0.2">
      <c r="A112" s="50" t="s">
        <v>150</v>
      </c>
      <c r="B112" s="44" t="s">
        <v>4727</v>
      </c>
      <c r="C112" s="333">
        <f>IF(LEN($E112)=0,"",SUBTOTAL(3,$E$6:$E112))</f>
        <v>107</v>
      </c>
      <c r="D112" s="379" t="s">
        <v>4806</v>
      </c>
      <c r="E112" s="334" t="s">
        <v>65</v>
      </c>
      <c r="F112" s="51" t="s">
        <v>4807</v>
      </c>
      <c r="G112" s="44" t="s">
        <v>45</v>
      </c>
      <c r="H112" s="44"/>
      <c r="I112" s="50">
        <v>15.2</v>
      </c>
      <c r="J112" s="383"/>
      <c r="K112" s="50">
        <v>0.05</v>
      </c>
      <c r="L112" s="50"/>
      <c r="M112" s="50"/>
      <c r="N112" s="44">
        <v>145</v>
      </c>
      <c r="O112" s="50">
        <v>2019</v>
      </c>
      <c r="P112" s="379"/>
      <c r="Q112" s="50"/>
      <c r="R112" s="50"/>
      <c r="S112" s="50"/>
      <c r="T112" s="50"/>
      <c r="U112" s="50"/>
      <c r="V112" s="50"/>
      <c r="W112" s="50"/>
      <c r="X112" s="50"/>
    </row>
    <row r="113" spans="1:24" ht="24.95" customHeight="1" x14ac:dyDescent="0.2">
      <c r="A113" s="50" t="s">
        <v>4808</v>
      </c>
      <c r="B113" s="44" t="s">
        <v>4727</v>
      </c>
      <c r="C113" s="333">
        <f>IF(LEN($E113)=0,"",SUBTOTAL(3,$E$6:$E113))</f>
        <v>108</v>
      </c>
      <c r="D113" s="379" t="s">
        <v>4809</v>
      </c>
      <c r="E113" s="334" t="s">
        <v>65</v>
      </c>
      <c r="F113" s="51" t="s">
        <v>128</v>
      </c>
      <c r="G113" s="44" t="s">
        <v>4010</v>
      </c>
      <c r="H113" s="44"/>
      <c r="I113" s="50">
        <v>0.12</v>
      </c>
      <c r="J113" s="383"/>
      <c r="K113" s="50">
        <v>0.09</v>
      </c>
      <c r="L113" s="50"/>
      <c r="M113" s="50"/>
      <c r="N113" s="44">
        <v>145</v>
      </c>
      <c r="O113" s="50">
        <v>2019</v>
      </c>
      <c r="P113" s="379"/>
      <c r="Q113" s="50"/>
      <c r="R113" s="50"/>
      <c r="S113" s="50"/>
      <c r="T113" s="50"/>
      <c r="U113" s="50"/>
      <c r="V113" s="50"/>
      <c r="W113" s="50"/>
      <c r="X113" s="50"/>
    </row>
    <row r="114" spans="1:24" ht="24.95" customHeight="1" x14ac:dyDescent="0.2">
      <c r="A114" s="50" t="s">
        <v>4810</v>
      </c>
      <c r="B114" s="44" t="s">
        <v>4727</v>
      </c>
      <c r="C114" s="333">
        <f>IF(LEN($E114)=0,"",SUBTOTAL(3,$E$6:$E114))</f>
        <v>109</v>
      </c>
      <c r="D114" s="379" t="s">
        <v>4811</v>
      </c>
      <c r="E114" s="334" t="s">
        <v>65</v>
      </c>
      <c r="F114" s="51" t="s">
        <v>128</v>
      </c>
      <c r="G114" s="44" t="s">
        <v>4208</v>
      </c>
      <c r="H114" s="44"/>
      <c r="I114" s="50">
        <v>15</v>
      </c>
      <c r="J114" s="383"/>
      <c r="K114" s="50">
        <v>0.56000000000000005</v>
      </c>
      <c r="L114" s="50"/>
      <c r="M114" s="50"/>
      <c r="N114" s="44">
        <v>145</v>
      </c>
      <c r="O114" s="50">
        <v>2019</v>
      </c>
      <c r="P114" s="379"/>
      <c r="Q114" s="50"/>
      <c r="R114" s="50"/>
      <c r="S114" s="50"/>
      <c r="T114" s="50"/>
      <c r="U114" s="50"/>
      <c r="V114" s="50"/>
      <c r="W114" s="50"/>
      <c r="X114" s="50"/>
    </row>
    <row r="115" spans="1:24" ht="24.95" customHeight="1" x14ac:dyDescent="0.2">
      <c r="A115" s="50" t="s">
        <v>4812</v>
      </c>
      <c r="B115" s="44" t="s">
        <v>4727</v>
      </c>
      <c r="C115" s="333">
        <f>IF(LEN($E115)=0,"",SUBTOTAL(3,$E$6:$E115))</f>
        <v>110</v>
      </c>
      <c r="D115" s="379" t="s">
        <v>4813</v>
      </c>
      <c r="E115" s="334" t="s">
        <v>65</v>
      </c>
      <c r="F115" s="51" t="s">
        <v>406</v>
      </c>
      <c r="G115" s="44" t="s">
        <v>64</v>
      </c>
      <c r="H115" s="44"/>
      <c r="I115" s="50">
        <v>1</v>
      </c>
      <c r="J115" s="383"/>
      <c r="K115" s="50">
        <v>0.47</v>
      </c>
      <c r="L115" s="50"/>
      <c r="M115" s="50"/>
      <c r="N115" s="44">
        <v>145</v>
      </c>
      <c r="O115" s="50">
        <v>2019</v>
      </c>
      <c r="P115" s="379"/>
      <c r="Q115" s="50"/>
      <c r="R115" s="50"/>
      <c r="S115" s="50"/>
      <c r="T115" s="50"/>
      <c r="U115" s="50"/>
      <c r="V115" s="50"/>
      <c r="W115" s="50"/>
      <c r="X115" s="50"/>
    </row>
    <row r="116" spans="1:24" ht="24.95" customHeight="1" x14ac:dyDescent="0.2">
      <c r="A116" s="50" t="s">
        <v>403</v>
      </c>
      <c r="B116" s="44" t="s">
        <v>4727</v>
      </c>
      <c r="C116" s="333">
        <f>IF(LEN($E116)=0,"",SUBTOTAL(3,$E$6:$E116))</f>
        <v>111</v>
      </c>
      <c r="D116" s="379" t="s">
        <v>404</v>
      </c>
      <c r="E116" s="334" t="s">
        <v>65</v>
      </c>
      <c r="F116" s="51" t="s">
        <v>406</v>
      </c>
      <c r="G116" s="44" t="s">
        <v>405</v>
      </c>
      <c r="H116" s="44"/>
      <c r="I116" s="50">
        <v>1.3</v>
      </c>
      <c r="J116" s="383"/>
      <c r="K116" s="50">
        <v>0.63</v>
      </c>
      <c r="L116" s="50"/>
      <c r="M116" s="50"/>
      <c r="N116" s="44">
        <v>145</v>
      </c>
      <c r="O116" s="50">
        <v>2019</v>
      </c>
      <c r="P116" s="379"/>
      <c r="Q116" s="50"/>
      <c r="R116" s="50"/>
      <c r="S116" s="50"/>
      <c r="T116" s="50"/>
      <c r="U116" s="50"/>
      <c r="V116" s="50"/>
      <c r="W116" s="50"/>
      <c r="X116" s="50"/>
    </row>
    <row r="117" spans="1:24" ht="24.95" customHeight="1" x14ac:dyDescent="0.2">
      <c r="A117" s="50" t="s">
        <v>4814</v>
      </c>
      <c r="B117" s="44" t="s">
        <v>4727</v>
      </c>
      <c r="C117" s="333">
        <f>IF(LEN($E117)=0,"",SUBTOTAL(3,$E$6:$E117))</f>
        <v>112</v>
      </c>
      <c r="D117" s="379" t="s">
        <v>4815</v>
      </c>
      <c r="E117" s="334" t="s">
        <v>65</v>
      </c>
      <c r="F117" s="51" t="s">
        <v>66</v>
      </c>
      <c r="G117" s="44" t="s">
        <v>64</v>
      </c>
      <c r="H117" s="44"/>
      <c r="I117" s="50">
        <v>0.16</v>
      </c>
      <c r="J117" s="383"/>
      <c r="K117" s="50">
        <v>0.16</v>
      </c>
      <c r="L117" s="50"/>
      <c r="M117" s="50"/>
      <c r="N117" s="44">
        <v>145</v>
      </c>
      <c r="O117" s="50">
        <v>2019</v>
      </c>
      <c r="P117" s="379"/>
      <c r="Q117" s="50"/>
      <c r="R117" s="50"/>
      <c r="S117" s="50"/>
      <c r="T117" s="50"/>
      <c r="U117" s="50"/>
      <c r="V117" s="50"/>
      <c r="W117" s="50"/>
      <c r="X117" s="50"/>
    </row>
    <row r="118" spans="1:24" ht="24.95" customHeight="1" x14ac:dyDescent="0.2">
      <c r="A118" s="50" t="s">
        <v>4816</v>
      </c>
      <c r="B118" s="44" t="s">
        <v>4727</v>
      </c>
      <c r="C118" s="333">
        <f>IF(LEN($E118)=0,"",SUBTOTAL(3,$E$6:$E118))</f>
        <v>113</v>
      </c>
      <c r="D118" s="379" t="s">
        <v>4817</v>
      </c>
      <c r="E118" s="334" t="s">
        <v>65</v>
      </c>
      <c r="F118" s="51" t="s">
        <v>177</v>
      </c>
      <c r="G118" s="44" t="s">
        <v>3460</v>
      </c>
      <c r="H118" s="44"/>
      <c r="I118" s="50">
        <v>73.42</v>
      </c>
      <c r="J118" s="383"/>
      <c r="K118" s="50">
        <v>1.95</v>
      </c>
      <c r="L118" s="50"/>
      <c r="M118" s="50"/>
      <c r="N118" s="44">
        <v>145</v>
      </c>
      <c r="O118" s="50">
        <v>2019</v>
      </c>
      <c r="P118" s="379"/>
      <c r="Q118" s="50"/>
      <c r="R118" s="50"/>
      <c r="S118" s="50"/>
      <c r="T118" s="50"/>
      <c r="U118" s="50"/>
      <c r="V118" s="50"/>
      <c r="W118" s="50"/>
      <c r="X118" s="50"/>
    </row>
    <row r="119" spans="1:24" ht="24.95" customHeight="1" x14ac:dyDescent="0.2">
      <c r="A119" s="50" t="s">
        <v>4553</v>
      </c>
      <c r="B119" s="44" t="s">
        <v>4762</v>
      </c>
      <c r="C119" s="333">
        <f>IF(LEN($E119)=0,"",SUBTOTAL(3,$E$6:$E119))</f>
        <v>114</v>
      </c>
      <c r="D119" s="379" t="s">
        <v>4554</v>
      </c>
      <c r="E119" s="334" t="s">
        <v>65</v>
      </c>
      <c r="F119" s="51" t="s">
        <v>4555</v>
      </c>
      <c r="G119" s="44" t="s">
        <v>27</v>
      </c>
      <c r="H119" s="44"/>
      <c r="I119" s="50">
        <v>2.7999999999999989</v>
      </c>
      <c r="J119" s="383"/>
      <c r="K119" s="50"/>
      <c r="L119" s="50">
        <v>1.47</v>
      </c>
      <c r="M119" s="50"/>
      <c r="N119" s="44">
        <v>145</v>
      </c>
      <c r="O119" s="50">
        <v>2019</v>
      </c>
      <c r="P119" s="379"/>
      <c r="Q119" s="50"/>
      <c r="R119" s="50"/>
      <c r="S119" s="50"/>
      <c r="T119" s="50"/>
      <c r="U119" s="50"/>
      <c r="V119" s="50"/>
      <c r="W119" s="50"/>
      <c r="X119" s="50"/>
    </row>
    <row r="120" spans="1:24" ht="24.95" customHeight="1" x14ac:dyDescent="0.2">
      <c r="A120" s="50" t="s">
        <v>1971</v>
      </c>
      <c r="B120" s="44" t="s">
        <v>4727</v>
      </c>
      <c r="C120" s="333">
        <f>IF(LEN($E120)=0,"",SUBTOTAL(3,$E$6:$E120))</f>
        <v>115</v>
      </c>
      <c r="D120" s="379" t="s">
        <v>4818</v>
      </c>
      <c r="E120" s="334" t="s">
        <v>65</v>
      </c>
      <c r="F120" s="51" t="s">
        <v>299</v>
      </c>
      <c r="G120" s="44" t="s">
        <v>27</v>
      </c>
      <c r="H120" s="44"/>
      <c r="I120" s="50">
        <v>0.24</v>
      </c>
      <c r="J120" s="383"/>
      <c r="K120" s="50">
        <v>0.22</v>
      </c>
      <c r="L120" s="50"/>
      <c r="M120" s="50"/>
      <c r="N120" s="44">
        <v>145</v>
      </c>
      <c r="O120" s="50">
        <v>2019</v>
      </c>
      <c r="P120" s="379"/>
      <c r="Q120" s="50"/>
      <c r="R120" s="50"/>
      <c r="S120" s="50"/>
      <c r="T120" s="50"/>
      <c r="U120" s="50"/>
      <c r="V120" s="50"/>
      <c r="W120" s="50"/>
      <c r="X120" s="50"/>
    </row>
    <row r="121" spans="1:24" ht="24.95" customHeight="1" x14ac:dyDescent="0.2">
      <c r="A121" s="50" t="s">
        <v>4157</v>
      </c>
      <c r="B121" s="44" t="s">
        <v>4727</v>
      </c>
      <c r="C121" s="333">
        <f>IF(LEN($E121)=0,"",SUBTOTAL(3,$E$6:$E121))</f>
        <v>116</v>
      </c>
      <c r="D121" s="379" t="s">
        <v>4158</v>
      </c>
      <c r="E121" s="334" t="s">
        <v>65</v>
      </c>
      <c r="F121" s="51" t="s">
        <v>181</v>
      </c>
      <c r="G121" s="44" t="s">
        <v>100</v>
      </c>
      <c r="H121" s="44"/>
      <c r="I121" s="50">
        <v>0.98</v>
      </c>
      <c r="J121" s="383"/>
      <c r="K121" s="50">
        <v>0.1368</v>
      </c>
      <c r="L121" s="50"/>
      <c r="M121" s="50"/>
      <c r="N121" s="44">
        <v>145</v>
      </c>
      <c r="O121" s="50">
        <v>2019</v>
      </c>
      <c r="P121" s="379"/>
      <c r="Q121" s="50"/>
      <c r="R121" s="50"/>
      <c r="S121" s="50"/>
      <c r="T121" s="50"/>
      <c r="U121" s="50"/>
      <c r="V121" s="50"/>
      <c r="W121" s="50"/>
      <c r="X121" s="50"/>
    </row>
    <row r="122" spans="1:24" ht="24.95" customHeight="1" x14ac:dyDescent="0.2">
      <c r="A122" s="50" t="s">
        <v>4154</v>
      </c>
      <c r="B122" s="44" t="s">
        <v>4727</v>
      </c>
      <c r="C122" s="333">
        <f>IF(LEN($E122)=0,"",SUBTOTAL(3,$E$6:$E122))</f>
        <v>117</v>
      </c>
      <c r="D122" s="379" t="s">
        <v>4155</v>
      </c>
      <c r="E122" s="334" t="s">
        <v>65</v>
      </c>
      <c r="F122" s="51" t="s">
        <v>181</v>
      </c>
      <c r="G122" s="44" t="s">
        <v>100</v>
      </c>
      <c r="H122" s="44"/>
      <c r="I122" s="50">
        <v>4.0199999999999996</v>
      </c>
      <c r="J122" s="383"/>
      <c r="K122" s="50">
        <v>0.35150999999999999</v>
      </c>
      <c r="L122" s="50"/>
      <c r="M122" s="50"/>
      <c r="N122" s="44">
        <v>145</v>
      </c>
      <c r="O122" s="50">
        <v>2019</v>
      </c>
      <c r="P122" s="379"/>
      <c r="Q122" s="50"/>
      <c r="R122" s="50"/>
      <c r="S122" s="50"/>
      <c r="T122" s="50"/>
      <c r="U122" s="50"/>
      <c r="V122" s="50"/>
      <c r="W122" s="50"/>
      <c r="X122" s="50"/>
    </row>
    <row r="123" spans="1:24" ht="24.95" customHeight="1" x14ac:dyDescent="0.2">
      <c r="A123" s="50" t="s">
        <v>3543</v>
      </c>
      <c r="B123" s="44" t="s">
        <v>4727</v>
      </c>
      <c r="C123" s="333">
        <f>IF(LEN($E123)=0,"",SUBTOTAL(3,$E$6:$E123))</f>
        <v>118</v>
      </c>
      <c r="D123" s="379" t="s">
        <v>4028</v>
      </c>
      <c r="E123" s="334" t="s">
        <v>65</v>
      </c>
      <c r="F123" s="51" t="s">
        <v>181</v>
      </c>
      <c r="G123" s="44" t="s">
        <v>310</v>
      </c>
      <c r="H123" s="44"/>
      <c r="I123" s="50">
        <v>1.7</v>
      </c>
      <c r="J123" s="383"/>
      <c r="K123" s="50">
        <v>0.99</v>
      </c>
      <c r="L123" s="50"/>
      <c r="M123" s="50"/>
      <c r="N123" s="44">
        <v>145</v>
      </c>
      <c r="O123" s="50">
        <v>2019</v>
      </c>
      <c r="P123" s="379"/>
      <c r="Q123" s="50"/>
      <c r="R123" s="50"/>
      <c r="S123" s="50"/>
      <c r="T123" s="50"/>
      <c r="U123" s="50"/>
      <c r="V123" s="50"/>
      <c r="W123" s="50"/>
      <c r="X123" s="50"/>
    </row>
    <row r="124" spans="1:24" ht="24.95" customHeight="1" x14ac:dyDescent="0.2">
      <c r="A124" s="50" t="s">
        <v>548</v>
      </c>
      <c r="B124" s="44" t="s">
        <v>4727</v>
      </c>
      <c r="C124" s="333">
        <f>IF(LEN($E124)=0,"",SUBTOTAL(3,$E$6:$E124))</f>
        <v>119</v>
      </c>
      <c r="D124" s="379" t="s">
        <v>549</v>
      </c>
      <c r="E124" s="334" t="s">
        <v>65</v>
      </c>
      <c r="F124" s="51" t="s">
        <v>181</v>
      </c>
      <c r="G124" s="44" t="s">
        <v>100</v>
      </c>
      <c r="H124" s="44"/>
      <c r="I124" s="50">
        <v>3.71</v>
      </c>
      <c r="J124" s="383"/>
      <c r="K124" s="50">
        <v>2.64</v>
      </c>
      <c r="L124" s="50"/>
      <c r="M124" s="50"/>
      <c r="N124" s="44">
        <v>145</v>
      </c>
      <c r="O124" s="50">
        <v>2019</v>
      </c>
      <c r="P124" s="379"/>
      <c r="Q124" s="50"/>
      <c r="R124" s="50"/>
      <c r="S124" s="50"/>
      <c r="T124" s="50"/>
      <c r="U124" s="50"/>
      <c r="V124" s="50"/>
      <c r="W124" s="50"/>
      <c r="X124" s="50"/>
    </row>
    <row r="125" spans="1:24" ht="24.95" customHeight="1" x14ac:dyDescent="0.2">
      <c r="A125" s="50" t="s">
        <v>4819</v>
      </c>
      <c r="B125" s="44" t="s">
        <v>4727</v>
      </c>
      <c r="C125" s="333">
        <f>IF(LEN($E125)=0,"",SUBTOTAL(3,$E$6:$E125))</f>
        <v>120</v>
      </c>
      <c r="D125" s="379" t="s">
        <v>4820</v>
      </c>
      <c r="E125" s="51" t="s">
        <v>185</v>
      </c>
      <c r="F125" s="51" t="s">
        <v>4821</v>
      </c>
      <c r="G125" s="44" t="s">
        <v>27</v>
      </c>
      <c r="H125" s="44"/>
      <c r="I125" s="50">
        <v>120</v>
      </c>
      <c r="J125" s="383"/>
      <c r="K125" s="50">
        <v>4.41</v>
      </c>
      <c r="L125" s="50"/>
      <c r="M125" s="50"/>
      <c r="N125" s="44">
        <v>145</v>
      </c>
      <c r="O125" s="50">
        <v>2019</v>
      </c>
      <c r="P125" s="379"/>
      <c r="Q125" s="50"/>
      <c r="R125" s="50"/>
      <c r="S125" s="50"/>
      <c r="T125" s="50"/>
      <c r="U125" s="50"/>
      <c r="V125" s="50"/>
      <c r="W125" s="50"/>
      <c r="X125" s="50"/>
    </row>
    <row r="126" spans="1:24" ht="24.95" customHeight="1" x14ac:dyDescent="0.2">
      <c r="A126" s="50" t="s">
        <v>483</v>
      </c>
      <c r="B126" s="44" t="s">
        <v>4727</v>
      </c>
      <c r="C126" s="333">
        <f>IF(LEN($E126)=0,"",SUBTOTAL(3,$E$6:$E126))</f>
        <v>121</v>
      </c>
      <c r="D126" s="379" t="s">
        <v>484</v>
      </c>
      <c r="E126" s="51" t="s">
        <v>185</v>
      </c>
      <c r="F126" s="51" t="s">
        <v>485</v>
      </c>
      <c r="G126" s="44" t="s">
        <v>127</v>
      </c>
      <c r="H126" s="44"/>
      <c r="I126" s="50">
        <v>1.63</v>
      </c>
      <c r="J126" s="383"/>
      <c r="K126" s="50">
        <v>0.73</v>
      </c>
      <c r="L126" s="50"/>
      <c r="M126" s="50"/>
      <c r="N126" s="44">
        <v>145</v>
      </c>
      <c r="O126" s="50">
        <v>2019</v>
      </c>
      <c r="P126" s="379"/>
      <c r="Q126" s="50"/>
      <c r="R126" s="50"/>
      <c r="S126" s="50"/>
      <c r="T126" s="50"/>
      <c r="U126" s="50"/>
      <c r="V126" s="50"/>
      <c r="W126" s="50"/>
      <c r="X126" s="50"/>
    </row>
    <row r="127" spans="1:24" ht="24.95" customHeight="1" x14ac:dyDescent="0.2">
      <c r="A127" s="44" t="s">
        <v>191</v>
      </c>
      <c r="B127" s="44" t="s">
        <v>4822</v>
      </c>
      <c r="C127" s="333">
        <f>IF(LEN($E127)=0,"",SUBTOTAL(3,$E$6:$E127))</f>
        <v>122</v>
      </c>
      <c r="D127" s="379" t="s">
        <v>4823</v>
      </c>
      <c r="E127" s="51" t="s">
        <v>79</v>
      </c>
      <c r="F127" s="51" t="s">
        <v>193</v>
      </c>
      <c r="G127" s="44" t="s">
        <v>3726</v>
      </c>
      <c r="H127" s="44"/>
      <c r="I127" s="50">
        <v>174</v>
      </c>
      <c r="J127" s="383"/>
      <c r="K127" s="50"/>
      <c r="L127" s="50"/>
      <c r="M127" s="50">
        <v>7.66</v>
      </c>
      <c r="N127" s="44">
        <v>145</v>
      </c>
      <c r="O127" s="50">
        <v>2019</v>
      </c>
      <c r="P127" s="379"/>
      <c r="Q127" s="50"/>
      <c r="R127" s="50"/>
      <c r="S127" s="50"/>
      <c r="T127" s="50"/>
      <c r="U127" s="50"/>
      <c r="V127" s="50"/>
      <c r="W127" s="50"/>
      <c r="X127" s="50"/>
    </row>
    <row r="128" spans="1:24" ht="24.95" customHeight="1" x14ac:dyDescent="0.2">
      <c r="A128" s="44" t="s">
        <v>487</v>
      </c>
      <c r="B128" s="44" t="s">
        <v>4727</v>
      </c>
      <c r="C128" s="333">
        <f>IF(LEN($E128)=0,"",SUBTOTAL(3,$E$6:$E128))</f>
        <v>123</v>
      </c>
      <c r="D128" s="379" t="s">
        <v>488</v>
      </c>
      <c r="E128" s="51" t="s">
        <v>79</v>
      </c>
      <c r="F128" s="51" t="s">
        <v>489</v>
      </c>
      <c r="G128" s="44" t="s">
        <v>27</v>
      </c>
      <c r="H128" s="44"/>
      <c r="I128" s="50">
        <v>19.260000000000002</v>
      </c>
      <c r="J128" s="383"/>
      <c r="K128" s="50">
        <v>0.65</v>
      </c>
      <c r="L128" s="50"/>
      <c r="M128" s="50"/>
      <c r="N128" s="44">
        <v>145</v>
      </c>
      <c r="O128" s="50">
        <v>2019</v>
      </c>
      <c r="P128" s="379"/>
      <c r="Q128" s="50"/>
      <c r="R128" s="50"/>
      <c r="S128" s="50"/>
      <c r="T128" s="50"/>
      <c r="U128" s="50"/>
      <c r="V128" s="50"/>
      <c r="W128" s="50"/>
      <c r="X128" s="50"/>
    </row>
    <row r="129" spans="1:24" ht="24.95" customHeight="1" x14ac:dyDescent="0.2">
      <c r="A129" s="44" t="s">
        <v>4498</v>
      </c>
      <c r="B129" s="44" t="s">
        <v>4727</v>
      </c>
      <c r="C129" s="333">
        <f>IF(LEN($E129)=0,"",SUBTOTAL(3,$E$6:$E129))</f>
        <v>124</v>
      </c>
      <c r="D129" s="379" t="s">
        <v>4499</v>
      </c>
      <c r="E129" s="51" t="s">
        <v>79</v>
      </c>
      <c r="F129" s="51" t="s">
        <v>234</v>
      </c>
      <c r="G129" s="44" t="s">
        <v>94</v>
      </c>
      <c r="H129" s="44"/>
      <c r="I129" s="50">
        <v>0.03</v>
      </c>
      <c r="J129" s="383"/>
      <c r="K129" s="50">
        <v>0.03</v>
      </c>
      <c r="L129" s="50"/>
      <c r="M129" s="50"/>
      <c r="N129" s="44">
        <v>145</v>
      </c>
      <c r="O129" s="50">
        <v>2019</v>
      </c>
      <c r="P129" s="379"/>
      <c r="Q129" s="50"/>
      <c r="R129" s="50"/>
      <c r="S129" s="50"/>
      <c r="T129" s="50"/>
      <c r="U129" s="50"/>
      <c r="V129" s="50"/>
      <c r="W129" s="50"/>
      <c r="X129" s="50"/>
    </row>
    <row r="130" spans="1:24" ht="24.95" customHeight="1" x14ac:dyDescent="0.2">
      <c r="A130" s="44" t="s">
        <v>4824</v>
      </c>
      <c r="B130" s="44" t="s">
        <v>4727</v>
      </c>
      <c r="C130" s="333">
        <f>IF(LEN($E130)=0,"",SUBTOTAL(3,$E$6:$E130))</f>
        <v>125</v>
      </c>
      <c r="D130" s="379" t="s">
        <v>4825</v>
      </c>
      <c r="E130" s="51" t="s">
        <v>79</v>
      </c>
      <c r="F130" s="51" t="s">
        <v>1880</v>
      </c>
      <c r="G130" s="44" t="s">
        <v>2479</v>
      </c>
      <c r="H130" s="44"/>
      <c r="I130" s="50">
        <v>12.4</v>
      </c>
      <c r="J130" s="383"/>
      <c r="K130" s="50">
        <v>6.47</v>
      </c>
      <c r="L130" s="50"/>
      <c r="M130" s="50"/>
      <c r="N130" s="44">
        <v>145</v>
      </c>
      <c r="O130" s="50">
        <v>2019</v>
      </c>
      <c r="P130" s="379"/>
      <c r="Q130" s="50"/>
      <c r="R130" s="50"/>
      <c r="S130" s="50"/>
      <c r="T130" s="50"/>
      <c r="U130" s="50"/>
      <c r="V130" s="50"/>
      <c r="W130" s="50"/>
      <c r="X130" s="50"/>
    </row>
    <row r="131" spans="1:24" ht="24.95" customHeight="1" x14ac:dyDescent="0.2">
      <c r="A131" s="44" t="s">
        <v>4068</v>
      </c>
      <c r="B131" s="44" t="s">
        <v>4727</v>
      </c>
      <c r="C131" s="333">
        <f>IF(LEN($E131)=0,"",SUBTOTAL(3,$E$6:$E131))</f>
        <v>126</v>
      </c>
      <c r="D131" s="379" t="s">
        <v>4826</v>
      </c>
      <c r="E131" s="51" t="s">
        <v>79</v>
      </c>
      <c r="F131" s="51" t="s">
        <v>1880</v>
      </c>
      <c r="G131" s="44" t="s">
        <v>27</v>
      </c>
      <c r="H131" s="44"/>
      <c r="I131" s="50">
        <v>5.74</v>
      </c>
      <c r="J131" s="383"/>
      <c r="K131" s="50">
        <v>1.1499999999999999</v>
      </c>
      <c r="L131" s="50"/>
      <c r="M131" s="50"/>
      <c r="N131" s="44">
        <v>145</v>
      </c>
      <c r="O131" s="50">
        <v>2019</v>
      </c>
      <c r="P131" s="379"/>
      <c r="Q131" s="50"/>
      <c r="R131" s="50"/>
      <c r="S131" s="50"/>
      <c r="T131" s="50"/>
      <c r="U131" s="50"/>
      <c r="V131" s="50"/>
      <c r="W131" s="50"/>
      <c r="X131" s="50"/>
    </row>
    <row r="132" spans="1:24" ht="24.95" customHeight="1" x14ac:dyDescent="0.2">
      <c r="A132" s="44" t="s">
        <v>4827</v>
      </c>
      <c r="B132" s="44" t="s">
        <v>4727</v>
      </c>
      <c r="C132" s="333">
        <f>IF(LEN($E132)=0,"",SUBTOTAL(3,$E$6:$E132))</f>
        <v>127</v>
      </c>
      <c r="D132" s="379" t="s">
        <v>2202</v>
      </c>
      <c r="E132" s="51" t="s">
        <v>79</v>
      </c>
      <c r="F132" s="51" t="s">
        <v>2063</v>
      </c>
      <c r="G132" s="44" t="s">
        <v>94</v>
      </c>
      <c r="H132" s="44"/>
      <c r="I132" s="50">
        <v>0.16</v>
      </c>
      <c r="J132" s="383"/>
      <c r="K132" s="50">
        <v>0.12</v>
      </c>
      <c r="L132" s="50"/>
      <c r="M132" s="50"/>
      <c r="N132" s="44">
        <v>145</v>
      </c>
      <c r="O132" s="50">
        <v>2019</v>
      </c>
      <c r="P132" s="379"/>
      <c r="Q132" s="50"/>
      <c r="R132" s="50"/>
      <c r="S132" s="50"/>
      <c r="T132" s="50"/>
      <c r="U132" s="50"/>
      <c r="V132" s="50"/>
      <c r="W132" s="50"/>
      <c r="X132" s="50"/>
    </row>
    <row r="133" spans="1:24" ht="24.95" customHeight="1" x14ac:dyDescent="0.2">
      <c r="A133" s="44" t="s">
        <v>4074</v>
      </c>
      <c r="B133" s="44" t="s">
        <v>4727</v>
      </c>
      <c r="C133" s="333">
        <f>IF(LEN($E133)=0,"",SUBTOTAL(3,$E$6:$E133))</f>
        <v>128</v>
      </c>
      <c r="D133" s="379" t="s">
        <v>4075</v>
      </c>
      <c r="E133" s="51" t="s">
        <v>79</v>
      </c>
      <c r="F133" s="51" t="s">
        <v>4076</v>
      </c>
      <c r="G133" s="44" t="s">
        <v>27</v>
      </c>
      <c r="H133" s="44"/>
      <c r="I133" s="50">
        <v>4.75</v>
      </c>
      <c r="J133" s="383"/>
      <c r="K133" s="50">
        <v>1</v>
      </c>
      <c r="L133" s="50"/>
      <c r="M133" s="50"/>
      <c r="N133" s="44">
        <v>145</v>
      </c>
      <c r="O133" s="50">
        <v>2019</v>
      </c>
      <c r="P133" s="379"/>
      <c r="Q133" s="50"/>
      <c r="R133" s="50"/>
      <c r="S133" s="50"/>
      <c r="T133" s="50"/>
      <c r="U133" s="50"/>
      <c r="V133" s="50"/>
      <c r="W133" s="50"/>
      <c r="X133" s="50"/>
    </row>
    <row r="134" spans="1:24" ht="24.95" customHeight="1" x14ac:dyDescent="0.2">
      <c r="A134" s="44" t="s">
        <v>4828</v>
      </c>
      <c r="B134" s="44" t="s">
        <v>4727</v>
      </c>
      <c r="C134" s="333">
        <f>IF(LEN($E134)=0,"",SUBTOTAL(3,$E$6:$E134))</f>
        <v>129</v>
      </c>
      <c r="D134" s="379" t="s">
        <v>498</v>
      </c>
      <c r="E134" s="51" t="s">
        <v>79</v>
      </c>
      <c r="F134" s="51" t="s">
        <v>499</v>
      </c>
      <c r="G134" s="44" t="s">
        <v>27</v>
      </c>
      <c r="H134" s="44"/>
      <c r="I134" s="50">
        <v>4.45</v>
      </c>
      <c r="J134" s="383"/>
      <c r="K134" s="50">
        <v>0.8</v>
      </c>
      <c r="L134" s="50"/>
      <c r="M134" s="50"/>
      <c r="N134" s="44">
        <v>145</v>
      </c>
      <c r="O134" s="50">
        <v>2019</v>
      </c>
      <c r="P134" s="379"/>
      <c r="Q134" s="50"/>
      <c r="R134" s="50"/>
      <c r="S134" s="50"/>
      <c r="T134" s="50"/>
      <c r="U134" s="50"/>
      <c r="V134" s="50"/>
      <c r="W134" s="50"/>
      <c r="X134" s="50"/>
    </row>
    <row r="135" spans="1:24" ht="24.95" customHeight="1" x14ac:dyDescent="0.2">
      <c r="A135" s="44" t="s">
        <v>4829</v>
      </c>
      <c r="B135" s="44" t="s">
        <v>4727</v>
      </c>
      <c r="C135" s="333">
        <f>IF(LEN($E135)=0,"",SUBTOTAL(3,$E$6:$E135))</f>
        <v>130</v>
      </c>
      <c r="D135" s="379" t="s">
        <v>4830</v>
      </c>
      <c r="E135" s="51" t="s">
        <v>79</v>
      </c>
      <c r="F135" s="51" t="s">
        <v>80</v>
      </c>
      <c r="G135" s="44"/>
      <c r="H135" s="44"/>
      <c r="I135" s="50">
        <v>0.1</v>
      </c>
      <c r="J135" s="383"/>
      <c r="K135" s="50">
        <v>0.1</v>
      </c>
      <c r="L135" s="50"/>
      <c r="M135" s="50"/>
      <c r="N135" s="44">
        <v>145</v>
      </c>
      <c r="O135" s="50">
        <v>2019</v>
      </c>
      <c r="P135" s="379"/>
      <c r="Q135" s="50"/>
      <c r="R135" s="50"/>
      <c r="S135" s="50"/>
      <c r="T135" s="50"/>
      <c r="U135" s="50"/>
      <c r="V135" s="50"/>
      <c r="W135" s="50"/>
      <c r="X135" s="50"/>
    </row>
    <row r="136" spans="1:24" ht="24.95" customHeight="1" x14ac:dyDescent="0.2">
      <c r="A136" s="44" t="s">
        <v>4831</v>
      </c>
      <c r="B136" s="44" t="s">
        <v>4727</v>
      </c>
      <c r="C136" s="333">
        <f>IF(LEN($E136)=0,"",SUBTOTAL(3,$E$6:$E136))</f>
        <v>131</v>
      </c>
      <c r="D136" s="379" t="s">
        <v>4832</v>
      </c>
      <c r="E136" s="51" t="s">
        <v>79</v>
      </c>
      <c r="F136" s="51" t="s">
        <v>80</v>
      </c>
      <c r="G136" s="44" t="s">
        <v>100</v>
      </c>
      <c r="H136" s="44"/>
      <c r="I136" s="50">
        <v>0.02</v>
      </c>
      <c r="J136" s="383"/>
      <c r="K136" s="50">
        <v>0.01</v>
      </c>
      <c r="L136" s="50"/>
      <c r="M136" s="50"/>
      <c r="N136" s="44">
        <v>145</v>
      </c>
      <c r="O136" s="50">
        <v>2019</v>
      </c>
      <c r="P136" s="379"/>
      <c r="Q136" s="50"/>
      <c r="R136" s="50"/>
      <c r="S136" s="50"/>
      <c r="T136" s="50"/>
      <c r="U136" s="50"/>
      <c r="V136" s="50"/>
      <c r="W136" s="50"/>
      <c r="X136" s="50"/>
    </row>
    <row r="137" spans="1:24" ht="24.95" customHeight="1" x14ac:dyDescent="0.2">
      <c r="A137" s="50" t="s">
        <v>43</v>
      </c>
      <c r="B137" s="44" t="s">
        <v>4727</v>
      </c>
      <c r="C137" s="333">
        <f>IF(LEN($E137)=0,"",SUBTOTAL(3,$E$6:$E137))</f>
        <v>132</v>
      </c>
      <c r="D137" s="379" t="s">
        <v>4833</v>
      </c>
      <c r="E137" s="51" t="s">
        <v>28</v>
      </c>
      <c r="F137" s="51" t="s">
        <v>46</v>
      </c>
      <c r="G137" s="44" t="s">
        <v>45</v>
      </c>
      <c r="H137" s="44"/>
      <c r="I137" s="50">
        <v>0.03</v>
      </c>
      <c r="J137" s="383"/>
      <c r="K137" s="50">
        <v>0.02</v>
      </c>
      <c r="L137" s="50"/>
      <c r="M137" s="50"/>
      <c r="N137" s="44">
        <v>145</v>
      </c>
      <c r="O137" s="50">
        <v>2019</v>
      </c>
      <c r="P137" s="379"/>
      <c r="Q137" s="50"/>
      <c r="R137" s="50"/>
      <c r="S137" s="50"/>
      <c r="T137" s="50"/>
      <c r="U137" s="50"/>
      <c r="V137" s="50"/>
      <c r="W137" s="50"/>
      <c r="X137" s="50"/>
    </row>
    <row r="138" spans="1:24" ht="24.95" customHeight="1" x14ac:dyDescent="0.2">
      <c r="A138" s="50" t="s">
        <v>3806</v>
      </c>
      <c r="B138" s="44" t="s">
        <v>4727</v>
      </c>
      <c r="C138" s="333">
        <f>IF(LEN($E138)=0,"",SUBTOTAL(3,$E$6:$E138))</f>
        <v>133</v>
      </c>
      <c r="D138" s="379" t="s">
        <v>3807</v>
      </c>
      <c r="E138" s="51" t="s">
        <v>28</v>
      </c>
      <c r="F138" s="51" t="s">
        <v>3808</v>
      </c>
      <c r="G138" s="44" t="s">
        <v>740</v>
      </c>
      <c r="H138" s="44"/>
      <c r="I138" s="50">
        <v>22.08</v>
      </c>
      <c r="J138" s="383"/>
      <c r="K138" s="50">
        <v>9.43</v>
      </c>
      <c r="L138" s="50"/>
      <c r="M138" s="50"/>
      <c r="N138" s="44">
        <v>145</v>
      </c>
      <c r="O138" s="50">
        <v>2019</v>
      </c>
      <c r="P138" s="379"/>
      <c r="Q138" s="50"/>
      <c r="R138" s="50"/>
      <c r="S138" s="50"/>
      <c r="T138" s="50"/>
      <c r="U138" s="50"/>
      <c r="V138" s="50"/>
      <c r="W138" s="50"/>
      <c r="X138" s="50"/>
    </row>
    <row r="139" spans="1:24" ht="24.95" customHeight="1" x14ac:dyDescent="0.2">
      <c r="A139" s="44" t="s">
        <v>4195</v>
      </c>
      <c r="B139" s="44" t="s">
        <v>4727</v>
      </c>
      <c r="C139" s="333">
        <f>IF(LEN($E139)=0,"",SUBTOTAL(3,$E$6:$E139))</f>
        <v>134</v>
      </c>
      <c r="D139" s="379" t="s">
        <v>4196</v>
      </c>
      <c r="E139" s="51" t="s">
        <v>256</v>
      </c>
      <c r="F139" s="51" t="s">
        <v>652</v>
      </c>
      <c r="G139" s="44" t="s">
        <v>100</v>
      </c>
      <c r="H139" s="44"/>
      <c r="I139" s="50">
        <v>4.5</v>
      </c>
      <c r="J139" s="383"/>
      <c r="K139" s="50">
        <v>1</v>
      </c>
      <c r="L139" s="50"/>
      <c r="M139" s="50"/>
      <c r="N139" s="44">
        <v>145</v>
      </c>
      <c r="O139" s="50">
        <v>2019</v>
      </c>
      <c r="P139" s="379"/>
      <c r="Q139" s="50"/>
      <c r="R139" s="50"/>
      <c r="S139" s="50"/>
      <c r="T139" s="50"/>
      <c r="U139" s="50"/>
      <c r="V139" s="50"/>
      <c r="W139" s="50"/>
      <c r="X139" s="50"/>
    </row>
    <row r="140" spans="1:24" ht="24.95" customHeight="1" x14ac:dyDescent="0.2">
      <c r="A140" s="44" t="s">
        <v>2082</v>
      </c>
      <c r="B140" s="44" t="s">
        <v>4727</v>
      </c>
      <c r="C140" s="333">
        <f>IF(LEN($E140)=0,"",SUBTOTAL(3,$E$6:$E140))</f>
        <v>135</v>
      </c>
      <c r="D140" s="379" t="s">
        <v>2083</v>
      </c>
      <c r="E140" s="51" t="s">
        <v>256</v>
      </c>
      <c r="F140" s="51" t="s">
        <v>652</v>
      </c>
      <c r="G140" s="44" t="s">
        <v>100</v>
      </c>
      <c r="H140" s="44"/>
      <c r="I140" s="50">
        <v>4.9000000000000004</v>
      </c>
      <c r="J140" s="383"/>
      <c r="K140" s="50">
        <v>0.3</v>
      </c>
      <c r="L140" s="50"/>
      <c r="M140" s="50"/>
      <c r="N140" s="44">
        <v>145</v>
      </c>
      <c r="O140" s="50">
        <v>2019</v>
      </c>
      <c r="P140" s="379"/>
      <c r="Q140" s="50"/>
      <c r="R140" s="50"/>
      <c r="S140" s="50"/>
      <c r="T140" s="50"/>
      <c r="U140" s="50"/>
      <c r="V140" s="50"/>
      <c r="W140" s="50"/>
      <c r="X140" s="50"/>
    </row>
    <row r="141" spans="1:24" ht="38.25" x14ac:dyDescent="0.2">
      <c r="A141" s="378" t="s">
        <v>4578</v>
      </c>
      <c r="B141" s="44" t="s">
        <v>4727</v>
      </c>
      <c r="C141" s="333">
        <f>IF(LEN($E141)=0,"",SUBTOTAL(3,$E$6:$E141))</f>
        <v>136</v>
      </c>
      <c r="D141" s="379" t="s">
        <v>4579</v>
      </c>
      <c r="E141" s="51" t="s">
        <v>139</v>
      </c>
      <c r="F141" s="51" t="s">
        <v>863</v>
      </c>
      <c r="G141" s="44" t="s">
        <v>164</v>
      </c>
      <c r="H141" s="44"/>
      <c r="I141" s="50">
        <v>3.3</v>
      </c>
      <c r="J141" s="383"/>
      <c r="K141" s="50">
        <v>3.25</v>
      </c>
      <c r="L141" s="50"/>
      <c r="M141" s="50"/>
      <c r="N141" s="44">
        <v>145</v>
      </c>
      <c r="O141" s="50">
        <v>2019</v>
      </c>
      <c r="P141" s="379"/>
      <c r="Q141" s="50"/>
      <c r="R141" s="50"/>
      <c r="S141" s="50"/>
      <c r="T141" s="50"/>
      <c r="U141" s="50"/>
      <c r="V141" s="50"/>
      <c r="W141" s="50"/>
      <c r="X141" s="50"/>
    </row>
    <row r="142" spans="1:24" ht="24.95" customHeight="1" x14ac:dyDescent="0.2">
      <c r="A142" s="50" t="s">
        <v>505</v>
      </c>
      <c r="B142" s="44" t="s">
        <v>4736</v>
      </c>
      <c r="C142" s="333">
        <f>IF(LEN($E142)=0,"",SUBTOTAL(3,$E$6:$E142))</f>
        <v>137</v>
      </c>
      <c r="D142" s="379" t="s">
        <v>506</v>
      </c>
      <c r="E142" s="51" t="s">
        <v>84</v>
      </c>
      <c r="F142" s="51" t="s">
        <v>507</v>
      </c>
      <c r="G142" s="44" t="s">
        <v>27</v>
      </c>
      <c r="H142" s="44"/>
      <c r="I142" s="50">
        <v>14.07</v>
      </c>
      <c r="J142" s="383"/>
      <c r="K142" s="50">
        <v>3.33</v>
      </c>
      <c r="L142" s="50">
        <v>1.02</v>
      </c>
      <c r="M142" s="50"/>
      <c r="N142" s="44">
        <v>145</v>
      </c>
      <c r="O142" s="50">
        <v>2019</v>
      </c>
      <c r="P142" s="379"/>
      <c r="Q142" s="50"/>
      <c r="R142" s="50"/>
      <c r="S142" s="50"/>
      <c r="T142" s="50"/>
      <c r="U142" s="50"/>
      <c r="V142" s="50"/>
      <c r="W142" s="50"/>
      <c r="X142" s="50"/>
    </row>
    <row r="143" spans="1:24" ht="24.95" customHeight="1" x14ac:dyDescent="0.2">
      <c r="A143" s="50" t="s">
        <v>4560</v>
      </c>
      <c r="B143" s="44" t="s">
        <v>4727</v>
      </c>
      <c r="C143" s="333">
        <f>IF(LEN($E143)=0,"",SUBTOTAL(3,$E$6:$E143))</f>
        <v>138</v>
      </c>
      <c r="D143" s="379" t="s">
        <v>4561</v>
      </c>
      <c r="E143" s="51" t="s">
        <v>84</v>
      </c>
      <c r="F143" s="51" t="s">
        <v>1916</v>
      </c>
      <c r="G143" s="44" t="s">
        <v>27</v>
      </c>
      <c r="H143" s="44"/>
      <c r="I143" s="50">
        <v>4.4800000000000004</v>
      </c>
      <c r="J143" s="383"/>
      <c r="K143" s="50">
        <v>1.85</v>
      </c>
      <c r="L143" s="50"/>
      <c r="M143" s="50"/>
      <c r="N143" s="44">
        <v>145</v>
      </c>
      <c r="O143" s="50">
        <v>2019</v>
      </c>
      <c r="P143" s="379"/>
      <c r="Q143" s="50"/>
      <c r="R143" s="50"/>
      <c r="S143" s="50"/>
      <c r="T143" s="50"/>
      <c r="U143" s="50"/>
      <c r="V143" s="50"/>
      <c r="W143" s="50"/>
      <c r="X143" s="50"/>
    </row>
    <row r="144" spans="1:24" ht="39" customHeight="1" x14ac:dyDescent="0.2">
      <c r="A144" s="50" t="s">
        <v>4562</v>
      </c>
      <c r="B144" s="44" t="s">
        <v>4727</v>
      </c>
      <c r="C144" s="333">
        <f>IF(LEN($E144)=0,"",SUBTOTAL(3,$E$6:$E144))</f>
        <v>139</v>
      </c>
      <c r="D144" s="379" t="s">
        <v>4563</v>
      </c>
      <c r="E144" s="51" t="s">
        <v>84</v>
      </c>
      <c r="F144" s="51" t="s">
        <v>4564</v>
      </c>
      <c r="G144" s="44" t="s">
        <v>27</v>
      </c>
      <c r="H144" s="44"/>
      <c r="I144" s="50">
        <v>8.82</v>
      </c>
      <c r="J144" s="383"/>
      <c r="K144" s="50">
        <v>3.7800000000000002</v>
      </c>
      <c r="L144" s="50"/>
      <c r="M144" s="50"/>
      <c r="N144" s="44">
        <v>145</v>
      </c>
      <c r="O144" s="50">
        <v>2019</v>
      </c>
      <c r="P144" s="379"/>
      <c r="Q144" s="50"/>
      <c r="R144" s="50"/>
      <c r="S144" s="50"/>
      <c r="T144" s="50"/>
      <c r="U144" s="50"/>
      <c r="V144" s="50"/>
      <c r="W144" s="50"/>
      <c r="X144" s="50"/>
    </row>
    <row r="145" spans="1:24" ht="59.25" customHeight="1" x14ac:dyDescent="0.2">
      <c r="A145" s="50" t="s">
        <v>4549</v>
      </c>
      <c r="B145" s="44" t="s">
        <v>4727</v>
      </c>
      <c r="C145" s="333">
        <f>IF(LEN($E145)=0,"",SUBTOTAL(3,$E$6:$E145))</f>
        <v>140</v>
      </c>
      <c r="D145" s="379" t="s">
        <v>4550</v>
      </c>
      <c r="E145" s="51" t="s">
        <v>84</v>
      </c>
      <c r="F145" s="51" t="s">
        <v>85</v>
      </c>
      <c r="G145" s="44" t="s">
        <v>310</v>
      </c>
      <c r="H145" s="44"/>
      <c r="I145" s="50">
        <v>0.18140000000000001</v>
      </c>
      <c r="J145" s="383"/>
      <c r="K145" s="50">
        <v>0.13</v>
      </c>
      <c r="L145" s="50"/>
      <c r="M145" s="50"/>
      <c r="N145" s="44">
        <v>145</v>
      </c>
      <c r="O145" s="50">
        <v>2019</v>
      </c>
      <c r="P145" s="379"/>
      <c r="Q145" s="50"/>
      <c r="R145" s="50"/>
      <c r="S145" s="50"/>
      <c r="T145" s="50"/>
      <c r="U145" s="50"/>
      <c r="V145" s="50"/>
      <c r="W145" s="50"/>
      <c r="X145" s="50"/>
    </row>
    <row r="146" spans="1:24" ht="24.95" customHeight="1" x14ac:dyDescent="0.2">
      <c r="A146" s="50" t="s">
        <v>4558</v>
      </c>
      <c r="B146" s="44" t="s">
        <v>4727</v>
      </c>
      <c r="C146" s="333">
        <f>IF(LEN($E146)=0,"",SUBTOTAL(3,$E$6:$E146))</f>
        <v>141</v>
      </c>
      <c r="D146" s="379" t="s">
        <v>4559</v>
      </c>
      <c r="E146" s="51" t="s">
        <v>84</v>
      </c>
      <c r="F146" s="51" t="s">
        <v>1905</v>
      </c>
      <c r="G146" s="44"/>
      <c r="H146" s="44"/>
      <c r="I146" s="50">
        <v>1.6600000000000001</v>
      </c>
      <c r="J146" s="383"/>
      <c r="K146" s="50">
        <v>0.02</v>
      </c>
      <c r="L146" s="50"/>
      <c r="M146" s="50"/>
      <c r="N146" s="44">
        <v>145</v>
      </c>
      <c r="O146" s="50">
        <v>2019</v>
      </c>
      <c r="P146" s="379"/>
      <c r="Q146" s="50"/>
      <c r="R146" s="50"/>
      <c r="S146" s="50"/>
      <c r="T146" s="50"/>
      <c r="U146" s="50"/>
      <c r="V146" s="50"/>
      <c r="W146" s="50"/>
      <c r="X146" s="50"/>
    </row>
    <row r="147" spans="1:24" ht="24.95" customHeight="1" x14ac:dyDescent="0.2">
      <c r="A147" s="50" t="s">
        <v>4834</v>
      </c>
      <c r="B147" s="44" t="s">
        <v>4727</v>
      </c>
      <c r="C147" s="333">
        <f>IF(LEN($E147)=0,"",SUBTOTAL(3,$E$6:$E147))</f>
        <v>142</v>
      </c>
      <c r="D147" s="379" t="s">
        <v>4123</v>
      </c>
      <c r="E147" s="51" t="s">
        <v>89</v>
      </c>
      <c r="F147" s="51" t="s">
        <v>4124</v>
      </c>
      <c r="G147" s="44" t="s">
        <v>27</v>
      </c>
      <c r="H147" s="44"/>
      <c r="I147" s="50">
        <v>3.85</v>
      </c>
      <c r="J147" s="383"/>
      <c r="K147" s="50">
        <v>0.99</v>
      </c>
      <c r="L147" s="50"/>
      <c r="M147" s="50"/>
      <c r="N147" s="44">
        <v>145</v>
      </c>
      <c r="O147" s="50">
        <v>2019</v>
      </c>
      <c r="P147" s="379"/>
      <c r="Q147" s="50"/>
      <c r="R147" s="50"/>
      <c r="S147" s="50"/>
      <c r="T147" s="50"/>
      <c r="U147" s="50"/>
      <c r="V147" s="50"/>
      <c r="W147" s="50"/>
      <c r="X147" s="50"/>
    </row>
    <row r="148" spans="1:24" ht="24.95" customHeight="1" x14ac:dyDescent="0.2">
      <c r="A148" s="50" t="s">
        <v>4835</v>
      </c>
      <c r="B148" s="44" t="s">
        <v>4727</v>
      </c>
      <c r="C148" s="333">
        <f>IF(LEN($E148)=0,"",SUBTOTAL(3,$E$6:$E148))</f>
        <v>143</v>
      </c>
      <c r="D148" s="379" t="s">
        <v>4580</v>
      </c>
      <c r="E148" s="51" t="s">
        <v>89</v>
      </c>
      <c r="F148" s="51" t="s">
        <v>1855</v>
      </c>
      <c r="G148" s="44" t="s">
        <v>164</v>
      </c>
      <c r="H148" s="44"/>
      <c r="I148" s="50">
        <v>18.22</v>
      </c>
      <c r="J148" s="383"/>
      <c r="K148" s="50">
        <v>6.34</v>
      </c>
      <c r="L148" s="50"/>
      <c r="M148" s="50"/>
      <c r="N148" s="44">
        <v>145</v>
      </c>
      <c r="O148" s="50">
        <v>2019</v>
      </c>
      <c r="P148" s="379"/>
      <c r="Q148" s="50"/>
      <c r="R148" s="50"/>
      <c r="S148" s="50"/>
      <c r="T148" s="50"/>
      <c r="U148" s="50"/>
      <c r="V148" s="50"/>
      <c r="W148" s="50"/>
      <c r="X148" s="50"/>
    </row>
    <row r="149" spans="1:24" ht="52.9" customHeight="1" x14ac:dyDescent="0.2">
      <c r="A149" s="50"/>
      <c r="B149" s="44" t="s">
        <v>4727</v>
      </c>
      <c r="C149" s="333">
        <f>IF(LEN($E149)=0,"",SUBTOTAL(3,$E$6:$E149))</f>
        <v>144</v>
      </c>
      <c r="D149" s="379" t="s">
        <v>4565</v>
      </c>
      <c r="E149" s="51" t="s">
        <v>131</v>
      </c>
      <c r="F149" s="51" t="s">
        <v>218</v>
      </c>
      <c r="G149" s="44" t="s">
        <v>127</v>
      </c>
      <c r="H149" s="44"/>
      <c r="I149" s="50">
        <v>3.4299999999999997</v>
      </c>
      <c r="J149" s="383"/>
      <c r="K149" s="50">
        <v>0.85000000000000009</v>
      </c>
      <c r="L149" s="50"/>
      <c r="M149" s="50"/>
      <c r="N149" s="44">
        <v>145</v>
      </c>
      <c r="O149" s="50">
        <v>2019</v>
      </c>
      <c r="P149" s="379"/>
      <c r="Q149" s="50"/>
      <c r="R149" s="50"/>
      <c r="S149" s="50"/>
      <c r="T149" s="50"/>
      <c r="U149" s="50"/>
      <c r="V149" s="50"/>
      <c r="W149" s="50"/>
      <c r="X149" s="50"/>
    </row>
    <row r="150" spans="1:24" ht="24.95" customHeight="1" x14ac:dyDescent="0.2">
      <c r="A150" s="50" t="s">
        <v>4129</v>
      </c>
      <c r="B150" s="44" t="s">
        <v>4727</v>
      </c>
      <c r="C150" s="333">
        <f>IF(LEN($E150)=0,"",SUBTOTAL(3,$E$6:$E150))</f>
        <v>145</v>
      </c>
      <c r="D150" s="379" t="s">
        <v>4130</v>
      </c>
      <c r="E150" s="51" t="s">
        <v>165</v>
      </c>
      <c r="F150" s="51" t="s">
        <v>218</v>
      </c>
      <c r="G150" s="44" t="s">
        <v>740</v>
      </c>
      <c r="H150" s="44"/>
      <c r="I150" s="50">
        <v>4.68</v>
      </c>
      <c r="J150" s="383"/>
      <c r="K150" s="50">
        <v>2.0699999999999998</v>
      </c>
      <c r="L150" s="50"/>
      <c r="M150" s="50"/>
      <c r="N150" s="44">
        <v>145</v>
      </c>
      <c r="O150" s="50">
        <v>2019</v>
      </c>
      <c r="P150" s="379"/>
      <c r="Q150" s="50"/>
      <c r="R150" s="50"/>
      <c r="S150" s="50"/>
      <c r="T150" s="50"/>
      <c r="U150" s="50"/>
      <c r="V150" s="50"/>
      <c r="W150" s="50"/>
      <c r="X150" s="50"/>
    </row>
    <row r="151" spans="1:24" ht="24.95" customHeight="1" x14ac:dyDescent="0.2">
      <c r="A151" s="50" t="s">
        <v>512</v>
      </c>
      <c r="B151" s="44" t="s">
        <v>4727</v>
      </c>
      <c r="C151" s="333">
        <f>IF(LEN($E151)=0,"",SUBTOTAL(3,$E$6:$E151))</f>
        <v>146</v>
      </c>
      <c r="D151" s="379" t="s">
        <v>513</v>
      </c>
      <c r="E151" s="51" t="s">
        <v>165</v>
      </c>
      <c r="F151" s="51" t="s">
        <v>514</v>
      </c>
      <c r="G151" s="44" t="s">
        <v>27</v>
      </c>
      <c r="H151" s="44"/>
      <c r="I151" s="50">
        <v>3</v>
      </c>
      <c r="J151" s="383"/>
      <c r="K151" s="50">
        <v>0.5</v>
      </c>
      <c r="L151" s="50"/>
      <c r="M151" s="50"/>
      <c r="N151" s="44">
        <v>145</v>
      </c>
      <c r="O151" s="50">
        <v>2019</v>
      </c>
      <c r="P151" s="379"/>
      <c r="Q151" s="50"/>
      <c r="R151" s="50"/>
      <c r="S151" s="50"/>
      <c r="T151" s="50"/>
      <c r="U151" s="50"/>
      <c r="V151" s="50"/>
      <c r="W151" s="50"/>
      <c r="X151" s="50"/>
    </row>
    <row r="152" spans="1:24" ht="24.95" customHeight="1" x14ac:dyDescent="0.2">
      <c r="A152" s="50" t="s">
        <v>516</v>
      </c>
      <c r="B152" s="44" t="s">
        <v>4727</v>
      </c>
      <c r="C152" s="333">
        <f>IF(LEN($E152)=0,"",SUBTOTAL(3,$E$6:$E152))</f>
        <v>147</v>
      </c>
      <c r="D152" s="379" t="s">
        <v>517</v>
      </c>
      <c r="E152" s="51" t="s">
        <v>165</v>
      </c>
      <c r="F152" s="51" t="s">
        <v>518</v>
      </c>
      <c r="G152" s="44"/>
      <c r="H152" s="44"/>
      <c r="I152" s="50">
        <v>5.3</v>
      </c>
      <c r="J152" s="383"/>
      <c r="K152" s="50">
        <v>0.7</v>
      </c>
      <c r="L152" s="50"/>
      <c r="M152" s="50"/>
      <c r="N152" s="44">
        <v>145</v>
      </c>
      <c r="O152" s="50">
        <v>2019</v>
      </c>
      <c r="P152" s="379"/>
      <c r="Q152" s="50"/>
      <c r="R152" s="50"/>
      <c r="S152" s="50"/>
      <c r="T152" s="50"/>
      <c r="U152" s="50"/>
      <c r="V152" s="50"/>
      <c r="W152" s="50"/>
      <c r="X152" s="50"/>
    </row>
    <row r="153" spans="1:24" ht="24.95" customHeight="1" x14ac:dyDescent="0.2">
      <c r="A153" s="44" t="str">
        <f>'[2]Dat lua'!A756</f>
        <v>XL_CT_12</v>
      </c>
      <c r="B153" s="44" t="s">
        <v>4727</v>
      </c>
      <c r="C153" s="333">
        <f>IF(LEN($E153)=0,"",SUBTOTAL(3,$E$6:$E153))</f>
        <v>148</v>
      </c>
      <c r="D153" s="379" t="s">
        <v>521</v>
      </c>
      <c r="E153" s="51" t="s">
        <v>51</v>
      </c>
      <c r="F153" s="51" t="s">
        <v>218</v>
      </c>
      <c r="G153" s="44" t="s">
        <v>127</v>
      </c>
      <c r="H153" s="44"/>
      <c r="I153" s="50">
        <v>2.44</v>
      </c>
      <c r="J153" s="383"/>
      <c r="K153" s="50">
        <v>1.1599999999999999</v>
      </c>
      <c r="L153" s="50"/>
      <c r="M153" s="50"/>
      <c r="N153" s="44">
        <v>145</v>
      </c>
      <c r="O153" s="50">
        <v>2019</v>
      </c>
      <c r="P153" s="379"/>
      <c r="Q153" s="50"/>
      <c r="R153" s="50"/>
      <c r="S153" s="50"/>
      <c r="T153" s="50"/>
      <c r="U153" s="50"/>
      <c r="V153" s="50"/>
      <c r="W153" s="50"/>
      <c r="X153" s="50"/>
    </row>
    <row r="154" spans="1:24" ht="24.95" customHeight="1" x14ac:dyDescent="0.2">
      <c r="A154" s="44" t="str">
        <f>'[2]Dat lua'!A757</f>
        <v>XL_BS_4</v>
      </c>
      <c r="B154" s="44" t="s">
        <v>4727</v>
      </c>
      <c r="C154" s="333">
        <f>IF(LEN($E154)=0,"",SUBTOTAL(3,$E$6:$E154))</f>
        <v>149</v>
      </c>
      <c r="D154" s="379" t="s">
        <v>397</v>
      </c>
      <c r="E154" s="51" t="s">
        <v>51</v>
      </c>
      <c r="F154" s="51" t="s">
        <v>4124</v>
      </c>
      <c r="G154" s="44" t="s">
        <v>127</v>
      </c>
      <c r="H154" s="44"/>
      <c r="I154" s="50">
        <v>1.01</v>
      </c>
      <c r="J154" s="383"/>
      <c r="K154" s="50">
        <v>0.66</v>
      </c>
      <c r="L154" s="50"/>
      <c r="M154" s="50"/>
      <c r="N154" s="44">
        <v>145</v>
      </c>
      <c r="O154" s="50">
        <v>2019</v>
      </c>
      <c r="P154" s="379"/>
      <c r="Q154" s="50"/>
      <c r="R154" s="50"/>
      <c r="S154" s="50"/>
      <c r="T154" s="50"/>
      <c r="U154" s="50"/>
      <c r="V154" s="50"/>
      <c r="W154" s="50"/>
      <c r="X154" s="50"/>
    </row>
    <row r="155" spans="1:24" ht="24.95" customHeight="1" x14ac:dyDescent="0.2">
      <c r="A155" s="44" t="str">
        <f>'[2]Dat lua'!A758</f>
        <v>XL_2019_1</v>
      </c>
      <c r="B155" s="44" t="s">
        <v>4727</v>
      </c>
      <c r="C155" s="333">
        <f>IF(LEN($E155)=0,"",SUBTOTAL(3,$E$6:$E155))</f>
        <v>150</v>
      </c>
      <c r="D155" s="379" t="s">
        <v>528</v>
      </c>
      <c r="E155" s="51" t="s">
        <v>51</v>
      </c>
      <c r="F155" s="51" t="s">
        <v>529</v>
      </c>
      <c r="G155" s="44" t="s">
        <v>27</v>
      </c>
      <c r="H155" s="44"/>
      <c r="I155" s="50">
        <v>48.79</v>
      </c>
      <c r="J155" s="383"/>
      <c r="K155" s="50">
        <v>2.27</v>
      </c>
      <c r="L155" s="50"/>
      <c r="M155" s="50"/>
      <c r="N155" s="44">
        <v>145</v>
      </c>
      <c r="O155" s="50">
        <v>2019</v>
      </c>
      <c r="P155" s="379"/>
      <c r="Q155" s="50"/>
      <c r="R155" s="50"/>
      <c r="S155" s="50"/>
      <c r="T155" s="50"/>
      <c r="U155" s="50"/>
      <c r="V155" s="50"/>
      <c r="W155" s="50"/>
      <c r="X155" s="50"/>
    </row>
    <row r="156" spans="1:24" ht="24.95" customHeight="1" x14ac:dyDescent="0.2">
      <c r="A156" s="44" t="str">
        <f>'[2]Dat lua'!A759</f>
        <v>XL_2019_3</v>
      </c>
      <c r="B156" s="44" t="s">
        <v>4727</v>
      </c>
      <c r="C156" s="333">
        <f>IF(LEN($E156)=0,"",SUBTOTAL(3,$E$6:$E156))</f>
        <v>151</v>
      </c>
      <c r="D156" s="379" t="s">
        <v>4570</v>
      </c>
      <c r="E156" s="51" t="s">
        <v>51</v>
      </c>
      <c r="F156" s="51" t="s">
        <v>4571</v>
      </c>
      <c r="G156" s="44" t="s">
        <v>3726</v>
      </c>
      <c r="H156" s="44"/>
      <c r="I156" s="50">
        <v>230</v>
      </c>
      <c r="J156" s="383"/>
      <c r="K156" s="50">
        <v>1.95</v>
      </c>
      <c r="L156" s="50"/>
      <c r="M156" s="50"/>
      <c r="N156" s="44">
        <v>145</v>
      </c>
      <c r="O156" s="50">
        <v>2019</v>
      </c>
      <c r="P156" s="379"/>
      <c r="Q156" s="50"/>
      <c r="R156" s="50"/>
      <c r="S156" s="50"/>
      <c r="T156" s="50"/>
      <c r="U156" s="50"/>
      <c r="V156" s="50"/>
      <c r="W156" s="50"/>
      <c r="X156" s="50"/>
    </row>
    <row r="157" spans="1:24" ht="24.95" customHeight="1" x14ac:dyDescent="0.2">
      <c r="A157" s="194" t="s">
        <v>632</v>
      </c>
      <c r="B157" s="44" t="s">
        <v>4727</v>
      </c>
      <c r="C157" s="333">
        <f>IF(LEN($E157)=0,"",SUBTOTAL(3,$E$6:$E157))</f>
        <v>152</v>
      </c>
      <c r="D157" s="379" t="s">
        <v>633</v>
      </c>
      <c r="E157" s="51" t="s">
        <v>65</v>
      </c>
      <c r="F157" s="51" t="s">
        <v>634</v>
      </c>
      <c r="G157" s="44"/>
      <c r="H157" s="44"/>
      <c r="I157" s="50">
        <v>3.5</v>
      </c>
      <c r="J157" s="383"/>
      <c r="K157" s="50">
        <v>0.25</v>
      </c>
      <c r="L157" s="50"/>
      <c r="M157" s="50"/>
      <c r="N157" s="44">
        <v>196</v>
      </c>
      <c r="O157" s="50">
        <v>2020</v>
      </c>
      <c r="P157" s="379"/>
      <c r="Q157" s="50"/>
      <c r="R157" s="50"/>
      <c r="S157" s="50"/>
      <c r="T157" s="50"/>
      <c r="U157" s="50"/>
      <c r="V157" s="50"/>
      <c r="W157" s="50"/>
      <c r="X157" s="50"/>
    </row>
    <row r="158" spans="1:24" ht="24.95" customHeight="1" x14ac:dyDescent="0.2">
      <c r="A158" s="180" t="s">
        <v>270</v>
      </c>
      <c r="B158" s="44" t="s">
        <v>4727</v>
      </c>
      <c r="C158" s="333">
        <f>IF(LEN($E158)=0,"",SUBTOTAL(3,$E$6:$E158))</f>
        <v>153</v>
      </c>
      <c r="D158" s="379" t="s">
        <v>4836</v>
      </c>
      <c r="E158" s="51" t="s">
        <v>65</v>
      </c>
      <c r="F158" s="51" t="s">
        <v>115</v>
      </c>
      <c r="G158" s="44"/>
      <c r="H158" s="44"/>
      <c r="I158" s="50">
        <v>11.7</v>
      </c>
      <c r="J158" s="383"/>
      <c r="K158" s="50">
        <v>0.5</v>
      </c>
      <c r="L158" s="50"/>
      <c r="M158" s="50"/>
      <c r="N158" s="44">
        <v>196</v>
      </c>
      <c r="O158" s="50">
        <v>2020</v>
      </c>
      <c r="P158" s="379"/>
      <c r="Q158" s="50"/>
      <c r="R158" s="50"/>
      <c r="S158" s="50"/>
      <c r="T158" s="50"/>
      <c r="U158" s="50"/>
      <c r="V158" s="50"/>
      <c r="W158" s="50"/>
      <c r="X158" s="50"/>
    </row>
    <row r="159" spans="1:24" ht="24.95" customHeight="1" x14ac:dyDescent="0.2">
      <c r="A159" s="180" t="s">
        <v>2669</v>
      </c>
      <c r="B159" s="44" t="s">
        <v>4727</v>
      </c>
      <c r="C159" s="333">
        <f>IF(LEN($E159)=0,"",SUBTOTAL(3,$E$6:$E159))</f>
        <v>154</v>
      </c>
      <c r="D159" s="379" t="s">
        <v>4837</v>
      </c>
      <c r="E159" s="51" t="s">
        <v>65</v>
      </c>
      <c r="F159" s="51" t="s">
        <v>177</v>
      </c>
      <c r="G159" s="44"/>
      <c r="H159" s="44"/>
      <c r="I159" s="50">
        <v>1.1000000000000001</v>
      </c>
      <c r="J159" s="383"/>
      <c r="K159" s="50">
        <v>2E-3</v>
      </c>
      <c r="L159" s="50"/>
      <c r="M159" s="50"/>
      <c r="N159" s="44">
        <v>196</v>
      </c>
      <c r="O159" s="50">
        <v>2020</v>
      </c>
      <c r="P159" s="379"/>
      <c r="Q159" s="50"/>
      <c r="R159" s="50"/>
      <c r="S159" s="50"/>
      <c r="T159" s="50"/>
      <c r="U159" s="50"/>
      <c r="V159" s="50"/>
      <c r="W159" s="50"/>
      <c r="X159" s="50"/>
    </row>
    <row r="160" spans="1:24" ht="24.95" customHeight="1" x14ac:dyDescent="0.2">
      <c r="A160" s="194" t="s">
        <v>4838</v>
      </c>
      <c r="B160" s="44" t="s">
        <v>4727</v>
      </c>
      <c r="C160" s="333">
        <f>IF(LEN($E160)=0,"",SUBTOTAL(3,$E$6:$E160))</f>
        <v>155</v>
      </c>
      <c r="D160" s="379" t="s">
        <v>4403</v>
      </c>
      <c r="E160" s="51" t="s">
        <v>65</v>
      </c>
      <c r="F160" s="51" t="s">
        <v>74</v>
      </c>
      <c r="G160" s="44"/>
      <c r="H160" s="44"/>
      <c r="I160" s="50">
        <v>1.78</v>
      </c>
      <c r="J160" s="383"/>
      <c r="K160" s="50">
        <v>0.17</v>
      </c>
      <c r="L160" s="50"/>
      <c r="M160" s="50"/>
      <c r="N160" s="44">
        <v>196</v>
      </c>
      <c r="O160" s="50">
        <v>2020</v>
      </c>
      <c r="P160" s="379"/>
      <c r="Q160" s="50"/>
      <c r="R160" s="50"/>
      <c r="S160" s="50"/>
      <c r="T160" s="50"/>
      <c r="U160" s="50"/>
      <c r="V160" s="50"/>
      <c r="W160" s="50"/>
      <c r="X160" s="50"/>
    </row>
    <row r="161" spans="1:24" ht="24.95" customHeight="1" x14ac:dyDescent="0.2">
      <c r="A161" s="194" t="s">
        <v>4839</v>
      </c>
      <c r="B161" s="44" t="s">
        <v>4727</v>
      </c>
      <c r="C161" s="333">
        <f>IF(LEN($E161)=0,"",SUBTOTAL(3,$E$6:$E161))</f>
        <v>156</v>
      </c>
      <c r="D161" s="379" t="s">
        <v>4840</v>
      </c>
      <c r="E161" s="51" t="s">
        <v>65</v>
      </c>
      <c r="F161" s="51" t="s">
        <v>223</v>
      </c>
      <c r="G161" s="44"/>
      <c r="H161" s="44"/>
      <c r="I161" s="50">
        <v>0.52</v>
      </c>
      <c r="J161" s="383"/>
      <c r="K161" s="50">
        <v>0.05</v>
      </c>
      <c r="L161" s="50"/>
      <c r="M161" s="50"/>
      <c r="N161" s="44">
        <v>196</v>
      </c>
      <c r="O161" s="50">
        <v>2020</v>
      </c>
      <c r="P161" s="379"/>
      <c r="Q161" s="50"/>
      <c r="R161" s="50"/>
      <c r="S161" s="50"/>
      <c r="T161" s="50"/>
      <c r="U161" s="50"/>
      <c r="V161" s="50"/>
      <c r="W161" s="50"/>
      <c r="X161" s="50"/>
    </row>
    <row r="162" spans="1:24" ht="24.95" customHeight="1" x14ac:dyDescent="0.2">
      <c r="A162" s="194" t="s">
        <v>4797</v>
      </c>
      <c r="B162" s="44" t="s">
        <v>4727</v>
      </c>
      <c r="C162" s="333">
        <f>IF(LEN($E162)=0,"",SUBTOTAL(3,$E$6:$E162))</f>
        <v>157</v>
      </c>
      <c r="D162" s="379" t="s">
        <v>1843</v>
      </c>
      <c r="E162" s="51" t="s">
        <v>65</v>
      </c>
      <c r="F162" s="51" t="s">
        <v>1644</v>
      </c>
      <c r="G162" s="44"/>
      <c r="H162" s="44"/>
      <c r="I162" s="50">
        <v>1.37</v>
      </c>
      <c r="J162" s="383"/>
      <c r="K162" s="50">
        <v>0.63</v>
      </c>
      <c r="L162" s="50"/>
      <c r="M162" s="50"/>
      <c r="N162" s="44">
        <v>196</v>
      </c>
      <c r="O162" s="50">
        <v>2020</v>
      </c>
      <c r="P162" s="379"/>
      <c r="Q162" s="50"/>
      <c r="R162" s="50"/>
      <c r="S162" s="50"/>
      <c r="T162" s="50"/>
      <c r="U162" s="50"/>
      <c r="V162" s="50"/>
      <c r="W162" s="50"/>
      <c r="X162" s="50"/>
    </row>
    <row r="163" spans="1:24" ht="24.95" customHeight="1" x14ac:dyDescent="0.2">
      <c r="A163" s="180" t="s">
        <v>225</v>
      </c>
      <c r="B163" s="44" t="s">
        <v>4727</v>
      </c>
      <c r="C163" s="333">
        <f>IF(LEN($E163)=0,"",SUBTOTAL(3,$E$6:$E163))</f>
        <v>158</v>
      </c>
      <c r="D163" s="379" t="s">
        <v>4841</v>
      </c>
      <c r="E163" s="51" t="s">
        <v>65</v>
      </c>
      <c r="F163" s="51" t="s">
        <v>101</v>
      </c>
      <c r="G163" s="44"/>
      <c r="H163" s="44"/>
      <c r="I163" s="50">
        <v>19.059999999999999</v>
      </c>
      <c r="J163" s="383"/>
      <c r="K163" s="50">
        <v>2.12</v>
      </c>
      <c r="L163" s="50"/>
      <c r="M163" s="50"/>
      <c r="N163" s="44">
        <v>196</v>
      </c>
      <c r="O163" s="50">
        <v>2020</v>
      </c>
      <c r="P163" s="379"/>
      <c r="Q163" s="50"/>
      <c r="R163" s="50"/>
      <c r="S163" s="50"/>
      <c r="T163" s="50"/>
      <c r="U163" s="50"/>
      <c r="V163" s="50"/>
      <c r="W163" s="50"/>
      <c r="X163" s="50"/>
    </row>
    <row r="164" spans="1:24" ht="24.95" customHeight="1" x14ac:dyDescent="0.2">
      <c r="A164" s="384" t="s">
        <v>785</v>
      </c>
      <c r="B164" s="44" t="s">
        <v>4727</v>
      </c>
      <c r="C164" s="333">
        <f>IF(LEN($E164)=0,"",SUBTOTAL(3,$E$6:$E164))</f>
        <v>159</v>
      </c>
      <c r="D164" s="379" t="s">
        <v>786</v>
      </c>
      <c r="E164" s="51" t="s">
        <v>65</v>
      </c>
      <c r="F164" s="51" t="s">
        <v>227</v>
      </c>
      <c r="G164" s="44"/>
      <c r="H164" s="44"/>
      <c r="I164" s="50">
        <v>5.68</v>
      </c>
      <c r="J164" s="383"/>
      <c r="K164" s="50">
        <v>1.36</v>
      </c>
      <c r="L164" s="50"/>
      <c r="M164" s="50"/>
      <c r="N164" s="44">
        <v>196</v>
      </c>
      <c r="O164" s="50">
        <v>2020</v>
      </c>
      <c r="P164" s="379"/>
      <c r="Q164" s="50"/>
      <c r="R164" s="50"/>
      <c r="S164" s="50"/>
      <c r="T164" s="50"/>
      <c r="U164" s="50"/>
      <c r="V164" s="50"/>
      <c r="W164" s="50"/>
      <c r="X164" s="50"/>
    </row>
    <row r="165" spans="1:24" ht="24.95" customHeight="1" x14ac:dyDescent="0.2">
      <c r="A165" s="180" t="s">
        <v>334</v>
      </c>
      <c r="B165" s="44" t="s">
        <v>4727</v>
      </c>
      <c r="C165" s="333">
        <f>IF(LEN($E165)=0,"",SUBTOTAL(3,$E$6:$E165))</f>
        <v>160</v>
      </c>
      <c r="D165" s="379" t="s">
        <v>4407</v>
      </c>
      <c r="E165" s="51" t="s">
        <v>65</v>
      </c>
      <c r="F165" s="51" t="s">
        <v>74</v>
      </c>
      <c r="G165" s="44"/>
      <c r="H165" s="44"/>
      <c r="I165" s="50">
        <v>17.64</v>
      </c>
      <c r="J165" s="383"/>
      <c r="K165" s="50">
        <v>0.22</v>
      </c>
      <c r="L165" s="50"/>
      <c r="M165" s="50"/>
      <c r="N165" s="44">
        <v>196</v>
      </c>
      <c r="O165" s="50">
        <v>2020</v>
      </c>
      <c r="P165" s="379"/>
      <c r="Q165" s="50"/>
      <c r="R165" s="50"/>
      <c r="S165" s="50"/>
      <c r="T165" s="50"/>
      <c r="U165" s="50"/>
      <c r="V165" s="50"/>
      <c r="W165" s="50"/>
      <c r="X165" s="50"/>
    </row>
    <row r="166" spans="1:24" ht="24.95" customHeight="1" x14ac:dyDescent="0.2">
      <c r="A166" s="180" t="s">
        <v>154</v>
      </c>
      <c r="B166" s="44" t="s">
        <v>4727</v>
      </c>
      <c r="C166" s="333">
        <f>IF(LEN($E166)=0,"",SUBTOTAL(3,$E$6:$E166))</f>
        <v>161</v>
      </c>
      <c r="D166" s="379" t="s">
        <v>155</v>
      </c>
      <c r="E166" s="51" t="s">
        <v>65</v>
      </c>
      <c r="F166" s="51" t="s">
        <v>992</v>
      </c>
      <c r="G166" s="44"/>
      <c r="H166" s="44"/>
      <c r="I166" s="50">
        <v>19.37</v>
      </c>
      <c r="J166" s="383"/>
      <c r="K166" s="50">
        <v>0.42</v>
      </c>
      <c r="L166" s="50"/>
      <c r="M166" s="50"/>
      <c r="N166" s="44">
        <v>196</v>
      </c>
      <c r="O166" s="50">
        <v>2020</v>
      </c>
      <c r="P166" s="379"/>
      <c r="Q166" s="50"/>
      <c r="R166" s="50"/>
      <c r="S166" s="50"/>
      <c r="T166" s="50"/>
      <c r="U166" s="50"/>
      <c r="V166" s="50"/>
      <c r="W166" s="50"/>
      <c r="X166" s="50"/>
    </row>
    <row r="167" spans="1:24" ht="24.95" customHeight="1" x14ac:dyDescent="0.2">
      <c r="A167" s="194" t="s">
        <v>4842</v>
      </c>
      <c r="B167" s="44" t="s">
        <v>4727</v>
      </c>
      <c r="C167" s="333">
        <f>IF(LEN($E167)=0,"",SUBTOTAL(3,$E$6:$E167))</f>
        <v>162</v>
      </c>
      <c r="D167" s="379" t="s">
        <v>4843</v>
      </c>
      <c r="E167" s="51" t="s">
        <v>65</v>
      </c>
      <c r="F167" s="51" t="s">
        <v>757</v>
      </c>
      <c r="G167" s="44"/>
      <c r="H167" s="44"/>
      <c r="I167" s="50">
        <v>8.8000000000000007</v>
      </c>
      <c r="J167" s="383"/>
      <c r="K167" s="50">
        <v>0.17</v>
      </c>
      <c r="L167" s="50"/>
      <c r="M167" s="50"/>
      <c r="N167" s="44">
        <v>196</v>
      </c>
      <c r="O167" s="50">
        <v>2020</v>
      </c>
      <c r="P167" s="379"/>
      <c r="Q167" s="50"/>
      <c r="R167" s="50"/>
      <c r="S167" s="50"/>
      <c r="T167" s="50"/>
      <c r="U167" s="50"/>
      <c r="V167" s="50"/>
      <c r="W167" s="50"/>
      <c r="X167" s="50"/>
    </row>
    <row r="168" spans="1:24" ht="24.95" customHeight="1" x14ac:dyDescent="0.2">
      <c r="A168" s="194" t="s">
        <v>755</v>
      </c>
      <c r="B168" s="44" t="s">
        <v>4727</v>
      </c>
      <c r="C168" s="333">
        <f>IF(LEN($E168)=0,"",SUBTOTAL(3,$E$6:$E168))</f>
        <v>163</v>
      </c>
      <c r="D168" s="379" t="s">
        <v>4844</v>
      </c>
      <c r="E168" s="51" t="s">
        <v>65</v>
      </c>
      <c r="F168" s="51" t="s">
        <v>757</v>
      </c>
      <c r="G168" s="44"/>
      <c r="H168" s="44"/>
      <c r="I168" s="50">
        <v>9.4</v>
      </c>
      <c r="J168" s="383"/>
      <c r="K168" s="50">
        <v>1.264E-2</v>
      </c>
      <c r="L168" s="50"/>
      <c r="M168" s="50"/>
      <c r="N168" s="44">
        <v>196</v>
      </c>
      <c r="O168" s="50">
        <v>2020</v>
      </c>
      <c r="P168" s="379"/>
      <c r="Q168" s="50"/>
      <c r="R168" s="50"/>
      <c r="S168" s="50"/>
      <c r="T168" s="50"/>
      <c r="U168" s="50"/>
      <c r="V168" s="50"/>
      <c r="W168" s="50"/>
      <c r="X168" s="50"/>
    </row>
    <row r="169" spans="1:24" ht="24.95" customHeight="1" x14ac:dyDescent="0.2">
      <c r="A169" s="180" t="s">
        <v>4726</v>
      </c>
      <c r="B169" s="44" t="s">
        <v>4727</v>
      </c>
      <c r="C169" s="333">
        <f>IF(LEN($E169)=0,"",SUBTOTAL(3,$E$6:$E169))</f>
        <v>164</v>
      </c>
      <c r="D169" s="379" t="s">
        <v>4845</v>
      </c>
      <c r="E169" s="51" t="s">
        <v>65</v>
      </c>
      <c r="F169" s="51" t="s">
        <v>4846</v>
      </c>
      <c r="G169" s="44"/>
      <c r="H169" s="44"/>
      <c r="I169" s="50">
        <v>101.53</v>
      </c>
      <c r="J169" s="383"/>
      <c r="K169" s="50">
        <v>0.69</v>
      </c>
      <c r="L169" s="50"/>
      <c r="M169" s="50"/>
      <c r="N169" s="44">
        <v>196</v>
      </c>
      <c r="O169" s="50">
        <v>2020</v>
      </c>
      <c r="P169" s="379"/>
      <c r="Q169" s="50"/>
      <c r="R169" s="50"/>
      <c r="S169" s="50"/>
      <c r="T169" s="50"/>
      <c r="U169" s="50"/>
      <c r="V169" s="50"/>
      <c r="W169" s="50"/>
      <c r="X169" s="50"/>
    </row>
    <row r="170" spans="1:24" ht="24.95" customHeight="1" x14ac:dyDescent="0.2">
      <c r="A170" s="180" t="s">
        <v>4847</v>
      </c>
      <c r="B170" s="44" t="s">
        <v>4727</v>
      </c>
      <c r="C170" s="333">
        <f>IF(LEN($E170)=0,"",SUBTOTAL(3,$E$6:$E170))</f>
        <v>165</v>
      </c>
      <c r="D170" s="379" t="s">
        <v>4848</v>
      </c>
      <c r="E170" s="51" t="s">
        <v>65</v>
      </c>
      <c r="F170" s="51" t="s">
        <v>128</v>
      </c>
      <c r="G170" s="44"/>
      <c r="H170" s="44"/>
      <c r="I170" s="50">
        <v>15.1</v>
      </c>
      <c r="J170" s="383"/>
      <c r="K170" s="50">
        <v>1.17</v>
      </c>
      <c r="L170" s="50"/>
      <c r="M170" s="50"/>
      <c r="N170" s="44">
        <v>196</v>
      </c>
      <c r="O170" s="50">
        <v>2020</v>
      </c>
      <c r="P170" s="379"/>
      <c r="Q170" s="50"/>
      <c r="R170" s="50"/>
      <c r="S170" s="50"/>
      <c r="T170" s="50"/>
      <c r="U170" s="50"/>
      <c r="V170" s="50"/>
      <c r="W170" s="50"/>
      <c r="X170" s="50"/>
    </row>
    <row r="171" spans="1:24" ht="24.95" customHeight="1" x14ac:dyDescent="0.2">
      <c r="A171" s="180" t="s">
        <v>4849</v>
      </c>
      <c r="B171" s="44" t="s">
        <v>4727</v>
      </c>
      <c r="C171" s="333">
        <f>IF(LEN($E171)=0,"",SUBTOTAL(3,$E$6:$E171))</f>
        <v>166</v>
      </c>
      <c r="D171" s="379" t="s">
        <v>4850</v>
      </c>
      <c r="E171" s="51" t="s">
        <v>65</v>
      </c>
      <c r="F171" s="51" t="s">
        <v>128</v>
      </c>
      <c r="G171" s="44"/>
      <c r="H171" s="44"/>
      <c r="I171" s="50">
        <v>5.65</v>
      </c>
      <c r="J171" s="383"/>
      <c r="K171" s="50">
        <v>0.93</v>
      </c>
      <c r="L171" s="50"/>
      <c r="M171" s="50"/>
      <c r="N171" s="44">
        <v>196</v>
      </c>
      <c r="O171" s="50">
        <v>2020</v>
      </c>
      <c r="P171" s="379"/>
      <c r="Q171" s="50"/>
      <c r="R171" s="50"/>
      <c r="S171" s="50"/>
      <c r="T171" s="50"/>
      <c r="U171" s="50"/>
      <c r="V171" s="50"/>
      <c r="W171" s="50"/>
      <c r="X171" s="50"/>
    </row>
    <row r="172" spans="1:24" ht="24.95" customHeight="1" x14ac:dyDescent="0.2">
      <c r="A172" s="180" t="s">
        <v>4851</v>
      </c>
      <c r="B172" s="44" t="s">
        <v>4727</v>
      </c>
      <c r="C172" s="333">
        <f>IF(LEN($E172)=0,"",SUBTOTAL(3,$E$6:$E172))</f>
        <v>167</v>
      </c>
      <c r="D172" s="379" t="s">
        <v>4852</v>
      </c>
      <c r="E172" s="51" t="s">
        <v>65</v>
      </c>
      <c r="F172" s="51" t="s">
        <v>128</v>
      </c>
      <c r="G172" s="44"/>
      <c r="H172" s="44"/>
      <c r="I172" s="50">
        <v>13.59</v>
      </c>
      <c r="J172" s="383"/>
      <c r="K172" s="50">
        <v>0.9</v>
      </c>
      <c r="L172" s="50"/>
      <c r="M172" s="50"/>
      <c r="N172" s="44">
        <v>196</v>
      </c>
      <c r="O172" s="50">
        <v>2020</v>
      </c>
      <c r="P172" s="379"/>
      <c r="Q172" s="50"/>
      <c r="R172" s="50"/>
      <c r="S172" s="50"/>
      <c r="T172" s="50"/>
      <c r="U172" s="50"/>
      <c r="V172" s="50"/>
      <c r="W172" s="50"/>
      <c r="X172" s="50"/>
    </row>
    <row r="173" spans="1:24" ht="24.95" customHeight="1" x14ac:dyDescent="0.2">
      <c r="A173" s="180" t="s">
        <v>4853</v>
      </c>
      <c r="B173" s="44" t="s">
        <v>4727</v>
      </c>
      <c r="C173" s="333">
        <f>IF(LEN($E173)=0,"",SUBTOTAL(3,$E$6:$E173))</f>
        <v>168</v>
      </c>
      <c r="D173" s="379" t="s">
        <v>4854</v>
      </c>
      <c r="E173" s="51" t="s">
        <v>65</v>
      </c>
      <c r="F173" s="51" t="s">
        <v>4855</v>
      </c>
      <c r="G173" s="44"/>
      <c r="H173" s="44"/>
      <c r="I173" s="50">
        <v>35.979999999999997</v>
      </c>
      <c r="J173" s="383"/>
      <c r="K173" s="50">
        <v>7.7</v>
      </c>
      <c r="L173" s="50"/>
      <c r="M173" s="50"/>
      <c r="N173" s="44">
        <v>196</v>
      </c>
      <c r="O173" s="50">
        <v>2020</v>
      </c>
      <c r="P173" s="379"/>
      <c r="Q173" s="50"/>
      <c r="R173" s="50"/>
      <c r="S173" s="50"/>
      <c r="T173" s="50"/>
      <c r="U173" s="50"/>
      <c r="V173" s="50"/>
      <c r="W173" s="50"/>
      <c r="X173" s="50"/>
    </row>
    <row r="174" spans="1:24" ht="24.95" customHeight="1" x14ac:dyDescent="0.2">
      <c r="A174" s="180" t="s">
        <v>4856</v>
      </c>
      <c r="B174" s="44" t="s">
        <v>4727</v>
      </c>
      <c r="C174" s="333">
        <f>IF(LEN($E174)=0,"",SUBTOTAL(3,$E$6:$E174))</f>
        <v>169</v>
      </c>
      <c r="D174" s="379" t="s">
        <v>4857</v>
      </c>
      <c r="E174" s="51" t="s">
        <v>65</v>
      </c>
      <c r="F174" s="51" t="s">
        <v>339</v>
      </c>
      <c r="G174" s="44"/>
      <c r="H174" s="44"/>
      <c r="I174" s="50">
        <v>0.7</v>
      </c>
      <c r="J174" s="383"/>
      <c r="K174" s="50">
        <v>0.7</v>
      </c>
      <c r="L174" s="50"/>
      <c r="M174" s="50"/>
      <c r="N174" s="44">
        <v>196</v>
      </c>
      <c r="O174" s="50">
        <v>2020</v>
      </c>
      <c r="P174" s="379"/>
      <c r="Q174" s="50"/>
      <c r="R174" s="50"/>
      <c r="S174" s="50"/>
      <c r="T174" s="50"/>
      <c r="U174" s="50"/>
      <c r="V174" s="50"/>
      <c r="W174" s="50"/>
      <c r="X174" s="50"/>
    </row>
    <row r="175" spans="1:24" ht="24.95" customHeight="1" x14ac:dyDescent="0.2">
      <c r="A175" s="180" t="s">
        <v>4858</v>
      </c>
      <c r="B175" s="44" t="s">
        <v>4727</v>
      </c>
      <c r="C175" s="333">
        <f>IF(LEN($E175)=0,"",SUBTOTAL(3,$E$6:$E175))</f>
        <v>170</v>
      </c>
      <c r="D175" s="379" t="s">
        <v>4859</v>
      </c>
      <c r="E175" s="51" t="s">
        <v>65</v>
      </c>
      <c r="F175" s="51" t="s">
        <v>223</v>
      </c>
      <c r="G175" s="44"/>
      <c r="H175" s="44"/>
      <c r="I175" s="50">
        <v>0.4</v>
      </c>
      <c r="J175" s="383"/>
      <c r="K175" s="50">
        <v>0.4</v>
      </c>
      <c r="L175" s="50"/>
      <c r="M175" s="50"/>
      <c r="N175" s="44">
        <v>196</v>
      </c>
      <c r="O175" s="50">
        <v>2020</v>
      </c>
      <c r="P175" s="379"/>
      <c r="Q175" s="50"/>
      <c r="R175" s="50"/>
      <c r="S175" s="50"/>
      <c r="T175" s="50"/>
      <c r="U175" s="50"/>
      <c r="V175" s="50"/>
      <c r="W175" s="50"/>
      <c r="X175" s="50"/>
    </row>
    <row r="176" spans="1:24" ht="24.95" customHeight="1" x14ac:dyDescent="0.2">
      <c r="A176" s="180" t="s">
        <v>4860</v>
      </c>
      <c r="B176" s="44" t="s">
        <v>4727</v>
      </c>
      <c r="C176" s="333">
        <f>IF(LEN($E176)=0,"",SUBTOTAL(3,$E$6:$E176))</f>
        <v>171</v>
      </c>
      <c r="D176" s="379" t="s">
        <v>4861</v>
      </c>
      <c r="E176" s="51" t="s">
        <v>65</v>
      </c>
      <c r="F176" s="51" t="s">
        <v>128</v>
      </c>
      <c r="G176" s="44"/>
      <c r="H176" s="44"/>
      <c r="I176" s="50">
        <v>0.73</v>
      </c>
      <c r="J176" s="383"/>
      <c r="K176" s="50">
        <v>0.73</v>
      </c>
      <c r="L176" s="50"/>
      <c r="M176" s="50"/>
      <c r="N176" s="44">
        <v>196</v>
      </c>
      <c r="O176" s="50">
        <v>2020</v>
      </c>
      <c r="P176" s="379"/>
      <c r="Q176" s="50"/>
      <c r="R176" s="50"/>
      <c r="S176" s="50"/>
      <c r="T176" s="50"/>
      <c r="U176" s="50"/>
      <c r="V176" s="50"/>
      <c r="W176" s="50"/>
      <c r="X176" s="50"/>
    </row>
    <row r="177" spans="1:24" ht="24.95" customHeight="1" x14ac:dyDescent="0.2">
      <c r="A177" s="44" t="s">
        <v>4585</v>
      </c>
      <c r="B177" s="44" t="s">
        <v>4727</v>
      </c>
      <c r="C177" s="333">
        <f>IF(LEN($E177)=0,"",SUBTOTAL(3,$E$6:$E177))</f>
        <v>172</v>
      </c>
      <c r="D177" s="379" t="s">
        <v>4862</v>
      </c>
      <c r="E177" s="51" t="s">
        <v>185</v>
      </c>
      <c r="F177" s="51" t="s">
        <v>1517</v>
      </c>
      <c r="G177" s="44"/>
      <c r="H177" s="44"/>
      <c r="I177" s="50">
        <v>2.69</v>
      </c>
      <c r="J177" s="383"/>
      <c r="K177" s="50">
        <v>0.35</v>
      </c>
      <c r="L177" s="50"/>
      <c r="M177" s="50"/>
      <c r="N177" s="44">
        <v>196</v>
      </c>
      <c r="O177" s="50">
        <v>2020</v>
      </c>
      <c r="P177" s="379"/>
      <c r="Q177" s="50"/>
      <c r="R177" s="50"/>
      <c r="S177" s="50"/>
      <c r="T177" s="50"/>
      <c r="U177" s="50"/>
      <c r="V177" s="50"/>
      <c r="W177" s="50"/>
      <c r="X177" s="50"/>
    </row>
    <row r="178" spans="1:24" ht="24.95" customHeight="1" x14ac:dyDescent="0.2">
      <c r="A178" s="44" t="s">
        <v>4819</v>
      </c>
      <c r="B178" s="44" t="s">
        <v>4727</v>
      </c>
      <c r="C178" s="333">
        <f>IF(LEN($E178)=0,"",SUBTOTAL(3,$E$6:$E178))</f>
        <v>173</v>
      </c>
      <c r="D178" s="379" t="s">
        <v>4863</v>
      </c>
      <c r="E178" s="51" t="s">
        <v>185</v>
      </c>
      <c r="F178" s="51" t="s">
        <v>218</v>
      </c>
      <c r="G178" s="44"/>
      <c r="H178" s="44"/>
      <c r="I178" s="50">
        <v>152.88</v>
      </c>
      <c r="J178" s="383"/>
      <c r="K178" s="50">
        <v>1.91</v>
      </c>
      <c r="L178" s="50"/>
      <c r="M178" s="50"/>
      <c r="N178" s="44">
        <v>196</v>
      </c>
      <c r="O178" s="50">
        <v>2020</v>
      </c>
      <c r="P178" s="379"/>
      <c r="Q178" s="50"/>
      <c r="R178" s="50"/>
      <c r="S178" s="50"/>
      <c r="T178" s="50"/>
      <c r="U178" s="50"/>
      <c r="V178" s="50"/>
      <c r="W178" s="50"/>
      <c r="X178" s="50"/>
    </row>
    <row r="179" spans="1:24" ht="24.95" customHeight="1" x14ac:dyDescent="0.2">
      <c r="A179" s="44"/>
      <c r="B179" s="44" t="s">
        <v>4727</v>
      </c>
      <c r="C179" s="333">
        <f>IF(LEN($E179)=0,"",SUBTOTAL(3,$E$6:$E179))</f>
        <v>174</v>
      </c>
      <c r="D179" s="379" t="s">
        <v>4440</v>
      </c>
      <c r="E179" s="44" t="s">
        <v>79</v>
      </c>
      <c r="F179" s="51" t="s">
        <v>106</v>
      </c>
      <c r="G179" s="44"/>
      <c r="H179" s="44"/>
      <c r="I179" s="50">
        <v>0.28000000000000003</v>
      </c>
      <c r="J179" s="383"/>
      <c r="K179" s="50">
        <v>0.12</v>
      </c>
      <c r="L179" s="50"/>
      <c r="M179" s="50"/>
      <c r="N179" s="44">
        <v>196</v>
      </c>
      <c r="O179" s="50">
        <v>2020</v>
      </c>
      <c r="P179" s="379"/>
      <c r="Q179" s="50"/>
      <c r="R179" s="50"/>
      <c r="S179" s="50"/>
      <c r="T179" s="50"/>
      <c r="U179" s="50"/>
      <c r="V179" s="50"/>
      <c r="W179" s="50"/>
      <c r="X179" s="50"/>
    </row>
    <row r="180" spans="1:24" ht="24.95" customHeight="1" x14ac:dyDescent="0.2">
      <c r="A180" s="44"/>
      <c r="B180" s="44" t="s">
        <v>4727</v>
      </c>
      <c r="C180" s="333">
        <f>IF(LEN($E180)=0,"",SUBTOTAL(3,$E$6:$E180))</f>
        <v>175</v>
      </c>
      <c r="D180" s="379" t="s">
        <v>663</v>
      </c>
      <c r="E180" s="44" t="s">
        <v>256</v>
      </c>
      <c r="F180" s="51" t="s">
        <v>664</v>
      </c>
      <c r="G180" s="44"/>
      <c r="H180" s="44"/>
      <c r="I180" s="50">
        <v>4.8499999999999996</v>
      </c>
      <c r="J180" s="383"/>
      <c r="K180" s="50">
        <v>4.8499999999999996</v>
      </c>
      <c r="L180" s="50"/>
      <c r="M180" s="50"/>
      <c r="N180" s="44">
        <v>196</v>
      </c>
      <c r="O180" s="50">
        <v>2020</v>
      </c>
      <c r="P180" s="379"/>
      <c r="Q180" s="50"/>
      <c r="R180" s="50"/>
      <c r="S180" s="50"/>
      <c r="T180" s="50"/>
      <c r="U180" s="50"/>
      <c r="V180" s="50"/>
      <c r="W180" s="50"/>
      <c r="X180" s="50"/>
    </row>
    <row r="181" spans="1:24" ht="24.95" customHeight="1" x14ac:dyDescent="0.2">
      <c r="A181" s="44"/>
      <c r="B181" s="44" t="s">
        <v>4727</v>
      </c>
      <c r="C181" s="333">
        <f>IF(LEN($E181)=0,"",SUBTOTAL(3,$E$6:$E181))</f>
        <v>176</v>
      </c>
      <c r="D181" s="379" t="s">
        <v>659</v>
      </c>
      <c r="E181" s="44" t="s">
        <v>256</v>
      </c>
      <c r="F181" s="51" t="s">
        <v>660</v>
      </c>
      <c r="G181" s="44"/>
      <c r="H181" s="44"/>
      <c r="I181" s="50">
        <v>21</v>
      </c>
      <c r="J181" s="383"/>
      <c r="K181" s="50">
        <v>8.5</v>
      </c>
      <c r="L181" s="50"/>
      <c r="M181" s="50"/>
      <c r="N181" s="44">
        <v>196</v>
      </c>
      <c r="O181" s="50">
        <v>2020</v>
      </c>
      <c r="P181" s="379"/>
      <c r="Q181" s="50"/>
      <c r="R181" s="50"/>
      <c r="S181" s="50"/>
      <c r="T181" s="50"/>
      <c r="U181" s="50"/>
      <c r="V181" s="50"/>
      <c r="W181" s="50"/>
      <c r="X181" s="50"/>
    </row>
    <row r="182" spans="1:24" ht="24.95" customHeight="1" x14ac:dyDescent="0.2">
      <c r="A182" s="44"/>
      <c r="B182" s="44" t="s">
        <v>4762</v>
      </c>
      <c r="C182" s="333">
        <f>IF(LEN($E182)=0,"",SUBTOTAL(3,$E$6:$E182))</f>
        <v>177</v>
      </c>
      <c r="D182" s="379" t="s">
        <v>2466</v>
      </c>
      <c r="E182" s="44" t="s">
        <v>256</v>
      </c>
      <c r="F182" s="51" t="s">
        <v>660</v>
      </c>
      <c r="G182" s="44"/>
      <c r="H182" s="44"/>
      <c r="I182" s="50">
        <v>75</v>
      </c>
      <c r="J182" s="383"/>
      <c r="K182" s="50"/>
      <c r="L182" s="50">
        <v>1.03</v>
      </c>
      <c r="M182" s="50"/>
      <c r="N182" s="44">
        <v>196</v>
      </c>
      <c r="O182" s="50">
        <v>2020</v>
      </c>
      <c r="P182" s="379"/>
      <c r="Q182" s="50"/>
      <c r="R182" s="50"/>
      <c r="S182" s="50"/>
      <c r="T182" s="50"/>
      <c r="U182" s="50"/>
      <c r="V182" s="50"/>
      <c r="W182" s="50"/>
      <c r="X182" s="50"/>
    </row>
    <row r="183" spans="1:24" ht="24.95" customHeight="1" x14ac:dyDescent="0.2">
      <c r="A183" s="44"/>
      <c r="B183" s="44" t="s">
        <v>4727</v>
      </c>
      <c r="C183" s="333">
        <f>IF(LEN($E183)=0,"",SUBTOTAL(3,$E$6:$E183))</f>
        <v>178</v>
      </c>
      <c r="D183" s="379" t="s">
        <v>4864</v>
      </c>
      <c r="E183" s="44" t="s">
        <v>256</v>
      </c>
      <c r="F183" s="51" t="s">
        <v>664</v>
      </c>
      <c r="G183" s="44"/>
      <c r="H183" s="44"/>
      <c r="I183" s="50">
        <v>0.16</v>
      </c>
      <c r="J183" s="383"/>
      <c r="K183" s="50">
        <v>0.14000000000000001</v>
      </c>
      <c r="L183" s="50"/>
      <c r="M183" s="50"/>
      <c r="N183" s="44">
        <v>196</v>
      </c>
      <c r="O183" s="50">
        <v>2020</v>
      </c>
      <c r="P183" s="379"/>
      <c r="Q183" s="50"/>
      <c r="R183" s="50"/>
      <c r="S183" s="50"/>
      <c r="T183" s="50"/>
      <c r="U183" s="50"/>
      <c r="V183" s="50"/>
      <c r="W183" s="50"/>
      <c r="X183" s="50"/>
    </row>
    <row r="184" spans="1:24" ht="24.95" customHeight="1" x14ac:dyDescent="0.2">
      <c r="A184" s="44"/>
      <c r="B184" s="44" t="s">
        <v>4727</v>
      </c>
      <c r="C184" s="333">
        <f>IF(LEN($E184)=0,"",SUBTOTAL(3,$E$6:$E184))</f>
        <v>179</v>
      </c>
      <c r="D184" s="379" t="s">
        <v>838</v>
      </c>
      <c r="E184" s="44" t="s">
        <v>256</v>
      </c>
      <c r="F184" s="51" t="s">
        <v>660</v>
      </c>
      <c r="G184" s="44"/>
      <c r="H184" s="44"/>
      <c r="I184" s="50">
        <v>4.91</v>
      </c>
      <c r="J184" s="383"/>
      <c r="K184" s="50">
        <v>1.01</v>
      </c>
      <c r="L184" s="50"/>
      <c r="M184" s="50"/>
      <c r="N184" s="44">
        <v>196</v>
      </c>
      <c r="O184" s="50">
        <v>2020</v>
      </c>
      <c r="P184" s="379"/>
      <c r="Q184" s="50"/>
      <c r="R184" s="50"/>
      <c r="S184" s="50"/>
      <c r="T184" s="50"/>
      <c r="U184" s="50"/>
      <c r="V184" s="50"/>
      <c r="W184" s="50"/>
      <c r="X184" s="50"/>
    </row>
    <row r="185" spans="1:24" ht="25.5" x14ac:dyDescent="0.2">
      <c r="A185" s="44" t="s">
        <v>669</v>
      </c>
      <c r="B185" s="44" t="s">
        <v>4727</v>
      </c>
      <c r="C185" s="333">
        <f>IF(LEN($E185)=0,"",SUBTOTAL(3,$E$6:$E185))</f>
        <v>180</v>
      </c>
      <c r="D185" s="379" t="s">
        <v>670</v>
      </c>
      <c r="E185" s="44" t="s">
        <v>139</v>
      </c>
      <c r="F185" s="51" t="s">
        <v>140</v>
      </c>
      <c r="G185" s="44"/>
      <c r="H185" s="44"/>
      <c r="I185" s="50">
        <v>10</v>
      </c>
      <c r="J185" s="383"/>
      <c r="K185" s="50">
        <v>6.16</v>
      </c>
      <c r="L185" s="50"/>
      <c r="M185" s="50"/>
      <c r="N185" s="44">
        <v>196</v>
      </c>
      <c r="O185" s="50">
        <v>2020</v>
      </c>
      <c r="P185" s="379"/>
      <c r="Q185" s="50"/>
      <c r="R185" s="50"/>
      <c r="S185" s="50"/>
      <c r="T185" s="50"/>
      <c r="U185" s="50"/>
      <c r="V185" s="50"/>
      <c r="W185" s="50"/>
      <c r="X185" s="50"/>
    </row>
    <row r="186" spans="1:24" ht="25.5" x14ac:dyDescent="0.2">
      <c r="A186" s="44" t="s">
        <v>680</v>
      </c>
      <c r="B186" s="44" t="s">
        <v>4727</v>
      </c>
      <c r="C186" s="333">
        <f>IF(LEN($E186)=0,"",SUBTOTAL(3,$E$6:$E186))</f>
        <v>181</v>
      </c>
      <c r="D186" s="379" t="s">
        <v>681</v>
      </c>
      <c r="E186" s="44" t="s">
        <v>139</v>
      </c>
      <c r="F186" s="51" t="s">
        <v>682</v>
      </c>
      <c r="G186" s="44"/>
      <c r="H186" s="44"/>
      <c r="I186" s="50">
        <v>14.65</v>
      </c>
      <c r="J186" s="383"/>
      <c r="K186" s="50">
        <v>5.49</v>
      </c>
      <c r="L186" s="50"/>
      <c r="M186" s="50"/>
      <c r="N186" s="44">
        <v>196</v>
      </c>
      <c r="O186" s="50">
        <v>2020</v>
      </c>
      <c r="P186" s="379"/>
      <c r="Q186" s="50"/>
      <c r="R186" s="50"/>
      <c r="S186" s="50"/>
      <c r="T186" s="50"/>
      <c r="U186" s="50"/>
      <c r="V186" s="50"/>
      <c r="W186" s="50"/>
      <c r="X186" s="50"/>
    </row>
    <row r="187" spans="1:24" x14ac:dyDescent="0.2">
      <c r="A187" s="44" t="s">
        <v>861</v>
      </c>
      <c r="B187" s="44" t="s">
        <v>4727</v>
      </c>
      <c r="C187" s="333">
        <f>IF(LEN($E187)=0,"",SUBTOTAL(3,$E$6:$E187))</f>
        <v>182</v>
      </c>
      <c r="D187" s="379" t="s">
        <v>862</v>
      </c>
      <c r="E187" s="44" t="s">
        <v>139</v>
      </c>
      <c r="F187" s="51" t="s">
        <v>863</v>
      </c>
      <c r="G187" s="44"/>
      <c r="H187" s="44"/>
      <c r="I187" s="50">
        <v>13</v>
      </c>
      <c r="J187" s="383"/>
      <c r="K187" s="50">
        <v>6.04</v>
      </c>
      <c r="L187" s="50"/>
      <c r="M187" s="50"/>
      <c r="N187" s="44">
        <v>196</v>
      </c>
      <c r="O187" s="50">
        <v>2020</v>
      </c>
      <c r="P187" s="379"/>
      <c r="Q187" s="50"/>
      <c r="R187" s="50"/>
      <c r="S187" s="50"/>
      <c r="T187" s="50"/>
      <c r="U187" s="50"/>
      <c r="V187" s="50"/>
      <c r="W187" s="50"/>
      <c r="X187" s="50"/>
    </row>
    <row r="188" spans="1:24" x14ac:dyDescent="0.2">
      <c r="A188" s="44" t="s">
        <v>849</v>
      </c>
      <c r="B188" s="44" t="s">
        <v>4727</v>
      </c>
      <c r="C188" s="333">
        <f>IF(LEN($E188)=0,"",SUBTOTAL(3,$E$6:$E188))</f>
        <v>183</v>
      </c>
      <c r="D188" s="379" t="s">
        <v>850</v>
      </c>
      <c r="E188" s="44" t="s">
        <v>139</v>
      </c>
      <c r="F188" s="51" t="s">
        <v>597</v>
      </c>
      <c r="G188" s="44"/>
      <c r="H188" s="44"/>
      <c r="I188" s="50">
        <v>2.35</v>
      </c>
      <c r="J188" s="383"/>
      <c r="K188" s="50">
        <v>0.77</v>
      </c>
      <c r="L188" s="50"/>
      <c r="M188" s="50"/>
      <c r="N188" s="44">
        <v>196</v>
      </c>
      <c r="O188" s="50">
        <v>2020</v>
      </c>
      <c r="P188" s="379"/>
      <c r="Q188" s="50"/>
      <c r="R188" s="50"/>
      <c r="S188" s="50"/>
      <c r="T188" s="50"/>
      <c r="U188" s="50"/>
      <c r="V188" s="50"/>
      <c r="W188" s="50"/>
      <c r="X188" s="50"/>
    </row>
    <row r="189" spans="1:24" x14ac:dyDescent="0.2">
      <c r="A189" s="44" t="s">
        <v>859</v>
      </c>
      <c r="B189" s="44" t="s">
        <v>4727</v>
      </c>
      <c r="C189" s="333">
        <f>IF(LEN($E189)=0,"",SUBTOTAL(3,$E$6:$E189))</f>
        <v>184</v>
      </c>
      <c r="D189" s="379" t="s">
        <v>838</v>
      </c>
      <c r="E189" s="44" t="s">
        <v>139</v>
      </c>
      <c r="F189" s="51" t="s">
        <v>140</v>
      </c>
      <c r="G189" s="44"/>
      <c r="H189" s="44"/>
      <c r="I189" s="50">
        <v>3.85</v>
      </c>
      <c r="J189" s="383"/>
      <c r="K189" s="50">
        <v>0.55000000000000004</v>
      </c>
      <c r="L189" s="50"/>
      <c r="M189" s="50"/>
      <c r="N189" s="44">
        <v>196</v>
      </c>
      <c r="O189" s="50">
        <v>2020</v>
      </c>
      <c r="P189" s="379"/>
      <c r="Q189" s="50"/>
      <c r="R189" s="50"/>
      <c r="S189" s="50"/>
      <c r="T189" s="50"/>
      <c r="U189" s="50"/>
      <c r="V189" s="50"/>
      <c r="W189" s="50"/>
      <c r="X189" s="50"/>
    </row>
    <row r="190" spans="1:24" ht="25.5" x14ac:dyDescent="0.2">
      <c r="A190" s="52" t="s">
        <v>4505</v>
      </c>
      <c r="B190" s="44" t="s">
        <v>4727</v>
      </c>
      <c r="C190" s="333">
        <f>IF(LEN($E190)=0,"",SUBTOTAL(3,$E$6:$E190))</f>
        <v>185</v>
      </c>
      <c r="D190" s="379" t="s">
        <v>4865</v>
      </c>
      <c r="E190" s="44" t="s">
        <v>139</v>
      </c>
      <c r="F190" s="51" t="s">
        <v>275</v>
      </c>
      <c r="G190" s="44"/>
      <c r="H190" s="44"/>
      <c r="I190" s="50">
        <v>34.04</v>
      </c>
      <c r="J190" s="383"/>
      <c r="K190" s="50">
        <v>2.2999999999999998</v>
      </c>
      <c r="L190" s="50"/>
      <c r="M190" s="50"/>
      <c r="N190" s="44">
        <v>196</v>
      </c>
      <c r="O190" s="50">
        <v>2020</v>
      </c>
      <c r="P190" s="379"/>
      <c r="Q190" s="50"/>
      <c r="R190" s="50"/>
      <c r="S190" s="50"/>
      <c r="T190" s="50"/>
      <c r="U190" s="50"/>
      <c r="V190" s="50"/>
      <c r="W190" s="50"/>
      <c r="X190" s="50"/>
    </row>
    <row r="191" spans="1:24" ht="25.5" x14ac:dyDescent="0.2">
      <c r="A191" s="44" t="s">
        <v>4866</v>
      </c>
      <c r="B191" s="44" t="s">
        <v>4727</v>
      </c>
      <c r="C191" s="333">
        <f>IF(LEN($E191)=0,"",SUBTOTAL(3,$E$6:$E191))</f>
        <v>186</v>
      </c>
      <c r="D191" s="379" t="s">
        <v>4447</v>
      </c>
      <c r="E191" s="44" t="s">
        <v>84</v>
      </c>
      <c r="F191" s="51" t="s">
        <v>4448</v>
      </c>
      <c r="G191" s="44"/>
      <c r="H191" s="44"/>
      <c r="I191" s="50">
        <v>3.6</v>
      </c>
      <c r="J191" s="383"/>
      <c r="K191" s="50">
        <v>0.55000000000000004</v>
      </c>
      <c r="L191" s="50"/>
      <c r="M191" s="50"/>
      <c r="N191" s="44">
        <v>196</v>
      </c>
      <c r="O191" s="50">
        <v>2020</v>
      </c>
      <c r="P191" s="379"/>
      <c r="Q191" s="50"/>
      <c r="R191" s="50"/>
      <c r="S191" s="50"/>
      <c r="T191" s="50"/>
      <c r="U191" s="50"/>
      <c r="V191" s="50"/>
      <c r="W191" s="50"/>
      <c r="X191" s="50"/>
    </row>
    <row r="192" spans="1:24" x14ac:dyDescent="0.2">
      <c r="A192" s="44" t="s">
        <v>4867</v>
      </c>
      <c r="B192" s="44" t="s">
        <v>4727</v>
      </c>
      <c r="C192" s="333">
        <f>IF(LEN($E192)=0,"",SUBTOTAL(3,$E$6:$E192))</f>
        <v>187</v>
      </c>
      <c r="D192" s="379" t="s">
        <v>4452</v>
      </c>
      <c r="E192" s="44" t="s">
        <v>84</v>
      </c>
      <c r="F192" s="51" t="s">
        <v>1999</v>
      </c>
      <c r="G192" s="44"/>
      <c r="H192" s="44"/>
      <c r="I192" s="50">
        <v>2.2000000000000002</v>
      </c>
      <c r="J192" s="383"/>
      <c r="K192" s="50">
        <v>0.04</v>
      </c>
      <c r="L192" s="50"/>
      <c r="M192" s="50"/>
      <c r="N192" s="44">
        <v>196</v>
      </c>
      <c r="O192" s="50">
        <v>2020</v>
      </c>
      <c r="P192" s="379"/>
      <c r="Q192" s="50"/>
      <c r="R192" s="50"/>
      <c r="S192" s="50"/>
      <c r="T192" s="50"/>
      <c r="U192" s="50"/>
      <c r="V192" s="50"/>
      <c r="W192" s="50"/>
      <c r="X192" s="50"/>
    </row>
    <row r="193" spans="1:24" ht="24.95" customHeight="1" x14ac:dyDescent="0.2">
      <c r="A193" s="44" t="s">
        <v>4868</v>
      </c>
      <c r="B193" s="44" t="s">
        <v>4727</v>
      </c>
      <c r="C193" s="333">
        <f>IF(LEN($E193)=0,"",SUBTOTAL(3,$E$6:$E193))</f>
        <v>188</v>
      </c>
      <c r="D193" s="379" t="s">
        <v>4445</v>
      </c>
      <c r="E193" s="44" t="s">
        <v>84</v>
      </c>
      <c r="F193" s="51" t="s">
        <v>1107</v>
      </c>
      <c r="G193" s="44"/>
      <c r="H193" s="44"/>
      <c r="I193" s="50">
        <v>27.5</v>
      </c>
      <c r="J193" s="383"/>
      <c r="K193" s="50">
        <v>6.92</v>
      </c>
      <c r="L193" s="50"/>
      <c r="M193" s="50"/>
      <c r="N193" s="44">
        <v>196</v>
      </c>
      <c r="O193" s="50">
        <v>2020</v>
      </c>
      <c r="P193" s="379"/>
      <c r="Q193" s="50"/>
      <c r="R193" s="50"/>
      <c r="S193" s="50"/>
      <c r="T193" s="50"/>
      <c r="U193" s="50"/>
      <c r="V193" s="50"/>
      <c r="W193" s="50"/>
      <c r="X193" s="50"/>
    </row>
    <row r="194" spans="1:24" ht="48" customHeight="1" x14ac:dyDescent="0.2">
      <c r="A194" s="44" t="s">
        <v>4869</v>
      </c>
      <c r="B194" s="44" t="s">
        <v>4727</v>
      </c>
      <c r="C194" s="333">
        <f>IF(LEN($E194)=0,"",SUBTOTAL(3,$E$6:$E194))</f>
        <v>189</v>
      </c>
      <c r="D194" s="379" t="s">
        <v>4870</v>
      </c>
      <c r="E194" s="44" t="s">
        <v>84</v>
      </c>
      <c r="F194" s="51" t="s">
        <v>2154</v>
      </c>
      <c r="G194" s="44"/>
      <c r="H194" s="44"/>
      <c r="I194" s="50">
        <v>4.3899999999999997</v>
      </c>
      <c r="J194" s="383"/>
      <c r="K194" s="50">
        <v>4.3899999999999997</v>
      </c>
      <c r="L194" s="50"/>
      <c r="M194" s="50"/>
      <c r="N194" s="44">
        <v>196</v>
      </c>
      <c r="O194" s="50">
        <v>2020</v>
      </c>
      <c r="P194" s="379"/>
      <c r="Q194" s="50"/>
      <c r="R194" s="50"/>
      <c r="S194" s="50"/>
      <c r="T194" s="50"/>
      <c r="U194" s="50"/>
      <c r="V194" s="50"/>
      <c r="W194" s="50"/>
      <c r="X194" s="50"/>
    </row>
    <row r="195" spans="1:24" ht="24.95" customHeight="1" x14ac:dyDescent="0.2">
      <c r="A195" s="378" t="s">
        <v>4871</v>
      </c>
      <c r="B195" s="44" t="s">
        <v>4727</v>
      </c>
      <c r="C195" s="333">
        <f>IF(LEN($E195)=0,"",SUBTOTAL(3,$E$6:$E195))</f>
        <v>190</v>
      </c>
      <c r="D195" s="379" t="s">
        <v>772</v>
      </c>
      <c r="E195" s="44" t="s">
        <v>181</v>
      </c>
      <c r="F195" s="51" t="s">
        <v>773</v>
      </c>
      <c r="G195" s="44" t="s">
        <v>94</v>
      </c>
      <c r="H195" s="44"/>
      <c r="I195" s="50">
        <v>7.0000000000000007E-2</v>
      </c>
      <c r="J195" s="383"/>
      <c r="K195" s="50">
        <v>7.0000000000000007E-2</v>
      </c>
      <c r="L195" s="50"/>
      <c r="M195" s="50"/>
      <c r="N195" s="44">
        <v>196</v>
      </c>
      <c r="O195" s="50">
        <v>2020</v>
      </c>
      <c r="P195" s="379"/>
      <c r="Q195" s="50"/>
      <c r="R195" s="50"/>
      <c r="S195" s="50"/>
      <c r="T195" s="50"/>
      <c r="U195" s="50"/>
      <c r="V195" s="50"/>
      <c r="W195" s="50"/>
      <c r="X195" s="50"/>
    </row>
    <row r="196" spans="1:24" ht="24.95" customHeight="1" x14ac:dyDescent="0.2">
      <c r="A196" s="44" t="s">
        <v>4872</v>
      </c>
      <c r="B196" s="44" t="s">
        <v>4727</v>
      </c>
      <c r="C196" s="333">
        <f>IF(LEN($E196)=0,"",SUBTOTAL(3,$E$6:$E196))</f>
        <v>191</v>
      </c>
      <c r="D196" s="379" t="s">
        <v>4873</v>
      </c>
      <c r="E196" s="44" t="s">
        <v>89</v>
      </c>
      <c r="F196" s="51" t="s">
        <v>458</v>
      </c>
      <c r="G196" s="44"/>
      <c r="H196" s="44"/>
      <c r="I196" s="50">
        <v>1.6</v>
      </c>
      <c r="J196" s="383"/>
      <c r="K196" s="50">
        <v>0.16</v>
      </c>
      <c r="L196" s="50"/>
      <c r="M196" s="50"/>
      <c r="N196" s="44">
        <v>196</v>
      </c>
      <c r="O196" s="50">
        <v>2020</v>
      </c>
      <c r="P196" s="379"/>
      <c r="Q196" s="50"/>
      <c r="R196" s="50"/>
      <c r="S196" s="50"/>
      <c r="T196" s="50"/>
      <c r="U196" s="50"/>
      <c r="V196" s="50"/>
      <c r="W196" s="50"/>
      <c r="X196" s="50"/>
    </row>
    <row r="197" spans="1:24" ht="24.95" customHeight="1" x14ac:dyDescent="0.2">
      <c r="A197" s="44" t="s">
        <v>4874</v>
      </c>
      <c r="B197" s="44" t="s">
        <v>4727</v>
      </c>
      <c r="C197" s="333">
        <f>IF(LEN($E197)=0,"",SUBTOTAL(3,$E$6:$E197))</f>
        <v>192</v>
      </c>
      <c r="D197" s="379" t="s">
        <v>699</v>
      </c>
      <c r="E197" s="44" t="s">
        <v>89</v>
      </c>
      <c r="F197" s="51" t="s">
        <v>700</v>
      </c>
      <c r="G197" s="44"/>
      <c r="H197" s="44"/>
      <c r="I197" s="50">
        <v>1.18</v>
      </c>
      <c r="J197" s="383"/>
      <c r="K197" s="50">
        <v>0.25</v>
      </c>
      <c r="L197" s="50"/>
      <c r="M197" s="50"/>
      <c r="N197" s="44">
        <v>196</v>
      </c>
      <c r="O197" s="50">
        <v>2020</v>
      </c>
      <c r="P197" s="379"/>
      <c r="Q197" s="50"/>
      <c r="R197" s="50"/>
      <c r="S197" s="50"/>
      <c r="T197" s="50"/>
      <c r="U197" s="50"/>
      <c r="V197" s="50"/>
      <c r="W197" s="50"/>
      <c r="X197" s="50"/>
    </row>
    <row r="198" spans="1:24" ht="24.95" customHeight="1" x14ac:dyDescent="0.2">
      <c r="A198" s="44" t="s">
        <v>4875</v>
      </c>
      <c r="B198" s="44" t="s">
        <v>4727</v>
      </c>
      <c r="C198" s="333">
        <f>IF(LEN($E198)=0,"",SUBTOTAL(3,$E$6:$E198))</f>
        <v>193</v>
      </c>
      <c r="D198" s="379" t="s">
        <v>4876</v>
      </c>
      <c r="E198" s="44" t="s">
        <v>89</v>
      </c>
      <c r="F198" s="51" t="s">
        <v>700</v>
      </c>
      <c r="G198" s="44"/>
      <c r="H198" s="44"/>
      <c r="I198" s="50">
        <v>2.48</v>
      </c>
      <c r="J198" s="383"/>
      <c r="K198" s="50">
        <v>1.72</v>
      </c>
      <c r="L198" s="50"/>
      <c r="M198" s="50"/>
      <c r="N198" s="44">
        <v>196</v>
      </c>
      <c r="O198" s="50">
        <v>2020</v>
      </c>
      <c r="P198" s="379"/>
      <c r="Q198" s="50"/>
      <c r="R198" s="50"/>
      <c r="S198" s="50"/>
      <c r="T198" s="50"/>
      <c r="U198" s="50"/>
      <c r="V198" s="50"/>
      <c r="W198" s="50"/>
      <c r="X198" s="50"/>
    </row>
    <row r="199" spans="1:24" ht="24.95" customHeight="1" x14ac:dyDescent="0.2">
      <c r="A199" s="5" t="s">
        <v>4877</v>
      </c>
      <c r="B199" s="44" t="s">
        <v>4727</v>
      </c>
      <c r="C199" s="333">
        <f>IF(LEN($E199)=0,"",SUBTOTAL(3,$E$6:$E199))</f>
        <v>194</v>
      </c>
      <c r="D199" s="379" t="s">
        <v>4878</v>
      </c>
      <c r="E199" s="44" t="s">
        <v>165</v>
      </c>
      <c r="F199" s="51" t="s">
        <v>722</v>
      </c>
      <c r="G199" s="44"/>
      <c r="H199" s="44"/>
      <c r="I199" s="50">
        <v>21.3</v>
      </c>
      <c r="J199" s="383"/>
      <c r="K199" s="50">
        <v>1.63</v>
      </c>
      <c r="L199" s="50"/>
      <c r="M199" s="50"/>
      <c r="N199" s="44">
        <v>196</v>
      </c>
      <c r="O199" s="50">
        <v>2020</v>
      </c>
      <c r="P199" s="379"/>
      <c r="Q199" s="50"/>
      <c r="R199" s="50"/>
      <c r="S199" s="50"/>
      <c r="T199" s="50"/>
      <c r="U199" s="50"/>
      <c r="V199" s="50"/>
      <c r="W199" s="50"/>
      <c r="X199" s="50"/>
    </row>
    <row r="200" spans="1:24" ht="24.95" customHeight="1" x14ac:dyDescent="0.2">
      <c r="A200" s="5" t="s">
        <v>4879</v>
      </c>
      <c r="B200" s="44" t="s">
        <v>4727</v>
      </c>
      <c r="C200" s="333">
        <f>IF(LEN($E200)=0,"",SUBTOTAL(3,$E$6:$E200))</f>
        <v>195</v>
      </c>
      <c r="D200" s="379" t="s">
        <v>712</v>
      </c>
      <c r="E200" s="44" t="s">
        <v>165</v>
      </c>
      <c r="F200" s="51" t="s">
        <v>713</v>
      </c>
      <c r="G200" s="44"/>
      <c r="H200" s="44"/>
      <c r="I200" s="50">
        <v>4.5</v>
      </c>
      <c r="J200" s="383"/>
      <c r="K200" s="50">
        <v>0.5</v>
      </c>
      <c r="L200" s="50"/>
      <c r="M200" s="50"/>
      <c r="N200" s="44">
        <v>196</v>
      </c>
      <c r="O200" s="50">
        <v>2020</v>
      </c>
      <c r="P200" s="379"/>
      <c r="Q200" s="50"/>
      <c r="R200" s="50"/>
      <c r="S200" s="50"/>
      <c r="T200" s="50"/>
      <c r="U200" s="50"/>
      <c r="V200" s="50"/>
      <c r="W200" s="50"/>
      <c r="X200" s="50"/>
    </row>
    <row r="201" spans="1:24" ht="24.95" customHeight="1" x14ac:dyDescent="0.2">
      <c r="A201" s="5" t="s">
        <v>4880</v>
      </c>
      <c r="B201" s="44" t="s">
        <v>4727</v>
      </c>
      <c r="C201" s="333">
        <f>IF(LEN($E201)=0,"",SUBTOTAL(3,$E$6:$E201))</f>
        <v>196</v>
      </c>
      <c r="D201" s="379" t="s">
        <v>715</v>
      </c>
      <c r="E201" s="44" t="s">
        <v>165</v>
      </c>
      <c r="F201" s="51" t="s">
        <v>716</v>
      </c>
      <c r="G201" s="44"/>
      <c r="H201" s="44"/>
      <c r="I201" s="50">
        <v>4.2</v>
      </c>
      <c r="J201" s="383"/>
      <c r="K201" s="50">
        <v>0.74</v>
      </c>
      <c r="L201" s="50"/>
      <c r="M201" s="50"/>
      <c r="N201" s="44">
        <v>196</v>
      </c>
      <c r="O201" s="50">
        <v>2020</v>
      </c>
      <c r="P201" s="379"/>
      <c r="Q201" s="50"/>
      <c r="R201" s="50"/>
      <c r="S201" s="50"/>
      <c r="T201" s="50"/>
      <c r="U201" s="50"/>
      <c r="V201" s="50"/>
      <c r="W201" s="50"/>
      <c r="X201" s="50"/>
    </row>
    <row r="202" spans="1:24" ht="24.95" customHeight="1" x14ac:dyDescent="0.2">
      <c r="A202" s="5" t="s">
        <v>4881</v>
      </c>
      <c r="B202" s="44" t="s">
        <v>4727</v>
      </c>
      <c r="C202" s="333">
        <f>IF(LEN($E202)=0,"",SUBTOTAL(3,$E$6:$E202))</f>
        <v>197</v>
      </c>
      <c r="D202" s="379" t="s">
        <v>718</v>
      </c>
      <c r="E202" s="44" t="s">
        <v>165</v>
      </c>
      <c r="F202" s="51" t="s">
        <v>719</v>
      </c>
      <c r="G202" s="44"/>
      <c r="H202" s="44"/>
      <c r="I202" s="50">
        <v>50</v>
      </c>
      <c r="J202" s="383"/>
      <c r="K202" s="50">
        <v>0.96</v>
      </c>
      <c r="L202" s="50"/>
      <c r="M202" s="50"/>
      <c r="N202" s="44">
        <v>196</v>
      </c>
      <c r="O202" s="50">
        <v>2020</v>
      </c>
      <c r="P202" s="379"/>
      <c r="Q202" s="50"/>
      <c r="R202" s="50"/>
      <c r="S202" s="50"/>
      <c r="T202" s="50"/>
      <c r="U202" s="50"/>
      <c r="V202" s="50"/>
      <c r="W202" s="50"/>
      <c r="X202" s="50"/>
    </row>
    <row r="203" spans="1:24" ht="24.95" customHeight="1" x14ac:dyDescent="0.2">
      <c r="A203" s="5" t="s">
        <v>4882</v>
      </c>
      <c r="B203" s="44" t="s">
        <v>4727</v>
      </c>
      <c r="C203" s="333">
        <f>IF(LEN($E203)=0,"",SUBTOTAL(3,$E$6:$E203))</f>
        <v>198</v>
      </c>
      <c r="D203" s="379" t="s">
        <v>721</v>
      </c>
      <c r="E203" s="44" t="s">
        <v>165</v>
      </c>
      <c r="F203" s="51" t="s">
        <v>722</v>
      </c>
      <c r="G203" s="44"/>
      <c r="H203" s="44"/>
      <c r="I203" s="50">
        <v>4.5</v>
      </c>
      <c r="J203" s="383"/>
      <c r="K203" s="50">
        <v>1.48</v>
      </c>
      <c r="L203" s="50"/>
      <c r="M203" s="50"/>
      <c r="N203" s="44">
        <v>196</v>
      </c>
      <c r="O203" s="50">
        <v>2020</v>
      </c>
      <c r="P203" s="379"/>
      <c r="Q203" s="50"/>
      <c r="R203" s="50"/>
      <c r="S203" s="50"/>
      <c r="T203" s="50"/>
      <c r="U203" s="50"/>
      <c r="V203" s="50"/>
      <c r="W203" s="50"/>
      <c r="X203" s="50"/>
    </row>
    <row r="204" spans="1:24" ht="24.95" customHeight="1" x14ac:dyDescent="0.2">
      <c r="A204" s="5" t="s">
        <v>4883</v>
      </c>
      <c r="B204" s="44" t="s">
        <v>4727</v>
      </c>
      <c r="C204" s="333">
        <f>IF(LEN($E204)=0,"",SUBTOTAL(3,$E$6:$E204))</f>
        <v>199</v>
      </c>
      <c r="D204" s="379" t="s">
        <v>729</v>
      </c>
      <c r="E204" s="44" t="s">
        <v>165</v>
      </c>
      <c r="F204" s="51" t="s">
        <v>612</v>
      </c>
      <c r="G204" s="44"/>
      <c r="H204" s="44"/>
      <c r="I204" s="50">
        <v>4.3</v>
      </c>
      <c r="J204" s="383"/>
      <c r="K204" s="50">
        <v>2.2999999999999998</v>
      </c>
      <c r="L204" s="50"/>
      <c r="M204" s="50"/>
      <c r="N204" s="44">
        <v>196</v>
      </c>
      <c r="O204" s="50">
        <v>2020</v>
      </c>
      <c r="P204" s="379"/>
      <c r="Q204" s="50"/>
      <c r="R204" s="50"/>
      <c r="S204" s="50"/>
      <c r="T204" s="50"/>
      <c r="U204" s="50"/>
      <c r="V204" s="50"/>
      <c r="W204" s="50"/>
      <c r="X204" s="50"/>
    </row>
    <row r="205" spans="1:24" ht="24.95" customHeight="1" x14ac:dyDescent="0.2">
      <c r="A205" s="5" t="s">
        <v>4884</v>
      </c>
      <c r="B205" s="44" t="s">
        <v>4727</v>
      </c>
      <c r="C205" s="333">
        <f>IF(LEN($E205)=0,"",SUBTOTAL(3,$E$6:$E205))</f>
        <v>200</v>
      </c>
      <c r="D205" s="379" t="s">
        <v>778</v>
      </c>
      <c r="E205" s="44" t="s">
        <v>165</v>
      </c>
      <c r="F205" s="51" t="s">
        <v>612</v>
      </c>
      <c r="G205" s="44"/>
      <c r="H205" s="44"/>
      <c r="I205" s="50">
        <v>9.9</v>
      </c>
      <c r="J205" s="383"/>
      <c r="K205" s="50">
        <v>8.9</v>
      </c>
      <c r="L205" s="50"/>
      <c r="M205" s="50"/>
      <c r="N205" s="44">
        <v>196</v>
      </c>
      <c r="O205" s="50">
        <v>2020</v>
      </c>
      <c r="P205" s="379"/>
      <c r="Q205" s="50"/>
      <c r="R205" s="50"/>
      <c r="S205" s="50"/>
      <c r="T205" s="50"/>
      <c r="U205" s="50"/>
      <c r="V205" s="50"/>
      <c r="W205" s="50"/>
      <c r="X205" s="50"/>
    </row>
    <row r="206" spans="1:24" ht="24.95" customHeight="1" x14ac:dyDescent="0.2">
      <c r="A206" s="5" t="s">
        <v>4885</v>
      </c>
      <c r="B206" s="44" t="s">
        <v>4727</v>
      </c>
      <c r="C206" s="333">
        <f>IF(LEN($E206)=0,"",SUBTOTAL(3,$E$6:$E206))</f>
        <v>201</v>
      </c>
      <c r="D206" s="379" t="s">
        <v>733</v>
      </c>
      <c r="E206" s="44" t="s">
        <v>165</v>
      </c>
      <c r="F206" s="51" t="s">
        <v>166</v>
      </c>
      <c r="G206" s="44"/>
      <c r="H206" s="44"/>
      <c r="I206" s="50">
        <v>4</v>
      </c>
      <c r="J206" s="383"/>
      <c r="K206" s="50">
        <v>0.74</v>
      </c>
      <c r="L206" s="50"/>
      <c r="M206" s="50"/>
      <c r="N206" s="44">
        <v>196</v>
      </c>
      <c r="O206" s="50">
        <v>2020</v>
      </c>
      <c r="P206" s="379"/>
      <c r="Q206" s="50"/>
      <c r="R206" s="50"/>
      <c r="S206" s="50"/>
      <c r="T206" s="50"/>
      <c r="U206" s="50"/>
      <c r="V206" s="50"/>
      <c r="W206" s="50"/>
      <c r="X206" s="50"/>
    </row>
    <row r="207" spans="1:24" ht="24.95" customHeight="1" x14ac:dyDescent="0.2">
      <c r="A207" s="5" t="s">
        <v>4886</v>
      </c>
      <c r="B207" s="44" t="s">
        <v>4727</v>
      </c>
      <c r="C207" s="333">
        <f>IF(LEN($E207)=0,"",SUBTOTAL(3,$E$6:$E207))</f>
        <v>202</v>
      </c>
      <c r="D207" s="379" t="s">
        <v>739</v>
      </c>
      <c r="E207" s="44" t="s">
        <v>165</v>
      </c>
      <c r="F207" s="51" t="s">
        <v>722</v>
      </c>
      <c r="G207" s="44"/>
      <c r="H207" s="44"/>
      <c r="I207" s="50">
        <v>60.5</v>
      </c>
      <c r="J207" s="383"/>
      <c r="K207" s="50">
        <v>9.4</v>
      </c>
      <c r="L207" s="50"/>
      <c r="M207" s="50"/>
      <c r="N207" s="44">
        <v>196</v>
      </c>
      <c r="O207" s="50">
        <v>2020</v>
      </c>
      <c r="P207" s="379"/>
      <c r="Q207" s="50"/>
      <c r="R207" s="50"/>
      <c r="S207" s="50"/>
      <c r="T207" s="50"/>
      <c r="U207" s="50"/>
      <c r="V207" s="50"/>
      <c r="W207" s="50"/>
      <c r="X207" s="50"/>
    </row>
    <row r="208" spans="1:24" ht="24.95" customHeight="1" x14ac:dyDescent="0.2">
      <c r="A208" s="44" t="s">
        <v>744</v>
      </c>
      <c r="B208" s="44" t="s">
        <v>4727</v>
      </c>
      <c r="C208" s="333">
        <f>IF(LEN($E208)=0,"",SUBTOTAL(3,$E$6:$E208))</f>
        <v>203</v>
      </c>
      <c r="D208" s="379" t="s">
        <v>745</v>
      </c>
      <c r="E208" s="44" t="s">
        <v>51</v>
      </c>
      <c r="F208" s="51" t="s">
        <v>746</v>
      </c>
      <c r="G208" s="44"/>
      <c r="H208" s="44"/>
      <c r="I208" s="50">
        <v>6.2</v>
      </c>
      <c r="J208" s="383"/>
      <c r="K208" s="50">
        <v>3.8E-3</v>
      </c>
      <c r="L208" s="50"/>
      <c r="M208" s="50"/>
      <c r="N208" s="44">
        <v>196</v>
      </c>
      <c r="O208" s="50">
        <v>2020</v>
      </c>
      <c r="P208" s="379"/>
      <c r="Q208" s="50"/>
      <c r="R208" s="50"/>
      <c r="S208" s="50"/>
      <c r="T208" s="50"/>
      <c r="U208" s="50"/>
      <c r="V208" s="50"/>
      <c r="W208" s="50"/>
      <c r="X208" s="50"/>
    </row>
    <row r="209" spans="1:24" ht="24.95" customHeight="1" x14ac:dyDescent="0.2">
      <c r="A209" s="44" t="s">
        <v>875</v>
      </c>
      <c r="B209" s="44" t="s">
        <v>4727</v>
      </c>
      <c r="C209" s="333">
        <f>IF(LEN($E209)=0,"",SUBTOTAL(3,$E$6:$E209))</f>
        <v>204</v>
      </c>
      <c r="D209" s="379" t="s">
        <v>876</v>
      </c>
      <c r="E209" s="44" t="s">
        <v>51</v>
      </c>
      <c r="F209" s="51" t="s">
        <v>877</v>
      </c>
      <c r="G209" s="44"/>
      <c r="H209" s="44"/>
      <c r="I209" s="50">
        <v>7.15</v>
      </c>
      <c r="J209" s="383"/>
      <c r="K209" s="50">
        <v>0.16</v>
      </c>
      <c r="L209" s="50"/>
      <c r="M209" s="50"/>
      <c r="N209" s="44">
        <v>196</v>
      </c>
      <c r="O209" s="50">
        <v>2020</v>
      </c>
      <c r="P209" s="379"/>
      <c r="Q209" s="50"/>
      <c r="R209" s="50"/>
      <c r="S209" s="50"/>
      <c r="T209" s="50"/>
      <c r="U209" s="50"/>
      <c r="V209" s="50"/>
      <c r="W209" s="50"/>
      <c r="X209" s="50"/>
    </row>
    <row r="210" spans="1:24" ht="24.95" customHeight="1" x14ac:dyDescent="0.2">
      <c r="A210" s="174" t="s">
        <v>4887</v>
      </c>
      <c r="B210" s="44" t="s">
        <v>4727</v>
      </c>
      <c r="C210" s="333">
        <f>IF(LEN($E210)=0,"",SUBTOTAL(3,$E$6:$E210))</f>
        <v>205</v>
      </c>
      <c r="D210" s="379" t="s">
        <v>1304</v>
      </c>
      <c r="E210" s="334" t="s">
        <v>65</v>
      </c>
      <c r="F210" s="51" t="s">
        <v>128</v>
      </c>
      <c r="G210" s="44"/>
      <c r="H210" s="44"/>
      <c r="I210" s="50">
        <v>0.87</v>
      </c>
      <c r="J210" s="383"/>
      <c r="K210" s="50">
        <v>0.87</v>
      </c>
      <c r="L210" s="50"/>
      <c r="M210" s="50"/>
      <c r="N210" s="44">
        <v>196</v>
      </c>
      <c r="O210" s="50">
        <v>2020</v>
      </c>
      <c r="P210" s="379"/>
      <c r="Q210" s="50"/>
      <c r="R210" s="50"/>
      <c r="S210" s="50"/>
      <c r="T210" s="50"/>
      <c r="U210" s="50"/>
      <c r="V210" s="50"/>
      <c r="W210" s="50"/>
      <c r="X210" s="50"/>
    </row>
    <row r="211" spans="1:24" ht="24.95" customHeight="1" x14ac:dyDescent="0.2">
      <c r="A211" s="180" t="s">
        <v>467</v>
      </c>
      <c r="B211" s="44" t="s">
        <v>4727</v>
      </c>
      <c r="C211" s="333">
        <f>IF(LEN($E211)=0,"",SUBTOTAL(3,$E$6:$E211))</f>
        <v>206</v>
      </c>
      <c r="D211" s="379" t="s">
        <v>4584</v>
      </c>
      <c r="E211" s="334" t="s">
        <v>65</v>
      </c>
      <c r="F211" s="51" t="s">
        <v>469</v>
      </c>
      <c r="G211" s="44"/>
      <c r="H211" s="44"/>
      <c r="I211" s="50">
        <v>23.9</v>
      </c>
      <c r="J211" s="383"/>
      <c r="K211" s="50">
        <v>0.08</v>
      </c>
      <c r="L211" s="50"/>
      <c r="M211" s="50"/>
      <c r="N211" s="44">
        <v>11</v>
      </c>
      <c r="O211" s="50">
        <v>2020</v>
      </c>
      <c r="P211" s="379"/>
      <c r="Q211" s="50"/>
      <c r="R211" s="50"/>
      <c r="S211" s="50"/>
      <c r="T211" s="50"/>
      <c r="U211" s="50"/>
      <c r="V211" s="50"/>
      <c r="W211" s="50"/>
      <c r="X211" s="50"/>
    </row>
    <row r="212" spans="1:24" ht="24.95" customHeight="1" x14ac:dyDescent="0.2">
      <c r="A212" s="180" t="s">
        <v>897</v>
      </c>
      <c r="B212" s="44" t="s">
        <v>4727</v>
      </c>
      <c r="C212" s="333">
        <f>IF(LEN($E212)=0,"",SUBTOTAL(3,$E$6:$E212))</f>
        <v>207</v>
      </c>
      <c r="D212" s="379" t="s">
        <v>4888</v>
      </c>
      <c r="E212" s="334" t="s">
        <v>65</v>
      </c>
      <c r="F212" s="51" t="s">
        <v>181</v>
      </c>
      <c r="G212" s="44"/>
      <c r="H212" s="44"/>
      <c r="I212" s="50">
        <v>0.28000000000000003</v>
      </c>
      <c r="J212" s="383"/>
      <c r="K212" s="50">
        <v>0.03</v>
      </c>
      <c r="L212" s="50"/>
      <c r="M212" s="50"/>
      <c r="N212" s="44">
        <v>11</v>
      </c>
      <c r="O212" s="50">
        <v>2020</v>
      </c>
      <c r="P212" s="379"/>
      <c r="Q212" s="50"/>
      <c r="R212" s="50"/>
      <c r="S212" s="50"/>
      <c r="T212" s="50"/>
      <c r="U212" s="50"/>
      <c r="V212" s="50"/>
      <c r="W212" s="50"/>
      <c r="X212" s="50"/>
    </row>
    <row r="213" spans="1:24" ht="24.95" customHeight="1" x14ac:dyDescent="0.2">
      <c r="A213" s="180" t="s">
        <v>3672</v>
      </c>
      <c r="B213" s="44" t="s">
        <v>4727</v>
      </c>
      <c r="C213" s="333">
        <f>IF(LEN($E213)=0,"",SUBTOTAL(3,$E$6:$E213))</f>
        <v>208</v>
      </c>
      <c r="D213" s="379" t="s">
        <v>4889</v>
      </c>
      <c r="E213" s="334" t="s">
        <v>65</v>
      </c>
      <c r="F213" s="51" t="s">
        <v>4890</v>
      </c>
      <c r="G213" s="44"/>
      <c r="H213" s="44"/>
      <c r="I213" s="50">
        <v>16.11</v>
      </c>
      <c r="J213" s="383"/>
      <c r="K213" s="50">
        <v>0.65</v>
      </c>
      <c r="L213" s="50"/>
      <c r="M213" s="50"/>
      <c r="N213" s="44">
        <v>11</v>
      </c>
      <c r="O213" s="50">
        <v>2020</v>
      </c>
      <c r="P213" s="379"/>
      <c r="Q213" s="50"/>
      <c r="R213" s="50"/>
      <c r="S213" s="50"/>
      <c r="T213" s="50"/>
      <c r="U213" s="50"/>
      <c r="V213" s="50"/>
      <c r="W213" s="50"/>
      <c r="X213" s="50"/>
    </row>
    <row r="214" spans="1:24" ht="24.95" customHeight="1" x14ac:dyDescent="0.2">
      <c r="A214" s="44"/>
      <c r="B214" s="44" t="s">
        <v>4727</v>
      </c>
      <c r="C214" s="333">
        <f>IF(LEN($E214)=0,"",SUBTOTAL(3,$E$6:$E214))</f>
        <v>209</v>
      </c>
      <c r="D214" s="379" t="s">
        <v>4891</v>
      </c>
      <c r="E214" s="44" t="s">
        <v>256</v>
      </c>
      <c r="F214" s="51" t="s">
        <v>664</v>
      </c>
      <c r="G214" s="44"/>
      <c r="H214" s="44"/>
      <c r="I214" s="50">
        <v>0.6</v>
      </c>
      <c r="J214" s="383"/>
      <c r="K214" s="50">
        <v>0.37</v>
      </c>
      <c r="L214" s="50"/>
      <c r="M214" s="50"/>
      <c r="N214" s="44">
        <v>11</v>
      </c>
      <c r="O214" s="50">
        <v>2020</v>
      </c>
      <c r="P214" s="379"/>
      <c r="Q214" s="50"/>
      <c r="R214" s="50"/>
      <c r="S214" s="50"/>
      <c r="T214" s="50"/>
      <c r="U214" s="50"/>
      <c r="V214" s="50"/>
      <c r="W214" s="50"/>
      <c r="X214" s="50"/>
    </row>
    <row r="215" spans="1:24" ht="24.95" customHeight="1" x14ac:dyDescent="0.2">
      <c r="A215" s="44"/>
      <c r="B215" s="44" t="s">
        <v>4727</v>
      </c>
      <c r="C215" s="333">
        <f>IF(LEN($E215)=0,"",SUBTOTAL(3,$E$6:$E215))</f>
        <v>210</v>
      </c>
      <c r="D215" s="379" t="s">
        <v>920</v>
      </c>
      <c r="E215" s="44" t="s">
        <v>256</v>
      </c>
      <c r="F215" s="51" t="s">
        <v>660</v>
      </c>
      <c r="G215" s="44"/>
      <c r="H215" s="44"/>
      <c r="I215" s="50">
        <v>50.2</v>
      </c>
      <c r="J215" s="383"/>
      <c r="K215" s="50">
        <v>8.8000000000000007</v>
      </c>
      <c r="L215" s="50"/>
      <c r="M215" s="50"/>
      <c r="N215" s="44">
        <v>11</v>
      </c>
      <c r="O215" s="50">
        <v>2020</v>
      </c>
      <c r="P215" s="379"/>
      <c r="Q215" s="50"/>
      <c r="R215" s="50"/>
      <c r="S215" s="50"/>
      <c r="T215" s="50"/>
      <c r="U215" s="50"/>
      <c r="V215" s="50"/>
      <c r="W215" s="50"/>
      <c r="X215" s="50"/>
    </row>
    <row r="216" spans="1:24" ht="24.95" customHeight="1" x14ac:dyDescent="0.2">
      <c r="A216" s="44"/>
      <c r="B216" s="44" t="s">
        <v>4727</v>
      </c>
      <c r="C216" s="333">
        <f>IF(LEN($E216)=0,"",SUBTOTAL(3,$E$6:$E216))</f>
        <v>211</v>
      </c>
      <c r="D216" s="379" t="s">
        <v>4892</v>
      </c>
      <c r="E216" s="44" t="s">
        <v>256</v>
      </c>
      <c r="F216" s="51" t="s">
        <v>257</v>
      </c>
      <c r="G216" s="44"/>
      <c r="H216" s="44"/>
      <c r="I216" s="50">
        <v>2.16</v>
      </c>
      <c r="J216" s="383"/>
      <c r="K216" s="50">
        <v>0.1</v>
      </c>
      <c r="L216" s="50"/>
      <c r="M216" s="50"/>
      <c r="N216" s="44">
        <v>11</v>
      </c>
      <c r="O216" s="50">
        <v>2020</v>
      </c>
      <c r="P216" s="379"/>
      <c r="Q216" s="50"/>
      <c r="R216" s="50"/>
      <c r="S216" s="50"/>
      <c r="T216" s="50"/>
      <c r="U216" s="50"/>
      <c r="V216" s="50"/>
      <c r="W216" s="50"/>
      <c r="X216" s="50"/>
    </row>
    <row r="217" spans="1:24" ht="24.95" customHeight="1" x14ac:dyDescent="0.2">
      <c r="A217" s="44"/>
      <c r="B217" s="44" t="s">
        <v>4727</v>
      </c>
      <c r="C217" s="333">
        <f>IF(LEN($E217)=0,"",SUBTOTAL(3,$E$6:$E217))</f>
        <v>212</v>
      </c>
      <c r="D217" s="379" t="s">
        <v>4893</v>
      </c>
      <c r="E217" s="44" t="s">
        <v>256</v>
      </c>
      <c r="F217" s="51" t="s">
        <v>1349</v>
      </c>
      <c r="G217" s="44"/>
      <c r="H217" s="44"/>
      <c r="I217" s="50">
        <v>4.43</v>
      </c>
      <c r="J217" s="383"/>
      <c r="K217" s="50">
        <v>2.34</v>
      </c>
      <c r="L217" s="50"/>
      <c r="M217" s="50"/>
      <c r="N217" s="44">
        <v>11</v>
      </c>
      <c r="O217" s="50">
        <v>2020</v>
      </c>
      <c r="P217" s="379"/>
      <c r="Q217" s="50"/>
      <c r="R217" s="50"/>
      <c r="S217" s="50"/>
      <c r="T217" s="50"/>
      <c r="U217" s="50"/>
      <c r="V217" s="50"/>
      <c r="W217" s="50"/>
      <c r="X217" s="50"/>
    </row>
    <row r="218" spans="1:24" ht="24.95" customHeight="1" x14ac:dyDescent="0.2">
      <c r="A218" s="5" t="s">
        <v>4894</v>
      </c>
      <c r="B218" s="44" t="s">
        <v>4727</v>
      </c>
      <c r="C218" s="333">
        <f>IF(LEN($E218)=0,"",SUBTOTAL(3,$E$6:$E218))</f>
        <v>213</v>
      </c>
      <c r="D218" s="379" t="s">
        <v>948</v>
      </c>
      <c r="E218" s="44" t="s">
        <v>165</v>
      </c>
      <c r="F218" s="51" t="s">
        <v>612</v>
      </c>
      <c r="G218" s="44"/>
      <c r="H218" s="44"/>
      <c r="I218" s="50">
        <v>6.76</v>
      </c>
      <c r="J218" s="383"/>
      <c r="K218" s="50">
        <v>5.4</v>
      </c>
      <c r="L218" s="50"/>
      <c r="M218" s="50"/>
      <c r="N218" s="44">
        <v>11</v>
      </c>
      <c r="O218" s="50">
        <v>2020</v>
      </c>
      <c r="P218" s="379"/>
      <c r="Q218" s="50"/>
      <c r="R218" s="50"/>
      <c r="S218" s="50"/>
      <c r="T218" s="50"/>
      <c r="U218" s="50"/>
      <c r="V218" s="50"/>
      <c r="W218" s="50"/>
      <c r="X218" s="50"/>
    </row>
    <row r="219" spans="1:24" ht="24.95" customHeight="1" x14ac:dyDescent="0.2">
      <c r="A219" s="5" t="s">
        <v>4895</v>
      </c>
      <c r="B219" s="44" t="s">
        <v>4727</v>
      </c>
      <c r="C219" s="333">
        <f>IF(LEN($E219)=0,"",SUBTOTAL(3,$E$6:$E219))</f>
        <v>214</v>
      </c>
      <c r="D219" s="379" t="s">
        <v>950</v>
      </c>
      <c r="E219" s="44" t="s">
        <v>165</v>
      </c>
      <c r="F219" s="51" t="s">
        <v>612</v>
      </c>
      <c r="G219" s="44"/>
      <c r="H219" s="44"/>
      <c r="I219" s="50">
        <v>5.62</v>
      </c>
      <c r="J219" s="383"/>
      <c r="K219" s="50">
        <v>4</v>
      </c>
      <c r="L219" s="50"/>
      <c r="M219" s="50"/>
      <c r="N219" s="44">
        <v>11</v>
      </c>
      <c r="O219" s="50">
        <v>2020</v>
      </c>
      <c r="P219" s="379"/>
      <c r="Q219" s="50"/>
      <c r="R219" s="50"/>
      <c r="S219" s="50"/>
      <c r="T219" s="50"/>
      <c r="U219" s="50"/>
      <c r="V219" s="50"/>
      <c r="W219" s="50"/>
      <c r="X219" s="50"/>
    </row>
    <row r="220" spans="1:24" ht="24.95" customHeight="1" x14ac:dyDescent="0.2">
      <c r="A220" s="5" t="s">
        <v>4896</v>
      </c>
      <c r="B220" s="44" t="s">
        <v>4727</v>
      </c>
      <c r="C220" s="333">
        <f>IF(LEN($E220)=0,"",SUBTOTAL(3,$E$6:$E220))</f>
        <v>215</v>
      </c>
      <c r="D220" s="379" t="s">
        <v>4897</v>
      </c>
      <c r="E220" s="44" t="s">
        <v>165</v>
      </c>
      <c r="F220" s="51" t="s">
        <v>722</v>
      </c>
      <c r="G220" s="44"/>
      <c r="H220" s="44"/>
      <c r="I220" s="50">
        <v>48.82</v>
      </c>
      <c r="J220" s="383"/>
      <c r="K220" s="50">
        <v>5.7</v>
      </c>
      <c r="L220" s="50"/>
      <c r="M220" s="50"/>
      <c r="N220" s="44">
        <v>11</v>
      </c>
      <c r="O220" s="50">
        <v>2020</v>
      </c>
      <c r="P220" s="379"/>
      <c r="Q220" s="50"/>
      <c r="R220" s="50"/>
      <c r="S220" s="50"/>
      <c r="T220" s="50"/>
      <c r="U220" s="50"/>
      <c r="V220" s="50"/>
      <c r="W220" s="50"/>
      <c r="X220" s="50"/>
    </row>
    <row r="221" spans="1:24" s="152" customFormat="1" ht="51" x14ac:dyDescent="0.25">
      <c r="A221" s="180" t="s">
        <v>956</v>
      </c>
      <c r="B221" s="44" t="s">
        <v>4727</v>
      </c>
      <c r="C221" s="333">
        <f>IF(LEN($E221)=0,"",SUBTOTAL(3,$E$6:$E221))</f>
        <v>216</v>
      </c>
      <c r="D221" s="176" t="s">
        <v>957</v>
      </c>
      <c r="E221" s="29" t="s">
        <v>65</v>
      </c>
      <c r="F221" s="29" t="s">
        <v>74</v>
      </c>
      <c r="G221" s="29"/>
      <c r="H221" s="29"/>
      <c r="I221" s="103">
        <v>0.2</v>
      </c>
      <c r="J221" s="103"/>
      <c r="K221" s="103">
        <v>0.02</v>
      </c>
      <c r="L221" s="103"/>
      <c r="M221" s="103"/>
      <c r="N221" s="276">
        <v>24</v>
      </c>
      <c r="O221" s="180">
        <v>2021</v>
      </c>
      <c r="P221" s="183"/>
      <c r="Q221" s="180"/>
      <c r="R221" s="180"/>
      <c r="S221" s="180"/>
      <c r="T221" s="180"/>
      <c r="U221" s="180"/>
      <c r="V221" s="180"/>
      <c r="W221" s="180"/>
      <c r="X221" s="180"/>
    </row>
    <row r="222" spans="1:24" s="152" customFormat="1" ht="92.25" customHeight="1" x14ac:dyDescent="0.25">
      <c r="A222" s="180" t="s">
        <v>154</v>
      </c>
      <c r="B222" s="44" t="s">
        <v>4727</v>
      </c>
      <c r="C222" s="333">
        <f>IF(LEN($E222)=0,"",SUBTOTAL(3,$E$6:$E222))</f>
        <v>217</v>
      </c>
      <c r="D222" s="183" t="s">
        <v>4898</v>
      </c>
      <c r="E222" s="29" t="s">
        <v>65</v>
      </c>
      <c r="F222" s="177" t="s">
        <v>992</v>
      </c>
      <c r="G222" s="177"/>
      <c r="H222" s="177"/>
      <c r="I222" s="103">
        <v>19.37</v>
      </c>
      <c r="J222" s="103"/>
      <c r="K222" s="103">
        <v>2.6</v>
      </c>
      <c r="L222" s="103"/>
      <c r="M222" s="103"/>
      <c r="N222" s="276">
        <v>24</v>
      </c>
      <c r="O222" s="180">
        <v>2021</v>
      </c>
      <c r="P222" s="183"/>
      <c r="Q222" s="180"/>
      <c r="R222" s="180"/>
      <c r="S222" s="180"/>
      <c r="T222" s="180"/>
      <c r="U222" s="180"/>
      <c r="V222" s="180"/>
      <c r="W222" s="180"/>
      <c r="X222" s="180"/>
    </row>
    <row r="223" spans="1:24" s="152" customFormat="1" ht="213" customHeight="1" x14ac:dyDescent="0.25">
      <c r="A223" s="180" t="s">
        <v>3672</v>
      </c>
      <c r="B223" s="44" t="s">
        <v>4727</v>
      </c>
      <c r="C223" s="333">
        <f>IF(LEN($E223)=0,"",SUBTOTAL(3,$E$6:$E223))</f>
        <v>218</v>
      </c>
      <c r="D223" s="176" t="s">
        <v>4889</v>
      </c>
      <c r="E223" s="29" t="s">
        <v>65</v>
      </c>
      <c r="F223" s="177" t="s">
        <v>4899</v>
      </c>
      <c r="G223" s="177"/>
      <c r="H223" s="177"/>
      <c r="I223" s="174">
        <v>16.11</v>
      </c>
      <c r="J223" s="174"/>
      <c r="K223" s="103">
        <v>0.65</v>
      </c>
      <c r="L223" s="103"/>
      <c r="M223" s="103"/>
      <c r="N223" s="276">
        <v>24</v>
      </c>
      <c r="O223" s="180">
        <v>2021</v>
      </c>
      <c r="P223" s="183"/>
      <c r="Q223" s="180"/>
      <c r="R223" s="180"/>
      <c r="S223" s="180"/>
      <c r="T223" s="180"/>
      <c r="U223" s="180"/>
      <c r="V223" s="180"/>
      <c r="W223" s="180"/>
      <c r="X223" s="180"/>
    </row>
    <row r="224" spans="1:24" s="152" customFormat="1" ht="95.25" customHeight="1" x14ac:dyDescent="0.25">
      <c r="A224" s="180" t="s">
        <v>4808</v>
      </c>
      <c r="B224" s="44" t="s">
        <v>4727</v>
      </c>
      <c r="C224" s="333">
        <f>IF(LEN($E224)=0,"",SUBTOTAL(3,$E$6:$E224))</f>
        <v>219</v>
      </c>
      <c r="D224" s="183" t="s">
        <v>4809</v>
      </c>
      <c r="E224" s="29" t="s">
        <v>65</v>
      </c>
      <c r="F224" s="177" t="s">
        <v>128</v>
      </c>
      <c r="G224" s="177"/>
      <c r="H224" s="177"/>
      <c r="I224" s="103">
        <v>1.2</v>
      </c>
      <c r="J224" s="103"/>
      <c r="K224" s="103">
        <v>0.96000000000000008</v>
      </c>
      <c r="L224" s="103"/>
      <c r="M224" s="103"/>
      <c r="N224" s="276">
        <v>24</v>
      </c>
      <c r="O224" s="180">
        <v>2021</v>
      </c>
      <c r="P224" s="183"/>
      <c r="Q224" s="180"/>
      <c r="R224" s="180"/>
      <c r="S224" s="180"/>
      <c r="T224" s="180"/>
      <c r="U224" s="180"/>
      <c r="V224" s="180"/>
      <c r="W224" s="180"/>
      <c r="X224" s="180"/>
    </row>
    <row r="225" spans="1:24" s="152" customFormat="1" ht="69.75" customHeight="1" x14ac:dyDescent="0.25">
      <c r="A225" s="180" t="s">
        <v>1720</v>
      </c>
      <c r="B225" s="44" t="s">
        <v>4727</v>
      </c>
      <c r="C225" s="333">
        <f>IF(LEN($E225)=0,"",SUBTOTAL(3,$E$6:$E225))</f>
        <v>220</v>
      </c>
      <c r="D225" s="183" t="s">
        <v>1721</v>
      </c>
      <c r="E225" s="29" t="s">
        <v>65</v>
      </c>
      <c r="F225" s="177" t="s">
        <v>74</v>
      </c>
      <c r="G225" s="177"/>
      <c r="H225" s="177"/>
      <c r="I225" s="103">
        <v>1.5</v>
      </c>
      <c r="J225" s="103"/>
      <c r="K225" s="103">
        <v>0.05</v>
      </c>
      <c r="L225" s="103"/>
      <c r="M225" s="103"/>
      <c r="N225" s="276">
        <v>24</v>
      </c>
      <c r="O225" s="180">
        <v>2021</v>
      </c>
      <c r="P225" s="183"/>
      <c r="Q225" s="180"/>
      <c r="R225" s="180"/>
      <c r="S225" s="180"/>
      <c r="T225" s="180"/>
      <c r="U225" s="180"/>
      <c r="V225" s="180"/>
      <c r="W225" s="180"/>
      <c r="X225" s="180"/>
    </row>
    <row r="226" spans="1:24" s="152" customFormat="1" ht="69.75" customHeight="1" x14ac:dyDescent="0.25">
      <c r="A226" s="180" t="s">
        <v>621</v>
      </c>
      <c r="B226" s="44" t="s">
        <v>4727</v>
      </c>
      <c r="C226" s="333">
        <f>IF(LEN($E226)=0,"",SUBTOTAL(3,$E$6:$E226))</f>
        <v>221</v>
      </c>
      <c r="D226" s="183" t="s">
        <v>4900</v>
      </c>
      <c r="E226" s="29" t="s">
        <v>65</v>
      </c>
      <c r="F226" s="177" t="s">
        <v>406</v>
      </c>
      <c r="G226" s="177"/>
      <c r="H226" s="177"/>
      <c r="I226" s="103">
        <v>0.36</v>
      </c>
      <c r="J226" s="103"/>
      <c r="K226" s="103">
        <v>3.0000000000000027E-2</v>
      </c>
      <c r="L226" s="103"/>
      <c r="M226" s="103"/>
      <c r="N226" s="276">
        <v>24</v>
      </c>
      <c r="O226" s="180">
        <v>2021</v>
      </c>
      <c r="P226" s="183"/>
      <c r="Q226" s="180"/>
      <c r="R226" s="180"/>
      <c r="S226" s="180"/>
      <c r="T226" s="180"/>
      <c r="U226" s="180"/>
      <c r="V226" s="180"/>
      <c r="W226" s="180"/>
      <c r="X226" s="180"/>
    </row>
    <row r="227" spans="1:24" s="152" customFormat="1" ht="87" customHeight="1" x14ac:dyDescent="0.25">
      <c r="A227" s="180" t="s">
        <v>476</v>
      </c>
      <c r="B227" s="44" t="s">
        <v>4727</v>
      </c>
      <c r="C227" s="333">
        <f>IF(LEN($E227)=0,"",SUBTOTAL(3,$E$6:$E227))</f>
        <v>222</v>
      </c>
      <c r="D227" s="183" t="s">
        <v>477</v>
      </c>
      <c r="E227" s="29" t="s">
        <v>65</v>
      </c>
      <c r="F227" s="177" t="s">
        <v>181</v>
      </c>
      <c r="G227" s="177"/>
      <c r="H227" s="177"/>
      <c r="I227" s="103">
        <v>1.2</v>
      </c>
      <c r="J227" s="103"/>
      <c r="K227" s="103">
        <v>0.11</v>
      </c>
      <c r="L227" s="103"/>
      <c r="M227" s="103"/>
      <c r="N227" s="276">
        <v>24</v>
      </c>
      <c r="O227" s="180">
        <v>2021</v>
      </c>
      <c r="P227" s="183"/>
      <c r="Q227" s="180"/>
      <c r="R227" s="180"/>
      <c r="S227" s="180"/>
      <c r="T227" s="180"/>
      <c r="U227" s="180"/>
      <c r="V227" s="180"/>
      <c r="W227" s="180"/>
      <c r="X227" s="180"/>
    </row>
    <row r="228" spans="1:24" s="152" customFormat="1" ht="76.5" customHeight="1" x14ac:dyDescent="0.25">
      <c r="A228" s="180" t="s">
        <v>2669</v>
      </c>
      <c r="B228" s="44" t="s">
        <v>4727</v>
      </c>
      <c r="C228" s="333">
        <f>IF(LEN($E228)=0,"",SUBTOTAL(3,$E$6:$E228))</f>
        <v>223</v>
      </c>
      <c r="D228" s="183" t="s">
        <v>4837</v>
      </c>
      <c r="E228" s="29" t="s">
        <v>65</v>
      </c>
      <c r="F228" s="177" t="s">
        <v>177</v>
      </c>
      <c r="G228" s="177"/>
      <c r="H228" s="177"/>
      <c r="I228" s="103">
        <v>1.1000000000000001</v>
      </c>
      <c r="J228" s="103"/>
      <c r="K228" s="103">
        <v>8.7999999999999995E-2</v>
      </c>
      <c r="L228" s="103"/>
      <c r="M228" s="103"/>
      <c r="N228" s="276">
        <v>24</v>
      </c>
      <c r="O228" s="180">
        <v>2021</v>
      </c>
      <c r="P228" s="183"/>
      <c r="Q228" s="180"/>
      <c r="R228" s="180"/>
      <c r="S228" s="180"/>
      <c r="T228" s="180"/>
      <c r="U228" s="180"/>
      <c r="V228" s="180"/>
      <c r="W228" s="180"/>
      <c r="X228" s="180"/>
    </row>
    <row r="229" spans="1:24" s="152" customFormat="1" ht="62.25" customHeight="1" x14ac:dyDescent="0.25">
      <c r="A229" s="180" t="s">
        <v>1968</v>
      </c>
      <c r="B229" s="44" t="s">
        <v>4727</v>
      </c>
      <c r="C229" s="333">
        <f>IF(LEN($E229)=0,"",SUBTOTAL(3,$E$6:$E229))</f>
        <v>224</v>
      </c>
      <c r="D229" s="183" t="s">
        <v>1969</v>
      </c>
      <c r="E229" s="29" t="s">
        <v>65</v>
      </c>
      <c r="F229" s="177" t="s">
        <v>181</v>
      </c>
      <c r="G229" s="177"/>
      <c r="H229" s="177"/>
      <c r="I229" s="103">
        <v>1.87</v>
      </c>
      <c r="J229" s="103"/>
      <c r="K229" s="103">
        <v>0.02</v>
      </c>
      <c r="L229" s="103"/>
      <c r="M229" s="103"/>
      <c r="N229" s="276">
        <v>24</v>
      </c>
      <c r="O229" s="180">
        <v>2021</v>
      </c>
      <c r="P229" s="183"/>
      <c r="Q229" s="180"/>
      <c r="R229" s="180"/>
      <c r="S229" s="180"/>
      <c r="T229" s="180"/>
      <c r="U229" s="180"/>
      <c r="V229" s="180"/>
      <c r="W229" s="180"/>
      <c r="X229" s="180"/>
    </row>
    <row r="230" spans="1:24" s="152" customFormat="1" ht="69.75" customHeight="1" x14ac:dyDescent="0.25">
      <c r="A230" s="180" t="s">
        <v>3681</v>
      </c>
      <c r="B230" s="44" t="s">
        <v>4727</v>
      </c>
      <c r="C230" s="333">
        <f>IF(LEN($E230)=0,"",SUBTOTAL(3,$E$6:$E230))</f>
        <v>225</v>
      </c>
      <c r="D230" s="183" t="s">
        <v>3682</v>
      </c>
      <c r="E230" s="29" t="s">
        <v>65</v>
      </c>
      <c r="F230" s="177" t="s">
        <v>223</v>
      </c>
      <c r="G230" s="177"/>
      <c r="H230" s="177"/>
      <c r="I230" s="103">
        <v>0.15</v>
      </c>
      <c r="J230" s="103"/>
      <c r="K230" s="103">
        <v>0.06</v>
      </c>
      <c r="L230" s="103"/>
      <c r="M230" s="103"/>
      <c r="N230" s="276">
        <v>24</v>
      </c>
      <c r="O230" s="180">
        <v>2021</v>
      </c>
      <c r="P230" s="183"/>
      <c r="Q230" s="180"/>
      <c r="R230" s="180"/>
      <c r="S230" s="180"/>
      <c r="T230" s="180"/>
      <c r="U230" s="180"/>
      <c r="V230" s="180"/>
      <c r="W230" s="180"/>
      <c r="X230" s="180"/>
    </row>
    <row r="231" spans="1:24" s="152" customFormat="1" ht="85.5" customHeight="1" x14ac:dyDescent="0.25">
      <c r="A231" s="180" t="s">
        <v>334</v>
      </c>
      <c r="B231" s="44" t="s">
        <v>4727</v>
      </c>
      <c r="C231" s="333">
        <f>IF(LEN($E231)=0,"",SUBTOTAL(3,$E$6:$E231))</f>
        <v>226</v>
      </c>
      <c r="D231" s="183" t="s">
        <v>4801</v>
      </c>
      <c r="E231" s="29" t="s">
        <v>65</v>
      </c>
      <c r="F231" s="177" t="s">
        <v>74</v>
      </c>
      <c r="G231" s="177"/>
      <c r="H231" s="177"/>
      <c r="I231" s="103">
        <v>29.73</v>
      </c>
      <c r="J231" s="103"/>
      <c r="K231" s="103">
        <v>0.20999999999999996</v>
      </c>
      <c r="L231" s="103"/>
      <c r="M231" s="103"/>
      <c r="N231" s="276">
        <v>24</v>
      </c>
      <c r="O231" s="180">
        <v>2021</v>
      </c>
      <c r="P231" s="183"/>
      <c r="Q231" s="180"/>
      <c r="R231" s="180"/>
      <c r="S231" s="180"/>
      <c r="T231" s="180"/>
      <c r="U231" s="180"/>
      <c r="V231" s="180"/>
      <c r="W231" s="180"/>
      <c r="X231" s="180"/>
    </row>
    <row r="232" spans="1:24" s="152" customFormat="1" ht="96.75" customHeight="1" x14ac:dyDescent="0.25">
      <c r="A232" s="180" t="s">
        <v>150</v>
      </c>
      <c r="B232" s="44" t="s">
        <v>4727</v>
      </c>
      <c r="C232" s="333">
        <f>IF(LEN($E232)=0,"",SUBTOTAL(3,$E$6:$E232))</f>
        <v>227</v>
      </c>
      <c r="D232" s="183" t="s">
        <v>4806</v>
      </c>
      <c r="E232" s="29" t="s">
        <v>65</v>
      </c>
      <c r="F232" s="177" t="s">
        <v>4901</v>
      </c>
      <c r="G232" s="177"/>
      <c r="H232" s="177"/>
      <c r="I232" s="103">
        <v>15.2</v>
      </c>
      <c r="J232" s="103"/>
      <c r="K232" s="103">
        <v>0.65999999999999992</v>
      </c>
      <c r="L232" s="103"/>
      <c r="M232" s="103"/>
      <c r="N232" s="276">
        <v>24</v>
      </c>
      <c r="O232" s="180">
        <v>2021</v>
      </c>
      <c r="P232" s="183"/>
      <c r="Q232" s="180"/>
      <c r="R232" s="180"/>
      <c r="S232" s="180"/>
      <c r="T232" s="180"/>
      <c r="U232" s="180"/>
      <c r="V232" s="180"/>
      <c r="W232" s="180"/>
      <c r="X232" s="180"/>
    </row>
    <row r="233" spans="1:24" s="152" customFormat="1" ht="89.25" customHeight="1" x14ac:dyDescent="0.25">
      <c r="A233" s="180" t="s">
        <v>4902</v>
      </c>
      <c r="B233" s="44" t="s">
        <v>4727</v>
      </c>
      <c r="C233" s="333">
        <f>IF(LEN($E233)=0,"",SUBTOTAL(3,$E$6:$E233))</f>
        <v>228</v>
      </c>
      <c r="D233" s="183" t="s">
        <v>4903</v>
      </c>
      <c r="E233" s="29" t="s">
        <v>65</v>
      </c>
      <c r="F233" s="177" t="s">
        <v>285</v>
      </c>
      <c r="G233" s="177"/>
      <c r="H233" s="177"/>
      <c r="I233" s="103">
        <v>4.2</v>
      </c>
      <c r="J233" s="103"/>
      <c r="K233" s="103">
        <v>0.33999999999999997</v>
      </c>
      <c r="L233" s="103"/>
      <c r="M233" s="103"/>
      <c r="N233" s="276">
        <v>24</v>
      </c>
      <c r="O233" s="180">
        <v>2021</v>
      </c>
      <c r="P233" s="183"/>
      <c r="Q233" s="180"/>
      <c r="R233" s="180"/>
      <c r="S233" s="180"/>
      <c r="T233" s="180"/>
      <c r="U233" s="180"/>
      <c r="V233" s="180"/>
      <c r="W233" s="180"/>
      <c r="X233" s="180"/>
    </row>
    <row r="234" spans="1:24" s="152" customFormat="1" ht="81.75" customHeight="1" x14ac:dyDescent="0.25">
      <c r="A234" s="180" t="s">
        <v>408</v>
      </c>
      <c r="B234" s="44" t="s">
        <v>4727</v>
      </c>
      <c r="C234" s="333">
        <f>IF(LEN($E234)=0,"",SUBTOTAL(3,$E$6:$E234))</f>
        <v>229</v>
      </c>
      <c r="D234" s="183" t="s">
        <v>409</v>
      </c>
      <c r="E234" s="29" t="s">
        <v>65</v>
      </c>
      <c r="F234" s="177" t="s">
        <v>410</v>
      </c>
      <c r="G234" s="177"/>
      <c r="H234" s="177"/>
      <c r="I234" s="103">
        <v>3.24</v>
      </c>
      <c r="J234" s="103"/>
      <c r="K234" s="103">
        <v>0.11</v>
      </c>
      <c r="L234" s="103"/>
      <c r="M234" s="103"/>
      <c r="N234" s="276">
        <v>24</v>
      </c>
      <c r="O234" s="180">
        <v>2021</v>
      </c>
      <c r="P234" s="183"/>
      <c r="Q234" s="180"/>
      <c r="R234" s="180"/>
      <c r="S234" s="180"/>
      <c r="T234" s="180"/>
      <c r="U234" s="180"/>
      <c r="V234" s="180"/>
      <c r="W234" s="180"/>
      <c r="X234" s="180"/>
    </row>
    <row r="235" spans="1:24" s="152" customFormat="1" ht="114" customHeight="1" x14ac:dyDescent="0.25">
      <c r="A235" s="194" t="s">
        <v>4797</v>
      </c>
      <c r="B235" s="44" t="s">
        <v>4727</v>
      </c>
      <c r="C235" s="333">
        <f>IF(LEN($E235)=0,"",SUBTOTAL(3,$E$6:$E235))</f>
        <v>230</v>
      </c>
      <c r="D235" s="183" t="s">
        <v>1843</v>
      </c>
      <c r="E235" s="29" t="s">
        <v>65</v>
      </c>
      <c r="F235" s="177" t="s">
        <v>1644</v>
      </c>
      <c r="G235" s="177"/>
      <c r="H235" s="177"/>
      <c r="I235" s="103">
        <v>1.37</v>
      </c>
      <c r="J235" s="103"/>
      <c r="K235" s="103">
        <v>0.2</v>
      </c>
      <c r="L235" s="103"/>
      <c r="M235" s="103"/>
      <c r="N235" s="276">
        <v>24</v>
      </c>
      <c r="O235" s="180">
        <v>2021</v>
      </c>
      <c r="P235" s="183"/>
      <c r="Q235" s="180"/>
      <c r="R235" s="180"/>
      <c r="S235" s="180"/>
      <c r="T235" s="180"/>
      <c r="U235" s="180"/>
      <c r="V235" s="180"/>
      <c r="W235" s="180"/>
      <c r="X235" s="180"/>
    </row>
    <row r="236" spans="1:24" s="152" customFormat="1" ht="75.75" customHeight="1" x14ac:dyDescent="0.25">
      <c r="A236" s="180" t="s">
        <v>4847</v>
      </c>
      <c r="B236" s="44" t="s">
        <v>4727</v>
      </c>
      <c r="C236" s="333">
        <f>IF(LEN($E236)=0,"",SUBTOTAL(3,$E$6:$E236))</f>
        <v>231</v>
      </c>
      <c r="D236" s="183" t="s">
        <v>4848</v>
      </c>
      <c r="E236" s="29" t="s">
        <v>65</v>
      </c>
      <c r="F236" s="177" t="s">
        <v>177</v>
      </c>
      <c r="G236" s="177"/>
      <c r="H236" s="177"/>
      <c r="I236" s="103">
        <v>15.1</v>
      </c>
      <c r="J236" s="103"/>
      <c r="K236" s="103">
        <v>0.26000000000000045</v>
      </c>
      <c r="L236" s="103"/>
      <c r="M236" s="103"/>
      <c r="N236" s="276">
        <v>24</v>
      </c>
      <c r="O236" s="180">
        <v>2021</v>
      </c>
      <c r="P236" s="183"/>
      <c r="Q236" s="180"/>
      <c r="R236" s="180"/>
      <c r="S236" s="180"/>
      <c r="T236" s="180"/>
      <c r="U236" s="180"/>
      <c r="V236" s="180"/>
      <c r="W236" s="180"/>
      <c r="X236" s="180"/>
    </row>
    <row r="237" spans="1:24" s="152" customFormat="1" ht="63" customHeight="1" x14ac:dyDescent="0.25">
      <c r="A237" s="180" t="s">
        <v>4904</v>
      </c>
      <c r="B237" s="44" t="s">
        <v>4727</v>
      </c>
      <c r="C237" s="333">
        <f>IF(LEN($E237)=0,"",SUBTOTAL(3,$E$6:$E237))</f>
        <v>232</v>
      </c>
      <c r="D237" s="183" t="s">
        <v>4905</v>
      </c>
      <c r="E237" s="29" t="s">
        <v>65</v>
      </c>
      <c r="F237" s="177" t="s">
        <v>128</v>
      </c>
      <c r="G237" s="177"/>
      <c r="H237" s="177"/>
      <c r="I237" s="103">
        <v>18.170000000000002</v>
      </c>
      <c r="J237" s="103"/>
      <c r="K237" s="103">
        <v>0.02</v>
      </c>
      <c r="L237" s="103"/>
      <c r="M237" s="103"/>
      <c r="N237" s="276">
        <v>24</v>
      </c>
      <c r="O237" s="180">
        <v>2021</v>
      </c>
      <c r="P237" s="183"/>
      <c r="Q237" s="180"/>
      <c r="R237" s="180"/>
      <c r="S237" s="180"/>
      <c r="T237" s="180"/>
      <c r="U237" s="180"/>
      <c r="V237" s="180"/>
      <c r="W237" s="180"/>
      <c r="X237" s="180"/>
    </row>
    <row r="238" spans="1:24" s="152" customFormat="1" ht="70.5" customHeight="1" x14ac:dyDescent="0.25">
      <c r="A238" s="180" t="s">
        <v>4906</v>
      </c>
      <c r="B238" s="44" t="s">
        <v>4727</v>
      </c>
      <c r="C238" s="333">
        <f>IF(LEN($E238)=0,"",SUBTOTAL(3,$E$6:$E238))</f>
        <v>233</v>
      </c>
      <c r="D238" s="183" t="s">
        <v>4907</v>
      </c>
      <c r="E238" s="29" t="s">
        <v>65</v>
      </c>
      <c r="F238" s="177" t="s">
        <v>4908</v>
      </c>
      <c r="G238" s="177"/>
      <c r="H238" s="177"/>
      <c r="I238" s="103">
        <v>45</v>
      </c>
      <c r="J238" s="103"/>
      <c r="K238" s="103">
        <v>0.1</v>
      </c>
      <c r="L238" s="103"/>
      <c r="M238" s="103"/>
      <c r="N238" s="276">
        <v>24</v>
      </c>
      <c r="O238" s="180">
        <v>2021</v>
      </c>
      <c r="P238" s="183"/>
      <c r="Q238" s="180"/>
      <c r="R238" s="180"/>
      <c r="S238" s="180"/>
      <c r="T238" s="180"/>
      <c r="U238" s="180"/>
      <c r="V238" s="180"/>
      <c r="W238" s="180"/>
      <c r="X238" s="180"/>
    </row>
    <row r="239" spans="1:24" s="152" customFormat="1" ht="161.25" customHeight="1" x14ac:dyDescent="0.25">
      <c r="A239" s="180" t="s">
        <v>972</v>
      </c>
      <c r="B239" s="44" t="s">
        <v>4727</v>
      </c>
      <c r="C239" s="333">
        <f>IF(LEN($E239)=0,"",SUBTOTAL(3,$E$6:$E239))</f>
        <v>234</v>
      </c>
      <c r="D239" s="183" t="s">
        <v>973</v>
      </c>
      <c r="E239" s="29" t="s">
        <v>65</v>
      </c>
      <c r="F239" s="177" t="s">
        <v>410</v>
      </c>
      <c r="G239" s="177"/>
      <c r="H239" s="177"/>
      <c r="I239" s="103">
        <v>0.65</v>
      </c>
      <c r="J239" s="103"/>
      <c r="K239" s="103">
        <v>0.17</v>
      </c>
      <c r="L239" s="103"/>
      <c r="M239" s="103"/>
      <c r="N239" s="276">
        <v>24</v>
      </c>
      <c r="O239" s="180">
        <v>2021</v>
      </c>
      <c r="P239" s="183"/>
      <c r="Q239" s="180"/>
      <c r="R239" s="180"/>
      <c r="S239" s="180"/>
      <c r="T239" s="180"/>
      <c r="U239" s="180"/>
      <c r="V239" s="180"/>
      <c r="W239" s="180"/>
      <c r="X239" s="180"/>
    </row>
    <row r="240" spans="1:24" s="152" customFormat="1" ht="100.5" customHeight="1" x14ac:dyDescent="0.25">
      <c r="A240" s="180" t="s">
        <v>1024</v>
      </c>
      <c r="B240" s="180" t="s">
        <v>4762</v>
      </c>
      <c r="C240" s="333">
        <f>IF(LEN($E240)=0,"",SUBTOTAL(3,$E$6:$E240))</f>
        <v>235</v>
      </c>
      <c r="D240" s="176" t="s">
        <v>1025</v>
      </c>
      <c r="E240" s="174" t="s">
        <v>79</v>
      </c>
      <c r="F240" s="326" t="s">
        <v>4909</v>
      </c>
      <c r="G240" s="326"/>
      <c r="H240" s="326"/>
      <c r="I240" s="17">
        <v>100.2</v>
      </c>
      <c r="J240" s="17"/>
      <c r="K240" s="103"/>
      <c r="L240" s="103">
        <v>10.050000000000001</v>
      </c>
      <c r="M240" s="103"/>
      <c r="N240" s="276">
        <v>24</v>
      </c>
      <c r="O240" s="180">
        <v>2021</v>
      </c>
      <c r="P240" s="183"/>
      <c r="Q240" s="180"/>
      <c r="R240" s="180"/>
      <c r="S240" s="180"/>
      <c r="T240" s="180"/>
      <c r="U240" s="180"/>
      <c r="V240" s="180"/>
      <c r="W240" s="180"/>
      <c r="X240" s="180"/>
    </row>
    <row r="241" spans="1:24" s="152" customFormat="1" ht="63.75" customHeight="1" x14ac:dyDescent="0.25">
      <c r="A241" s="174" t="s">
        <v>1199</v>
      </c>
      <c r="B241" s="44" t="s">
        <v>4727</v>
      </c>
      <c r="C241" s="333">
        <f>IF(LEN($E241)=0,"",SUBTOTAL(3,$E$6:$E241))</f>
        <v>236</v>
      </c>
      <c r="D241" s="176" t="s">
        <v>1200</v>
      </c>
      <c r="E241" s="174" t="s">
        <v>256</v>
      </c>
      <c r="F241" s="177" t="s">
        <v>660</v>
      </c>
      <c r="G241" s="174"/>
      <c r="H241" s="174"/>
      <c r="I241" s="281">
        <v>1.05</v>
      </c>
      <c r="J241" s="281"/>
      <c r="K241" s="281">
        <v>1.05</v>
      </c>
      <c r="L241" s="281"/>
      <c r="M241" s="281"/>
      <c r="N241" s="276">
        <v>24</v>
      </c>
      <c r="O241" s="180">
        <v>2021</v>
      </c>
      <c r="P241" s="183"/>
      <c r="Q241" s="180"/>
      <c r="R241" s="180"/>
      <c r="S241" s="180"/>
      <c r="T241" s="180"/>
      <c r="U241" s="180"/>
      <c r="V241" s="180"/>
      <c r="W241" s="180"/>
      <c r="X241" s="180"/>
    </row>
    <row r="242" spans="1:24" s="152" customFormat="1" ht="131.25" customHeight="1" x14ac:dyDescent="0.25">
      <c r="A242" s="52" t="s">
        <v>2465</v>
      </c>
      <c r="B242" s="44" t="s">
        <v>4727</v>
      </c>
      <c r="C242" s="333">
        <f>IF(LEN($E242)=0,"",SUBTOTAL(3,$E$6:$E242))</f>
        <v>237</v>
      </c>
      <c r="D242" s="176" t="s">
        <v>4910</v>
      </c>
      <c r="E242" s="174" t="s">
        <v>256</v>
      </c>
      <c r="F242" s="177" t="s">
        <v>660</v>
      </c>
      <c r="G242" s="174"/>
      <c r="H242" s="174"/>
      <c r="I242" s="103">
        <v>75</v>
      </c>
      <c r="J242" s="103"/>
      <c r="K242" s="103">
        <v>4.7300000000000004</v>
      </c>
      <c r="L242" s="103"/>
      <c r="M242" s="103"/>
      <c r="N242" s="276">
        <v>24</v>
      </c>
      <c r="O242" s="180">
        <v>2021</v>
      </c>
      <c r="P242" s="183"/>
      <c r="Q242" s="180"/>
      <c r="R242" s="180"/>
      <c r="S242" s="180"/>
      <c r="T242" s="180"/>
      <c r="U242" s="180"/>
      <c r="V242" s="180"/>
      <c r="W242" s="180"/>
      <c r="X242" s="180"/>
    </row>
    <row r="243" spans="1:24" s="152" customFormat="1" ht="25.5" x14ac:dyDescent="0.25">
      <c r="A243" s="180" t="s">
        <v>4911</v>
      </c>
      <c r="B243" s="44" t="s">
        <v>4727</v>
      </c>
      <c r="C243" s="333">
        <f>IF(LEN($E243)=0,"",SUBTOTAL(3,$E$6:$E243))</f>
        <v>238</v>
      </c>
      <c r="D243" s="183" t="s">
        <v>4912</v>
      </c>
      <c r="E243" s="29" t="s">
        <v>139</v>
      </c>
      <c r="F243" s="177" t="s">
        <v>678</v>
      </c>
      <c r="G243" s="177"/>
      <c r="H243" s="177"/>
      <c r="I243" s="17">
        <v>7.6</v>
      </c>
      <c r="J243" s="17"/>
      <c r="K243" s="103">
        <v>4.42</v>
      </c>
      <c r="L243" s="103"/>
      <c r="M243" s="103"/>
      <c r="N243" s="276">
        <v>24</v>
      </c>
      <c r="O243" s="180">
        <v>2021</v>
      </c>
      <c r="P243" s="183"/>
      <c r="Q243" s="180"/>
      <c r="R243" s="180"/>
      <c r="S243" s="180"/>
      <c r="T243" s="180"/>
      <c r="U243" s="180"/>
      <c r="V243" s="180"/>
      <c r="W243" s="180"/>
      <c r="X243" s="180"/>
    </row>
    <row r="244" spans="1:24" s="152" customFormat="1" x14ac:dyDescent="0.25">
      <c r="A244" s="180" t="s">
        <v>4913</v>
      </c>
      <c r="B244" s="44" t="s">
        <v>4727</v>
      </c>
      <c r="C244" s="333">
        <f>IF(LEN($E244)=0,"",SUBTOTAL(3,$E$6:$E244))</f>
        <v>239</v>
      </c>
      <c r="D244" s="199" t="s">
        <v>4914</v>
      </c>
      <c r="E244" s="29" t="s">
        <v>139</v>
      </c>
      <c r="F244" s="29" t="s">
        <v>1219</v>
      </c>
      <c r="G244" s="29"/>
      <c r="H244" s="29"/>
      <c r="I244" s="103">
        <v>4.5199999999999996</v>
      </c>
      <c r="J244" s="103"/>
      <c r="K244" s="103">
        <v>1.7</v>
      </c>
      <c r="L244" s="103"/>
      <c r="M244" s="103"/>
      <c r="N244" s="276">
        <v>24</v>
      </c>
      <c r="O244" s="180">
        <v>2021</v>
      </c>
      <c r="P244" s="183"/>
      <c r="Q244" s="180"/>
      <c r="R244" s="180"/>
      <c r="S244" s="180"/>
      <c r="T244" s="180"/>
      <c r="U244" s="180"/>
      <c r="V244" s="180"/>
      <c r="W244" s="180"/>
      <c r="X244" s="180"/>
    </row>
    <row r="245" spans="1:24" s="152" customFormat="1" ht="25.5" x14ac:dyDescent="0.25">
      <c r="A245" s="180" t="s">
        <v>1079</v>
      </c>
      <c r="B245" s="44" t="s">
        <v>4727</v>
      </c>
      <c r="C245" s="333">
        <f>IF(LEN($E245)=0,"",SUBTOTAL(3,$E$6:$E245))</f>
        <v>240</v>
      </c>
      <c r="D245" s="199" t="s">
        <v>4915</v>
      </c>
      <c r="E245" s="29" t="s">
        <v>139</v>
      </c>
      <c r="F245" s="177" t="s">
        <v>1081</v>
      </c>
      <c r="G245" s="177"/>
      <c r="H245" s="177"/>
      <c r="I245" s="103">
        <v>4.5</v>
      </c>
      <c r="J245" s="103"/>
      <c r="K245" s="103">
        <v>0.1</v>
      </c>
      <c r="L245" s="103"/>
      <c r="M245" s="103"/>
      <c r="N245" s="276">
        <v>24</v>
      </c>
      <c r="O245" s="180">
        <v>2021</v>
      </c>
      <c r="P245" s="183"/>
      <c r="Q245" s="180"/>
      <c r="R245" s="180"/>
      <c r="S245" s="180"/>
      <c r="T245" s="180"/>
      <c r="U245" s="180"/>
      <c r="V245" s="180"/>
      <c r="W245" s="180"/>
      <c r="X245" s="180"/>
    </row>
    <row r="246" spans="1:24" s="152" customFormat="1" x14ac:dyDescent="0.25">
      <c r="A246" s="180" t="s">
        <v>4916</v>
      </c>
      <c r="B246" s="44" t="s">
        <v>4727</v>
      </c>
      <c r="C246" s="333">
        <f>IF(LEN($E246)=0,"",SUBTOTAL(3,$E$6:$E246))</f>
        <v>241</v>
      </c>
      <c r="D246" s="183" t="s">
        <v>4917</v>
      </c>
      <c r="E246" s="29" t="s">
        <v>181</v>
      </c>
      <c r="F246" s="177" t="s">
        <v>368</v>
      </c>
      <c r="G246" s="177"/>
      <c r="H246" s="177"/>
      <c r="I246" s="65">
        <v>33.700000000000003</v>
      </c>
      <c r="J246" s="65"/>
      <c r="K246" s="103">
        <v>0.68</v>
      </c>
      <c r="L246" s="103"/>
      <c r="M246" s="103"/>
      <c r="N246" s="276">
        <v>24</v>
      </c>
      <c r="O246" s="180">
        <v>2021</v>
      </c>
      <c r="P246" s="183"/>
      <c r="Q246" s="180"/>
      <c r="R246" s="180"/>
      <c r="S246" s="180"/>
      <c r="T246" s="180"/>
      <c r="U246" s="180"/>
      <c r="V246" s="180"/>
      <c r="W246" s="180"/>
      <c r="X246" s="180"/>
    </row>
    <row r="247" spans="1:24" s="152" customFormat="1" ht="38.25" x14ac:dyDescent="0.25">
      <c r="A247" s="180" t="s">
        <v>1128</v>
      </c>
      <c r="B247" s="44" t="s">
        <v>4727</v>
      </c>
      <c r="C247" s="333">
        <f>IF(LEN($E247)=0,"",SUBTOTAL(3,$E$6:$E247))</f>
        <v>242</v>
      </c>
      <c r="D247" s="176" t="s">
        <v>1129</v>
      </c>
      <c r="E247" s="29" t="s">
        <v>51</v>
      </c>
      <c r="F247" s="29" t="s">
        <v>4918</v>
      </c>
      <c r="G247" s="29"/>
      <c r="H247" s="29"/>
      <c r="I247" s="103">
        <v>6.6</v>
      </c>
      <c r="J247" s="103"/>
      <c r="K247" s="103">
        <v>2.5099999999999998</v>
      </c>
      <c r="L247" s="103"/>
      <c r="M247" s="103"/>
      <c r="N247" s="276">
        <v>24</v>
      </c>
      <c r="O247" s="180">
        <v>2021</v>
      </c>
      <c r="P247" s="183"/>
      <c r="Q247" s="180"/>
      <c r="R247" s="180"/>
      <c r="S247" s="180"/>
      <c r="T247" s="180"/>
      <c r="U247" s="180"/>
      <c r="V247" s="180"/>
      <c r="W247" s="180"/>
      <c r="X247" s="180"/>
    </row>
    <row r="248" spans="1:24" s="152" customFormat="1" ht="25.5" x14ac:dyDescent="0.25">
      <c r="A248" s="180" t="s">
        <v>1128</v>
      </c>
      <c r="B248" s="44" t="s">
        <v>4727</v>
      </c>
      <c r="C248" s="333">
        <f>IF(LEN($E248)=0,"",SUBTOTAL(3,$E$6:$E248))</f>
        <v>243</v>
      </c>
      <c r="D248" s="336" t="s">
        <v>1139</v>
      </c>
      <c r="E248" s="29" t="s">
        <v>51</v>
      </c>
      <c r="F248" s="29" t="s">
        <v>1140</v>
      </c>
      <c r="G248" s="29"/>
      <c r="H248" s="29"/>
      <c r="I248" s="103">
        <v>4.13</v>
      </c>
      <c r="J248" s="103"/>
      <c r="K248" s="103">
        <v>0.28999999999999998</v>
      </c>
      <c r="L248" s="103"/>
      <c r="M248" s="103"/>
      <c r="N248" s="276">
        <v>24</v>
      </c>
      <c r="O248" s="180">
        <v>2021</v>
      </c>
      <c r="P248" s="183"/>
      <c r="Q248" s="180"/>
      <c r="R248" s="180"/>
      <c r="S248" s="180"/>
      <c r="T248" s="180"/>
      <c r="U248" s="180"/>
      <c r="V248" s="180"/>
      <c r="W248" s="180"/>
      <c r="X248" s="180"/>
    </row>
    <row r="249" spans="1:24" s="152" customFormat="1" ht="25.5" x14ac:dyDescent="0.25">
      <c r="A249" s="180" t="s">
        <v>1135</v>
      </c>
      <c r="B249" s="44" t="s">
        <v>4727</v>
      </c>
      <c r="C249" s="333">
        <f>IF(LEN($E249)=0,"",SUBTOTAL(3,$E$6:$E249))</f>
        <v>244</v>
      </c>
      <c r="D249" s="183" t="s">
        <v>1136</v>
      </c>
      <c r="E249" s="29" t="s">
        <v>51</v>
      </c>
      <c r="F249" s="29" t="s">
        <v>1137</v>
      </c>
      <c r="G249" s="29"/>
      <c r="H249" s="29"/>
      <c r="I249" s="103">
        <v>3.3</v>
      </c>
      <c r="J249" s="103"/>
      <c r="K249" s="103">
        <v>0.2</v>
      </c>
      <c r="L249" s="103"/>
      <c r="M249" s="103"/>
      <c r="N249" s="276">
        <v>24</v>
      </c>
      <c r="O249" s="180">
        <v>2021</v>
      </c>
      <c r="P249" s="183"/>
      <c r="Q249" s="180"/>
      <c r="R249" s="180"/>
      <c r="S249" s="180"/>
      <c r="T249" s="180"/>
      <c r="U249" s="180"/>
      <c r="V249" s="180"/>
      <c r="W249" s="180"/>
      <c r="X249" s="180"/>
    </row>
    <row r="250" spans="1:24" s="152" customFormat="1" x14ac:dyDescent="0.25">
      <c r="A250" s="180" t="s">
        <v>1135</v>
      </c>
      <c r="B250" s="44" t="s">
        <v>4727</v>
      </c>
      <c r="C250" s="333">
        <f>IF(LEN($E250)=0,"",SUBTOTAL(3,$E$6:$E250))</f>
        <v>245</v>
      </c>
      <c r="D250" s="336" t="s">
        <v>1142</v>
      </c>
      <c r="E250" s="29" t="s">
        <v>51</v>
      </c>
      <c r="F250" s="29" t="s">
        <v>1137</v>
      </c>
      <c r="G250" s="29"/>
      <c r="H250" s="29"/>
      <c r="I250" s="103">
        <v>5.5</v>
      </c>
      <c r="J250" s="103"/>
      <c r="K250" s="103">
        <v>0.47</v>
      </c>
      <c r="L250" s="103"/>
      <c r="M250" s="103"/>
      <c r="N250" s="276">
        <v>24</v>
      </c>
      <c r="O250" s="180">
        <v>2021</v>
      </c>
      <c r="P250" s="183"/>
      <c r="Q250" s="180"/>
      <c r="R250" s="180"/>
      <c r="S250" s="180"/>
      <c r="T250" s="180"/>
      <c r="U250" s="180"/>
      <c r="V250" s="180"/>
      <c r="W250" s="180"/>
      <c r="X250" s="180"/>
    </row>
    <row r="251" spans="1:24" s="152" customFormat="1" ht="25.5" x14ac:dyDescent="0.25">
      <c r="A251" s="180" t="s">
        <v>1144</v>
      </c>
      <c r="B251" s="44" t="s">
        <v>4727</v>
      </c>
      <c r="C251" s="333">
        <f>IF(LEN($E251)=0,"",SUBTOTAL(3,$E$6:$E251))</f>
        <v>246</v>
      </c>
      <c r="D251" s="336" t="s">
        <v>1145</v>
      </c>
      <c r="E251" s="29" t="s">
        <v>51</v>
      </c>
      <c r="F251" s="29" t="s">
        <v>1146</v>
      </c>
      <c r="G251" s="29"/>
      <c r="H251" s="29"/>
      <c r="I251" s="103">
        <v>2.1</v>
      </c>
      <c r="J251" s="103"/>
      <c r="K251" s="103">
        <v>0.04</v>
      </c>
      <c r="L251" s="103"/>
      <c r="M251" s="103"/>
      <c r="N251" s="276">
        <v>24</v>
      </c>
      <c r="O251" s="180">
        <v>2021</v>
      </c>
      <c r="P251" s="183"/>
      <c r="Q251" s="180"/>
      <c r="R251" s="180"/>
      <c r="S251" s="180"/>
      <c r="T251" s="180"/>
      <c r="U251" s="180"/>
      <c r="V251" s="180"/>
      <c r="W251" s="180"/>
      <c r="X251" s="180"/>
    </row>
    <row r="252" spans="1:24" s="152" customFormat="1" ht="25.5" x14ac:dyDescent="0.25">
      <c r="A252" s="180" t="s">
        <v>4919</v>
      </c>
      <c r="B252" s="44" t="s">
        <v>4727</v>
      </c>
      <c r="C252" s="333">
        <f>IF(LEN($E252)=0,"",SUBTOTAL(3,$E$6:$E252))</f>
        <v>247</v>
      </c>
      <c r="D252" s="176" t="s">
        <v>4920</v>
      </c>
      <c r="E252" s="29" t="s">
        <v>51</v>
      </c>
      <c r="F252" s="29" t="s">
        <v>4921</v>
      </c>
      <c r="G252" s="29"/>
      <c r="H252" s="29"/>
      <c r="I252" s="103">
        <v>4.58</v>
      </c>
      <c r="J252" s="103"/>
      <c r="K252" s="103">
        <v>0.51</v>
      </c>
      <c r="L252" s="103"/>
      <c r="M252" s="103"/>
      <c r="N252" s="276">
        <v>24</v>
      </c>
      <c r="O252" s="180">
        <v>2021</v>
      </c>
      <c r="P252" s="183"/>
      <c r="Q252" s="180"/>
      <c r="R252" s="180"/>
      <c r="S252" s="180"/>
      <c r="T252" s="180"/>
      <c r="U252" s="180"/>
      <c r="V252" s="180"/>
      <c r="W252" s="180"/>
      <c r="X252" s="180"/>
    </row>
    <row r="253" spans="1:24" s="152" customFormat="1" ht="38.25" x14ac:dyDescent="0.25">
      <c r="A253" s="180" t="s">
        <v>1161</v>
      </c>
      <c r="B253" s="44" t="s">
        <v>4727</v>
      </c>
      <c r="C253" s="333">
        <f>IF(LEN($E253)=0,"",SUBTOTAL(3,$E$6:$E253))</f>
        <v>248</v>
      </c>
      <c r="D253" s="213" t="s">
        <v>1162</v>
      </c>
      <c r="E253" s="29" t="s">
        <v>165</v>
      </c>
      <c r="F253" s="177" t="s">
        <v>166</v>
      </c>
      <c r="G253" s="177"/>
      <c r="H253" s="177"/>
      <c r="I253" s="248">
        <v>0.8</v>
      </c>
      <c r="J253" s="248"/>
      <c r="K253" s="248">
        <v>0.35</v>
      </c>
      <c r="L253" s="281"/>
      <c r="M253" s="281"/>
      <c r="N253" s="276">
        <v>24</v>
      </c>
      <c r="O253" s="180">
        <v>2021</v>
      </c>
      <c r="P253" s="183"/>
      <c r="Q253" s="180"/>
      <c r="R253" s="180"/>
      <c r="S253" s="180"/>
      <c r="T253" s="180"/>
      <c r="U253" s="180"/>
      <c r="V253" s="180"/>
      <c r="W253" s="180"/>
      <c r="X253" s="180"/>
    </row>
    <row r="254" spans="1:24" s="152" customFormat="1" x14ac:dyDescent="0.25">
      <c r="A254" s="180" t="s">
        <v>4922</v>
      </c>
      <c r="B254" s="44" t="s">
        <v>4727</v>
      </c>
      <c r="C254" s="333">
        <f>IF(LEN($E254)=0,"",SUBTOTAL(3,$E$6:$E254))</f>
        <v>249</v>
      </c>
      <c r="D254" s="176" t="s">
        <v>4923</v>
      </c>
      <c r="E254" s="29" t="s">
        <v>165</v>
      </c>
      <c r="F254" s="177" t="s">
        <v>166</v>
      </c>
      <c r="G254" s="177"/>
      <c r="H254" s="177"/>
      <c r="I254" s="65">
        <v>16.170000000000002</v>
      </c>
      <c r="J254" s="65"/>
      <c r="K254" s="65">
        <v>5.93</v>
      </c>
      <c r="L254" s="281"/>
      <c r="M254" s="281"/>
      <c r="N254" s="276">
        <v>24</v>
      </c>
      <c r="O254" s="180">
        <v>2021</v>
      </c>
      <c r="P254" s="183"/>
      <c r="Q254" s="180"/>
      <c r="R254" s="180"/>
      <c r="S254" s="180"/>
      <c r="T254" s="180"/>
      <c r="U254" s="180"/>
      <c r="V254" s="180"/>
      <c r="W254" s="180"/>
      <c r="X254" s="180"/>
    </row>
    <row r="255" spans="1:24" s="152" customFormat="1" x14ac:dyDescent="0.25">
      <c r="A255" s="180" t="s">
        <v>4924</v>
      </c>
      <c r="B255" s="44" t="s">
        <v>4727</v>
      </c>
      <c r="C255" s="333">
        <f>IF(LEN($E255)=0,"",SUBTOTAL(3,$E$6:$E255))</f>
        <v>250</v>
      </c>
      <c r="D255" s="176" t="s">
        <v>4925</v>
      </c>
      <c r="E255" s="29" t="s">
        <v>165</v>
      </c>
      <c r="F255" s="188" t="s">
        <v>166</v>
      </c>
      <c r="G255" s="188"/>
      <c r="H255" s="188"/>
      <c r="I255" s="18">
        <v>0.24</v>
      </c>
      <c r="J255" s="18"/>
      <c r="K255" s="18">
        <v>0.24</v>
      </c>
      <c r="L255" s="180"/>
      <c r="M255" s="180"/>
      <c r="N255" s="276">
        <v>24</v>
      </c>
      <c r="O255" s="180">
        <v>2021</v>
      </c>
      <c r="P255" s="183"/>
      <c r="Q255" s="180"/>
      <c r="R255" s="180"/>
      <c r="S255" s="180"/>
      <c r="T255" s="180"/>
      <c r="U255" s="180"/>
      <c r="V255" s="180"/>
      <c r="W255" s="180"/>
      <c r="X255" s="180"/>
    </row>
    <row r="256" spans="1:24" s="152" customFormat="1" ht="114.75" x14ac:dyDescent="0.25">
      <c r="A256" s="180" t="s">
        <v>1034</v>
      </c>
      <c r="B256" s="44" t="s">
        <v>4727</v>
      </c>
      <c r="C256" s="333">
        <f>IF(LEN($E256)=0,"",SUBTOTAL(3,$E$6:$E256))</f>
        <v>251</v>
      </c>
      <c r="D256" s="385" t="s">
        <v>1035</v>
      </c>
      <c r="E256" s="174" t="s">
        <v>79</v>
      </c>
      <c r="F256" s="177" t="s">
        <v>4926</v>
      </c>
      <c r="G256" s="177"/>
      <c r="H256" s="177"/>
      <c r="I256" s="10">
        <v>1.83</v>
      </c>
      <c r="J256" s="10"/>
      <c r="K256" s="101">
        <v>0.14000000000000001</v>
      </c>
      <c r="L256" s="103"/>
      <c r="M256" s="103"/>
      <c r="N256" s="276">
        <v>24</v>
      </c>
      <c r="O256" s="180">
        <v>2021</v>
      </c>
      <c r="P256" s="183"/>
      <c r="Q256" s="180"/>
      <c r="R256" s="180"/>
      <c r="S256" s="180"/>
      <c r="T256" s="180"/>
      <c r="U256" s="180"/>
      <c r="V256" s="180"/>
      <c r="W256" s="180"/>
      <c r="X256" s="180"/>
    </row>
    <row r="257" spans="1:24" s="152" customFormat="1" x14ac:dyDescent="0.25">
      <c r="A257" s="174" t="s">
        <v>4927</v>
      </c>
      <c r="B257" s="180" t="s">
        <v>4762</v>
      </c>
      <c r="C257" s="333">
        <f>IF(LEN($E257)=0,"",SUBTOTAL(3,$E$6:$E257))</f>
        <v>252</v>
      </c>
      <c r="D257" s="284" t="s">
        <v>4928</v>
      </c>
      <c r="E257" s="174" t="s">
        <v>256</v>
      </c>
      <c r="F257" s="177" t="s">
        <v>660</v>
      </c>
      <c r="G257" s="174"/>
      <c r="H257" s="174"/>
      <c r="I257" s="103">
        <v>1.07</v>
      </c>
      <c r="J257" s="103"/>
      <c r="K257" s="103"/>
      <c r="L257" s="103">
        <v>0.98</v>
      </c>
      <c r="M257" s="103"/>
      <c r="N257" s="276">
        <v>24</v>
      </c>
      <c r="O257" s="180">
        <v>2021</v>
      </c>
      <c r="P257" s="183"/>
      <c r="Q257" s="180"/>
      <c r="R257" s="180"/>
      <c r="S257" s="180"/>
      <c r="T257" s="180"/>
      <c r="U257" s="180"/>
      <c r="V257" s="180"/>
      <c r="W257" s="180"/>
      <c r="X257" s="180"/>
    </row>
    <row r="258" spans="1:24" s="152" customFormat="1" ht="89.25" x14ac:dyDescent="0.25">
      <c r="A258" s="180" t="s">
        <v>1090</v>
      </c>
      <c r="B258" s="44" t="s">
        <v>4727</v>
      </c>
      <c r="C258" s="333">
        <f>IF(LEN($E258)=0,"",SUBTOTAL(3,$E$6:$E258))</f>
        <v>253</v>
      </c>
      <c r="D258" s="284" t="s">
        <v>1091</v>
      </c>
      <c r="E258" s="29" t="s">
        <v>139</v>
      </c>
      <c r="F258" s="177" t="s">
        <v>4929</v>
      </c>
      <c r="G258" s="177"/>
      <c r="H258" s="177"/>
      <c r="I258" s="103">
        <v>3.17</v>
      </c>
      <c r="J258" s="103"/>
      <c r="K258" s="103">
        <v>0.85</v>
      </c>
      <c r="L258" s="103"/>
      <c r="M258" s="103"/>
      <c r="N258" s="276">
        <v>24</v>
      </c>
      <c r="O258" s="180">
        <v>2021</v>
      </c>
      <c r="P258" s="183"/>
      <c r="Q258" s="180"/>
      <c r="R258" s="180"/>
      <c r="S258" s="180"/>
      <c r="T258" s="180"/>
      <c r="U258" s="180"/>
      <c r="V258" s="180"/>
      <c r="W258" s="180"/>
      <c r="X258" s="180"/>
    </row>
    <row r="259" spans="1:24" s="152" customFormat="1" ht="38.25" x14ac:dyDescent="0.25">
      <c r="A259" s="180" t="s">
        <v>1087</v>
      </c>
      <c r="B259" s="44" t="s">
        <v>4727</v>
      </c>
      <c r="C259" s="333">
        <f>IF(LEN($E259)=0,"",SUBTOTAL(3,$E$6:$E259))</f>
        <v>254</v>
      </c>
      <c r="D259" s="284" t="s">
        <v>1088</v>
      </c>
      <c r="E259" s="29" t="s">
        <v>139</v>
      </c>
      <c r="F259" s="177" t="s">
        <v>682</v>
      </c>
      <c r="G259" s="177"/>
      <c r="H259" s="177"/>
      <c r="I259" s="103">
        <v>1.2</v>
      </c>
      <c r="J259" s="103"/>
      <c r="K259" s="103">
        <v>1.05</v>
      </c>
      <c r="L259" s="103"/>
      <c r="M259" s="103"/>
      <c r="N259" s="276">
        <v>24</v>
      </c>
      <c r="O259" s="180">
        <v>2021</v>
      </c>
      <c r="P259" s="183"/>
      <c r="Q259" s="180"/>
      <c r="R259" s="180"/>
      <c r="S259" s="180"/>
      <c r="T259" s="180"/>
      <c r="U259" s="180"/>
      <c r="V259" s="180"/>
      <c r="W259" s="180"/>
      <c r="X259" s="180"/>
    </row>
    <row r="260" spans="1:24" s="152" customFormat="1" ht="25.5" x14ac:dyDescent="0.25">
      <c r="A260" s="180" t="s">
        <v>4745</v>
      </c>
      <c r="B260" s="44" t="s">
        <v>4727</v>
      </c>
      <c r="C260" s="333">
        <f>IF(LEN($E260)=0,"",SUBTOTAL(3,$E$6:$E260))</f>
        <v>255</v>
      </c>
      <c r="D260" s="183" t="s">
        <v>4930</v>
      </c>
      <c r="E260" s="29" t="s">
        <v>84</v>
      </c>
      <c r="F260" s="177" t="s">
        <v>85</v>
      </c>
      <c r="G260" s="177"/>
      <c r="H260" s="177"/>
      <c r="I260" s="101">
        <v>0.83</v>
      </c>
      <c r="J260" s="101"/>
      <c r="K260" s="101">
        <v>0.53</v>
      </c>
      <c r="L260" s="180"/>
      <c r="M260" s="180"/>
      <c r="N260" s="276">
        <v>24</v>
      </c>
      <c r="O260" s="180">
        <v>2021</v>
      </c>
      <c r="P260" s="183"/>
      <c r="Q260" s="180"/>
      <c r="R260" s="180"/>
      <c r="S260" s="180"/>
      <c r="T260" s="180"/>
      <c r="U260" s="180"/>
      <c r="V260" s="180"/>
      <c r="W260" s="180"/>
      <c r="X260" s="180"/>
    </row>
    <row r="261" spans="1:24" s="152" customFormat="1" x14ac:dyDescent="0.25">
      <c r="A261" s="180" t="s">
        <v>4582</v>
      </c>
      <c r="B261" s="180" t="s">
        <v>4762</v>
      </c>
      <c r="C261" s="333">
        <f>IF(LEN($E261)=0,"",SUBTOTAL(3,$E$6:$E261))</f>
        <v>256</v>
      </c>
      <c r="D261" s="183" t="s">
        <v>4931</v>
      </c>
      <c r="E261" s="29" t="s">
        <v>84</v>
      </c>
      <c r="F261" s="177" t="s">
        <v>1912</v>
      </c>
      <c r="G261" s="177"/>
      <c r="H261" s="177"/>
      <c r="I261" s="101">
        <v>0.9</v>
      </c>
      <c r="J261" s="101"/>
      <c r="K261" s="101"/>
      <c r="L261" s="101">
        <v>0.2</v>
      </c>
      <c r="M261" s="101"/>
      <c r="N261" s="276">
        <v>24</v>
      </c>
      <c r="O261" s="180">
        <v>2021</v>
      </c>
      <c r="P261" s="183"/>
      <c r="Q261" s="180"/>
      <c r="R261" s="180"/>
      <c r="S261" s="180"/>
      <c r="T261" s="180"/>
      <c r="U261" s="180"/>
      <c r="V261" s="180"/>
      <c r="W261" s="180"/>
      <c r="X261" s="180"/>
    </row>
    <row r="262" spans="1:24" s="152" customFormat="1" ht="25.5" x14ac:dyDescent="0.25">
      <c r="A262" s="180" t="s">
        <v>4512</v>
      </c>
      <c r="B262" s="44" t="s">
        <v>4727</v>
      </c>
      <c r="C262" s="333">
        <f>IF(LEN($E262)=0,"",SUBTOTAL(3,$E$6:$E262))</f>
        <v>257</v>
      </c>
      <c r="D262" s="183" t="s">
        <v>4932</v>
      </c>
      <c r="E262" s="29" t="s">
        <v>84</v>
      </c>
      <c r="F262" s="177" t="s">
        <v>85</v>
      </c>
      <c r="G262" s="177"/>
      <c r="H262" s="177"/>
      <c r="I262" s="101">
        <v>9</v>
      </c>
      <c r="J262" s="101"/>
      <c r="K262" s="101">
        <v>3.9299999999999997</v>
      </c>
      <c r="L262" s="180"/>
      <c r="M262" s="180"/>
      <c r="N262" s="276">
        <v>24</v>
      </c>
      <c r="O262" s="180">
        <v>2021</v>
      </c>
      <c r="P262" s="183"/>
      <c r="Q262" s="180"/>
      <c r="R262" s="180"/>
      <c r="S262" s="180"/>
      <c r="T262" s="180"/>
      <c r="U262" s="180"/>
      <c r="V262" s="180"/>
      <c r="W262" s="180"/>
      <c r="X262" s="180"/>
    </row>
    <row r="263" spans="1:24" s="152" customFormat="1" ht="25.5" x14ac:dyDescent="0.25">
      <c r="A263" s="183" t="s">
        <v>4933</v>
      </c>
      <c r="B263" s="44" t="s">
        <v>4727</v>
      </c>
      <c r="C263" s="333">
        <f>IF(LEN($E263)=0,"",SUBTOTAL(3,$E$6:$E263))</f>
        <v>258</v>
      </c>
      <c r="D263" s="176" t="s">
        <v>4934</v>
      </c>
      <c r="E263" s="206" t="s">
        <v>89</v>
      </c>
      <c r="F263" s="188" t="s">
        <v>3234</v>
      </c>
      <c r="G263" s="206"/>
      <c r="H263" s="206"/>
      <c r="I263" s="13">
        <v>50</v>
      </c>
      <c r="J263" s="13"/>
      <c r="K263" s="4">
        <v>8.61</v>
      </c>
      <c r="L263" s="337"/>
      <c r="M263" s="337"/>
      <c r="N263" s="276">
        <v>24</v>
      </c>
      <c r="O263" s="180">
        <v>2021</v>
      </c>
      <c r="P263" s="183"/>
      <c r="Q263" s="180"/>
      <c r="R263" s="180"/>
      <c r="S263" s="180"/>
      <c r="T263" s="180"/>
      <c r="U263" s="180"/>
      <c r="V263" s="180"/>
      <c r="W263" s="180"/>
      <c r="X263" s="180"/>
    </row>
    <row r="264" spans="1:24" s="152" customFormat="1" ht="25.5" x14ac:dyDescent="0.25">
      <c r="A264" s="180" t="s">
        <v>1171</v>
      </c>
      <c r="B264" s="44" t="s">
        <v>4727</v>
      </c>
      <c r="C264" s="333">
        <f>IF(LEN($E264)=0,"",SUBTOTAL(3,$E$6:$E264))</f>
        <v>259</v>
      </c>
      <c r="D264" s="201" t="s">
        <v>1172</v>
      </c>
      <c r="E264" s="29" t="s">
        <v>165</v>
      </c>
      <c r="F264" s="177" t="s">
        <v>1150</v>
      </c>
      <c r="G264" s="177"/>
      <c r="H264" s="177"/>
      <c r="I264" s="338">
        <v>0.92</v>
      </c>
      <c r="J264" s="338"/>
      <c r="K264" s="338">
        <v>0.37</v>
      </c>
      <c r="L264" s="180"/>
      <c r="M264" s="180"/>
      <c r="N264" s="276">
        <v>24</v>
      </c>
      <c r="O264" s="180">
        <v>2021</v>
      </c>
      <c r="P264" s="183"/>
      <c r="Q264" s="180"/>
      <c r="R264" s="180"/>
      <c r="S264" s="180"/>
      <c r="T264" s="180"/>
      <c r="U264" s="180"/>
      <c r="V264" s="180"/>
      <c r="W264" s="180"/>
      <c r="X264" s="180"/>
    </row>
    <row r="265" spans="1:24" s="152" customFormat="1" x14ac:dyDescent="0.25">
      <c r="A265" s="180" t="s">
        <v>1148</v>
      </c>
      <c r="B265" s="44" t="s">
        <v>4727</v>
      </c>
      <c r="C265" s="333">
        <f>IF(LEN($E265)=0,"",SUBTOTAL(3,$E$6:$E265))</f>
        <v>260</v>
      </c>
      <c r="D265" s="386" t="s">
        <v>1149</v>
      </c>
      <c r="E265" s="29" t="s">
        <v>165</v>
      </c>
      <c r="F265" s="177" t="s">
        <v>1150</v>
      </c>
      <c r="G265" s="177"/>
      <c r="H265" s="177"/>
      <c r="I265" s="338">
        <v>0.65</v>
      </c>
      <c r="J265" s="338"/>
      <c r="K265" s="338">
        <v>0.65</v>
      </c>
      <c r="L265" s="180"/>
      <c r="M265" s="180"/>
      <c r="N265" s="276">
        <v>24</v>
      </c>
      <c r="O265" s="180">
        <v>2021</v>
      </c>
      <c r="P265" s="183"/>
      <c r="Q265" s="180"/>
      <c r="R265" s="180"/>
      <c r="S265" s="180"/>
      <c r="T265" s="180"/>
      <c r="U265" s="180"/>
      <c r="V265" s="180"/>
      <c r="W265" s="180"/>
      <c r="X265" s="180"/>
    </row>
    <row r="266" spans="1:24" s="152" customFormat="1" ht="40.5" customHeight="1" x14ac:dyDescent="0.25">
      <c r="A266" s="180" t="s">
        <v>4935</v>
      </c>
      <c r="B266" s="44" t="s">
        <v>4736</v>
      </c>
      <c r="C266" s="333">
        <f>IF(LEN($E266)=0,"",SUBTOTAL(3,$E$6:$E266))</f>
        <v>261</v>
      </c>
      <c r="D266" s="199" t="s">
        <v>1169</v>
      </c>
      <c r="E266" s="29" t="s">
        <v>165</v>
      </c>
      <c r="F266" s="177" t="s">
        <v>725</v>
      </c>
      <c r="G266" s="177"/>
      <c r="H266" s="177"/>
      <c r="I266" s="4">
        <v>92.23</v>
      </c>
      <c r="J266" s="4"/>
      <c r="K266" s="338">
        <v>0.23</v>
      </c>
      <c r="L266" s="180">
        <v>5.9</v>
      </c>
      <c r="M266" s="180"/>
      <c r="N266" s="276">
        <v>24</v>
      </c>
      <c r="O266" s="180">
        <v>2021</v>
      </c>
      <c r="P266" s="183"/>
      <c r="Q266" s="180"/>
      <c r="R266" s="180"/>
      <c r="S266" s="180"/>
      <c r="T266" s="180"/>
      <c r="U266" s="180"/>
      <c r="V266" s="180"/>
      <c r="W266" s="180"/>
      <c r="X266" s="180"/>
    </row>
    <row r="267" spans="1:24" s="152" customFormat="1" ht="40.5" customHeight="1" x14ac:dyDescent="0.25">
      <c r="A267" s="180"/>
      <c r="B267" s="44" t="s">
        <v>4727</v>
      </c>
      <c r="C267" s="333">
        <f>IF(LEN($E267)=0,"",SUBTOTAL(3,$E$6:$E267))</f>
        <v>262</v>
      </c>
      <c r="D267" s="189" t="s">
        <v>1308</v>
      </c>
      <c r="E267" s="177" t="s">
        <v>65</v>
      </c>
      <c r="F267" s="188" t="s">
        <v>4936</v>
      </c>
      <c r="G267" s="177"/>
      <c r="H267" s="177"/>
      <c r="I267" s="65">
        <v>10.9</v>
      </c>
      <c r="J267" s="4"/>
      <c r="K267" s="103">
        <v>1.4</v>
      </c>
      <c r="L267" s="17"/>
      <c r="M267" s="180"/>
      <c r="N267" s="276">
        <v>19</v>
      </c>
      <c r="O267" s="50">
        <v>2022</v>
      </c>
      <c r="P267" s="183"/>
      <c r="Q267" s="180"/>
      <c r="R267" s="180"/>
      <c r="S267" s="180"/>
      <c r="T267" s="180"/>
      <c r="U267" s="180"/>
      <c r="V267" s="180"/>
      <c r="W267" s="180"/>
      <c r="X267" s="180"/>
    </row>
    <row r="268" spans="1:24" s="152" customFormat="1" ht="40.5" customHeight="1" x14ac:dyDescent="0.25">
      <c r="A268" s="180"/>
      <c r="B268" s="44" t="s">
        <v>4727</v>
      </c>
      <c r="C268" s="333">
        <f>IF(LEN($E268)=0,"",SUBTOTAL(3,$E$6:$E268))</f>
        <v>263</v>
      </c>
      <c r="D268" s="189" t="s">
        <v>1005</v>
      </c>
      <c r="E268" s="177" t="s">
        <v>65</v>
      </c>
      <c r="F268" s="177" t="s">
        <v>128</v>
      </c>
      <c r="G268" s="177"/>
      <c r="H268" s="177"/>
      <c r="I268" s="65">
        <v>6.2</v>
      </c>
      <c r="J268" s="4"/>
      <c r="K268" s="103">
        <v>0.17</v>
      </c>
      <c r="L268" s="17"/>
      <c r="M268" s="180"/>
      <c r="N268" s="276">
        <v>19</v>
      </c>
      <c r="O268" s="50">
        <v>2022</v>
      </c>
      <c r="P268" s="183"/>
      <c r="Q268" s="180"/>
      <c r="R268" s="180"/>
      <c r="S268" s="180"/>
      <c r="T268" s="180"/>
      <c r="U268" s="180"/>
      <c r="V268" s="180"/>
      <c r="W268" s="180"/>
      <c r="X268" s="180"/>
    </row>
    <row r="269" spans="1:24" s="152" customFormat="1" ht="40.5" customHeight="1" x14ac:dyDescent="0.25">
      <c r="A269" s="180"/>
      <c r="B269" s="44" t="s">
        <v>4727</v>
      </c>
      <c r="C269" s="333">
        <f>IF(LEN($E269)=0,"",SUBTOTAL(3,$E$6:$E269))</f>
        <v>264</v>
      </c>
      <c r="D269" s="189" t="s">
        <v>4937</v>
      </c>
      <c r="E269" s="177" t="s">
        <v>65</v>
      </c>
      <c r="F269" s="177" t="s">
        <v>128</v>
      </c>
      <c r="G269" s="177"/>
      <c r="H269" s="177"/>
      <c r="I269" s="65">
        <v>5.87</v>
      </c>
      <c r="J269" s="4"/>
      <c r="K269" s="103">
        <v>0.74</v>
      </c>
      <c r="L269" s="17"/>
      <c r="M269" s="180"/>
      <c r="N269" s="276">
        <v>19</v>
      </c>
      <c r="O269" s="50">
        <v>2022</v>
      </c>
      <c r="P269" s="183"/>
      <c r="Q269" s="180"/>
      <c r="R269" s="180"/>
      <c r="S269" s="180"/>
      <c r="T269" s="180"/>
      <c r="U269" s="180"/>
      <c r="V269" s="180"/>
      <c r="W269" s="180"/>
      <c r="X269" s="180"/>
    </row>
    <row r="270" spans="1:24" s="152" customFormat="1" ht="40.5" customHeight="1" x14ac:dyDescent="0.25">
      <c r="A270" s="180"/>
      <c r="B270" s="44" t="s">
        <v>4727</v>
      </c>
      <c r="C270" s="333">
        <f>IF(LEN($E270)=0,"",SUBTOTAL(3,$E$6:$E270))</f>
        <v>265</v>
      </c>
      <c r="D270" s="189" t="s">
        <v>4938</v>
      </c>
      <c r="E270" s="177" t="s">
        <v>65</v>
      </c>
      <c r="F270" s="188" t="s">
        <v>128</v>
      </c>
      <c r="G270" s="177"/>
      <c r="H270" s="177"/>
      <c r="I270" s="65">
        <v>1.27</v>
      </c>
      <c r="J270" s="4"/>
      <c r="K270" s="103">
        <v>0.17</v>
      </c>
      <c r="L270" s="387"/>
      <c r="M270" s="180"/>
      <c r="N270" s="276">
        <v>19</v>
      </c>
      <c r="O270" s="50">
        <v>2022</v>
      </c>
      <c r="P270" s="183"/>
      <c r="Q270" s="180"/>
      <c r="R270" s="180"/>
      <c r="S270" s="180"/>
      <c r="T270" s="180"/>
      <c r="U270" s="180"/>
      <c r="V270" s="180"/>
      <c r="W270" s="180"/>
      <c r="X270" s="180"/>
    </row>
    <row r="271" spans="1:24" s="152" customFormat="1" ht="40.5" customHeight="1" x14ac:dyDescent="0.25">
      <c r="A271" s="180"/>
      <c r="B271" s="44" t="s">
        <v>4727</v>
      </c>
      <c r="C271" s="333">
        <f>IF(LEN($E271)=0,"",SUBTOTAL(3,$E$6:$E271))</f>
        <v>266</v>
      </c>
      <c r="D271" s="189" t="s">
        <v>4939</v>
      </c>
      <c r="E271" s="177" t="s">
        <v>65</v>
      </c>
      <c r="F271" s="177" t="s">
        <v>128</v>
      </c>
      <c r="G271" s="177"/>
      <c r="H271" s="177"/>
      <c r="I271" s="65">
        <v>1.18</v>
      </c>
      <c r="J271" s="4"/>
      <c r="K271" s="103">
        <v>0.27</v>
      </c>
      <c r="L271" s="387"/>
      <c r="M271" s="180"/>
      <c r="N271" s="276">
        <v>19</v>
      </c>
      <c r="O271" s="50">
        <v>2022</v>
      </c>
      <c r="P271" s="183"/>
      <c r="Q271" s="180"/>
      <c r="R271" s="180"/>
      <c r="S271" s="180"/>
      <c r="T271" s="180"/>
      <c r="U271" s="180"/>
      <c r="V271" s="180"/>
      <c r="W271" s="180"/>
      <c r="X271" s="180"/>
    </row>
    <row r="272" spans="1:24" s="152" customFormat="1" ht="40.5" customHeight="1" x14ac:dyDescent="0.25">
      <c r="A272" s="180"/>
      <c r="B272" s="44" t="s">
        <v>4727</v>
      </c>
      <c r="C272" s="333">
        <f>IF(LEN($E272)=0,"",SUBTOTAL(3,$E$6:$E272))</f>
        <v>267</v>
      </c>
      <c r="D272" s="189" t="s">
        <v>4940</v>
      </c>
      <c r="E272" s="177" t="s">
        <v>65</v>
      </c>
      <c r="F272" s="188" t="s">
        <v>181</v>
      </c>
      <c r="G272" s="177"/>
      <c r="H272" s="177"/>
      <c r="I272" s="65">
        <v>13.73</v>
      </c>
      <c r="J272" s="4"/>
      <c r="K272" s="103">
        <v>4.57</v>
      </c>
      <c r="L272" s="387"/>
      <c r="M272" s="180"/>
      <c r="N272" s="276">
        <v>19</v>
      </c>
      <c r="O272" s="50">
        <v>2022</v>
      </c>
      <c r="P272" s="183"/>
      <c r="Q272" s="180"/>
      <c r="R272" s="180"/>
      <c r="S272" s="180"/>
      <c r="T272" s="180"/>
      <c r="U272" s="180"/>
      <c r="V272" s="180"/>
      <c r="W272" s="180"/>
      <c r="X272" s="180"/>
    </row>
    <row r="273" spans="1:24" s="152" customFormat="1" ht="40.5" customHeight="1" x14ac:dyDescent="0.25">
      <c r="A273" s="180"/>
      <c r="B273" s="44" t="s">
        <v>4727</v>
      </c>
      <c r="C273" s="333">
        <f>IF(LEN($E273)=0,"",SUBTOTAL(3,$E$6:$E273))</f>
        <v>268</v>
      </c>
      <c r="D273" s="189" t="s">
        <v>4941</v>
      </c>
      <c r="E273" s="177" t="s">
        <v>65</v>
      </c>
      <c r="F273" s="188" t="s">
        <v>128</v>
      </c>
      <c r="G273" s="177"/>
      <c r="H273" s="177"/>
      <c r="I273" s="65">
        <v>0.4</v>
      </c>
      <c r="J273" s="4"/>
      <c r="K273" s="103">
        <v>0.19</v>
      </c>
      <c r="L273" s="387"/>
      <c r="M273" s="180"/>
      <c r="N273" s="276">
        <v>19</v>
      </c>
      <c r="O273" s="50">
        <v>2022</v>
      </c>
      <c r="P273" s="183"/>
      <c r="Q273" s="180"/>
      <c r="R273" s="180"/>
      <c r="S273" s="180"/>
      <c r="T273" s="180"/>
      <c r="U273" s="180"/>
      <c r="V273" s="180"/>
      <c r="W273" s="180"/>
      <c r="X273" s="180"/>
    </row>
    <row r="274" spans="1:24" s="152" customFormat="1" ht="40.5" customHeight="1" x14ac:dyDescent="0.25">
      <c r="A274" s="180"/>
      <c r="B274" s="44" t="s">
        <v>4727</v>
      </c>
      <c r="C274" s="333">
        <f>IF(LEN($E274)=0,"",SUBTOTAL(3,$E$6:$E274))</f>
        <v>269</v>
      </c>
      <c r="D274" s="189" t="s">
        <v>1325</v>
      </c>
      <c r="E274" s="177" t="s">
        <v>28</v>
      </c>
      <c r="F274" s="275" t="s">
        <v>46</v>
      </c>
      <c r="G274" s="177"/>
      <c r="H274" s="177"/>
      <c r="I274" s="388">
        <v>2.6</v>
      </c>
      <c r="J274" s="4"/>
      <c r="K274" s="103">
        <v>0.02</v>
      </c>
      <c r="L274" s="388"/>
      <c r="M274" s="180"/>
      <c r="N274" s="276">
        <v>19</v>
      </c>
      <c r="O274" s="50">
        <v>2022</v>
      </c>
      <c r="P274" s="183"/>
      <c r="Q274" s="180"/>
      <c r="R274" s="180"/>
      <c r="S274" s="180"/>
      <c r="T274" s="180"/>
      <c r="U274" s="180"/>
      <c r="V274" s="180"/>
      <c r="W274" s="180"/>
      <c r="X274" s="180"/>
    </row>
    <row r="275" spans="1:24" s="152" customFormat="1" ht="40.5" customHeight="1" x14ac:dyDescent="0.25">
      <c r="A275" s="180"/>
      <c r="B275" s="44" t="s">
        <v>4727</v>
      </c>
      <c r="C275" s="333">
        <f>IF(LEN($E275)=0,"",SUBTOTAL(3,$E$6:$E275))</f>
        <v>270</v>
      </c>
      <c r="D275" s="189" t="s">
        <v>1327</v>
      </c>
      <c r="E275" s="177" t="s">
        <v>28</v>
      </c>
      <c r="F275" s="275" t="s">
        <v>1328</v>
      </c>
      <c r="G275" s="177"/>
      <c r="H275" s="177"/>
      <c r="I275" s="388">
        <v>1.26</v>
      </c>
      <c r="J275" s="4"/>
      <c r="K275" s="103">
        <v>0.45</v>
      </c>
      <c r="L275" s="388"/>
      <c r="M275" s="180"/>
      <c r="N275" s="276">
        <v>19</v>
      </c>
      <c r="O275" s="50">
        <v>2022</v>
      </c>
      <c r="P275" s="183"/>
      <c r="Q275" s="180"/>
      <c r="R275" s="180"/>
      <c r="S275" s="180"/>
      <c r="T275" s="180"/>
      <c r="U275" s="180"/>
      <c r="V275" s="180"/>
      <c r="W275" s="180"/>
      <c r="X275" s="180"/>
    </row>
    <row r="276" spans="1:24" s="152" customFormat="1" ht="40.5" customHeight="1" x14ac:dyDescent="0.25">
      <c r="A276" s="180"/>
      <c r="B276" s="44" t="s">
        <v>4727</v>
      </c>
      <c r="C276" s="333">
        <f>IF(LEN($E276)=0,"",SUBTOTAL(3,$E$6:$E276))</f>
        <v>271</v>
      </c>
      <c r="D276" s="189" t="s">
        <v>1330</v>
      </c>
      <c r="E276" s="177" t="s">
        <v>28</v>
      </c>
      <c r="F276" s="275" t="s">
        <v>1328</v>
      </c>
      <c r="G276" s="177"/>
      <c r="H276" s="177"/>
      <c r="I276" s="388">
        <v>2.7</v>
      </c>
      <c r="J276" s="4"/>
      <c r="K276" s="103">
        <v>0.06</v>
      </c>
      <c r="L276" s="388"/>
      <c r="M276" s="180"/>
      <c r="N276" s="276">
        <v>19</v>
      </c>
      <c r="O276" s="50">
        <v>2022</v>
      </c>
      <c r="P276" s="183"/>
      <c r="Q276" s="180"/>
      <c r="R276" s="180"/>
      <c r="S276" s="180"/>
      <c r="T276" s="180"/>
      <c r="U276" s="180"/>
      <c r="V276" s="180"/>
      <c r="W276" s="180"/>
      <c r="X276" s="180"/>
    </row>
    <row r="277" spans="1:24" s="152" customFormat="1" ht="40.5" customHeight="1" x14ac:dyDescent="0.25">
      <c r="A277" s="180"/>
      <c r="B277" s="44" t="s">
        <v>4727</v>
      </c>
      <c r="C277" s="333">
        <f>IF(LEN($E277)=0,"",SUBTOTAL(3,$E$6:$E277))</f>
        <v>272</v>
      </c>
      <c r="D277" s="189" t="s">
        <v>1332</v>
      </c>
      <c r="E277" s="177" t="s">
        <v>28</v>
      </c>
      <c r="F277" s="188" t="s">
        <v>4942</v>
      </c>
      <c r="G277" s="177"/>
      <c r="H277" s="177"/>
      <c r="I277" s="65">
        <v>26.869999999999997</v>
      </c>
      <c r="J277" s="4"/>
      <c r="K277" s="103">
        <v>3.9499999999999997</v>
      </c>
      <c r="L277" s="388"/>
      <c r="M277" s="180"/>
      <c r="N277" s="276">
        <v>19</v>
      </c>
      <c r="O277" s="50">
        <v>2022</v>
      </c>
      <c r="P277" s="183"/>
      <c r="Q277" s="180"/>
      <c r="R277" s="180"/>
      <c r="S277" s="180"/>
      <c r="T277" s="180"/>
      <c r="U277" s="180"/>
      <c r="V277" s="180"/>
      <c r="W277" s="180"/>
      <c r="X277" s="180"/>
    </row>
    <row r="278" spans="1:24" s="152" customFormat="1" ht="40.5" customHeight="1" x14ac:dyDescent="0.25">
      <c r="A278" s="180"/>
      <c r="B278" s="44" t="s">
        <v>4727</v>
      </c>
      <c r="C278" s="333">
        <f>IF(LEN($E278)=0,"",SUBTOTAL(3,$E$6:$E278))</f>
        <v>273</v>
      </c>
      <c r="D278" s="189" t="s">
        <v>4943</v>
      </c>
      <c r="E278" s="177" t="s">
        <v>28</v>
      </c>
      <c r="F278" s="275" t="s">
        <v>4944</v>
      </c>
      <c r="G278" s="177"/>
      <c r="H278" s="177"/>
      <c r="I278" s="388">
        <v>56.4</v>
      </c>
      <c r="J278" s="4"/>
      <c r="K278" s="103">
        <v>2.0100000000000002</v>
      </c>
      <c r="L278" s="388"/>
      <c r="M278" s="180"/>
      <c r="N278" s="276">
        <v>19</v>
      </c>
      <c r="O278" s="50">
        <v>2022</v>
      </c>
      <c r="P278" s="183"/>
      <c r="Q278" s="180"/>
      <c r="R278" s="180"/>
      <c r="S278" s="180"/>
      <c r="T278" s="180"/>
      <c r="U278" s="180"/>
      <c r="V278" s="180"/>
      <c r="W278" s="180"/>
      <c r="X278" s="180"/>
    </row>
    <row r="279" spans="1:24" s="152" customFormat="1" ht="40.5" customHeight="1" x14ac:dyDescent="0.25">
      <c r="A279" s="180"/>
      <c r="B279" s="44" t="s">
        <v>4727</v>
      </c>
      <c r="C279" s="333">
        <f>IF(LEN($E279)=0,"",SUBTOTAL(3,$E$6:$E279))</f>
        <v>274</v>
      </c>
      <c r="D279" s="189" t="s">
        <v>1351</v>
      </c>
      <c r="E279" s="177" t="s">
        <v>256</v>
      </c>
      <c r="F279" s="177" t="s">
        <v>936</v>
      </c>
      <c r="G279" s="177"/>
      <c r="H279" s="177"/>
      <c r="I279" s="389">
        <v>1.59</v>
      </c>
      <c r="J279" s="4"/>
      <c r="K279" s="103">
        <v>1.59</v>
      </c>
      <c r="L279" s="389"/>
      <c r="M279" s="180"/>
      <c r="N279" s="276">
        <v>19</v>
      </c>
      <c r="O279" s="50">
        <v>2022</v>
      </c>
      <c r="P279" s="183"/>
      <c r="Q279" s="180"/>
      <c r="R279" s="180"/>
      <c r="S279" s="180"/>
      <c r="T279" s="180"/>
      <c r="U279" s="180"/>
      <c r="V279" s="180"/>
      <c r="W279" s="180"/>
      <c r="X279" s="180"/>
    </row>
    <row r="280" spans="1:24" s="152" customFormat="1" ht="40.5" customHeight="1" x14ac:dyDescent="0.25">
      <c r="A280" s="180"/>
      <c r="B280" s="44" t="s">
        <v>4727</v>
      </c>
      <c r="C280" s="333">
        <f>IF(LEN($E280)=0,"",SUBTOTAL(3,$E$6:$E280))</f>
        <v>275</v>
      </c>
      <c r="D280" s="189" t="s">
        <v>1266</v>
      </c>
      <c r="E280" s="177" t="s">
        <v>139</v>
      </c>
      <c r="F280" s="177" t="s">
        <v>682</v>
      </c>
      <c r="G280" s="177"/>
      <c r="H280" s="177"/>
      <c r="I280" s="339">
        <v>7.0000000000000007E-2</v>
      </c>
      <c r="J280" s="4"/>
      <c r="K280" s="103">
        <v>0.05</v>
      </c>
      <c r="L280" s="281"/>
      <c r="M280" s="180"/>
      <c r="N280" s="276">
        <v>19</v>
      </c>
      <c r="O280" s="50">
        <v>2022</v>
      </c>
      <c r="P280" s="183"/>
      <c r="Q280" s="180"/>
      <c r="R280" s="180"/>
      <c r="S280" s="180"/>
      <c r="T280" s="180"/>
      <c r="U280" s="180"/>
      <c r="V280" s="180"/>
      <c r="W280" s="180"/>
      <c r="X280" s="180"/>
    </row>
    <row r="281" spans="1:24" s="152" customFormat="1" ht="40.5" customHeight="1" x14ac:dyDescent="0.25">
      <c r="A281" s="180"/>
      <c r="B281" s="44" t="s">
        <v>4727</v>
      </c>
      <c r="C281" s="333">
        <f>IF(LEN($E281)=0,"",SUBTOTAL(3,$E$6:$E281))</f>
        <v>276</v>
      </c>
      <c r="D281" s="189" t="s">
        <v>4945</v>
      </c>
      <c r="E281" s="279" t="s">
        <v>84</v>
      </c>
      <c r="F281" s="279" t="s">
        <v>1269</v>
      </c>
      <c r="G281" s="177"/>
      <c r="H281" s="177"/>
      <c r="I281" s="390">
        <v>0.3</v>
      </c>
      <c r="J281" s="4"/>
      <c r="K281" s="103">
        <v>0.16</v>
      </c>
      <c r="L281" s="390"/>
      <c r="M281" s="180"/>
      <c r="N281" s="276">
        <v>19</v>
      </c>
      <c r="O281" s="50">
        <v>2022</v>
      </c>
      <c r="P281" s="183"/>
      <c r="Q281" s="180"/>
      <c r="R281" s="180"/>
      <c r="S281" s="180"/>
      <c r="T281" s="180"/>
      <c r="U281" s="180"/>
      <c r="V281" s="180"/>
      <c r="W281" s="180"/>
      <c r="X281" s="180"/>
    </row>
    <row r="282" spans="1:24" s="152" customFormat="1" ht="40.5" customHeight="1" x14ac:dyDescent="0.25">
      <c r="A282" s="180"/>
      <c r="B282" s="44" t="s">
        <v>4727</v>
      </c>
      <c r="C282" s="333">
        <f>IF(LEN($E282)=0,"",SUBTOTAL(3,$E$6:$E282))</f>
        <v>277</v>
      </c>
      <c r="D282" s="189" t="s">
        <v>1368</v>
      </c>
      <c r="E282" s="279" t="s">
        <v>84</v>
      </c>
      <c r="F282" s="279" t="s">
        <v>4946</v>
      </c>
      <c r="G282" s="177"/>
      <c r="H282" s="177"/>
      <c r="I282" s="391">
        <v>1.23</v>
      </c>
      <c r="J282" s="4"/>
      <c r="K282" s="103">
        <v>0.17</v>
      </c>
      <c r="L282" s="392"/>
      <c r="M282" s="180"/>
      <c r="N282" s="276">
        <v>19</v>
      </c>
      <c r="O282" s="50">
        <v>2022</v>
      </c>
      <c r="P282" s="183"/>
      <c r="Q282" s="180"/>
      <c r="R282" s="180"/>
      <c r="S282" s="180"/>
      <c r="T282" s="180"/>
      <c r="U282" s="180"/>
      <c r="V282" s="180"/>
      <c r="W282" s="180"/>
      <c r="X282" s="180"/>
    </row>
    <row r="283" spans="1:24" s="152" customFormat="1" ht="40.5" customHeight="1" x14ac:dyDescent="0.25">
      <c r="A283" s="180"/>
      <c r="B283" s="44" t="s">
        <v>4727</v>
      </c>
      <c r="C283" s="333">
        <f>IF(LEN($E283)=0,"",SUBTOTAL(3,$E$6:$E283))</f>
        <v>278</v>
      </c>
      <c r="D283" s="189" t="s">
        <v>1368</v>
      </c>
      <c r="E283" s="177" t="s">
        <v>89</v>
      </c>
      <c r="F283" s="283" t="s">
        <v>4947</v>
      </c>
      <c r="G283" s="177"/>
      <c r="H283" s="177"/>
      <c r="I283" s="103">
        <v>0.23</v>
      </c>
      <c r="J283" s="4"/>
      <c r="K283" s="103">
        <v>0.15</v>
      </c>
      <c r="L283" s="393"/>
      <c r="M283" s="180"/>
      <c r="N283" s="276">
        <v>19</v>
      </c>
      <c r="O283" s="50">
        <v>2022</v>
      </c>
      <c r="P283" s="183"/>
      <c r="Q283" s="180"/>
      <c r="R283" s="180"/>
      <c r="S283" s="180"/>
      <c r="T283" s="180"/>
      <c r="U283" s="180"/>
      <c r="V283" s="180"/>
      <c r="W283" s="180"/>
      <c r="X283" s="180"/>
    </row>
    <row r="284" spans="1:24" s="152" customFormat="1" ht="40.5" customHeight="1" x14ac:dyDescent="0.25">
      <c r="A284" s="180"/>
      <c r="B284" s="44" t="s">
        <v>4727</v>
      </c>
      <c r="C284" s="333">
        <f>IF(LEN($E284)=0,"",SUBTOTAL(3,$E$6:$E284))</f>
        <v>279</v>
      </c>
      <c r="D284" s="189" t="s">
        <v>1414</v>
      </c>
      <c r="E284" s="177" t="s">
        <v>89</v>
      </c>
      <c r="F284" s="177" t="s">
        <v>1415</v>
      </c>
      <c r="G284" s="177"/>
      <c r="H284" s="177"/>
      <c r="I284" s="389">
        <v>18.89</v>
      </c>
      <c r="J284" s="4"/>
      <c r="K284" s="103">
        <v>1.76</v>
      </c>
      <c r="L284" s="393"/>
      <c r="M284" s="180"/>
      <c r="N284" s="276">
        <v>19</v>
      </c>
      <c r="O284" s="50">
        <v>2022</v>
      </c>
      <c r="P284" s="183"/>
      <c r="Q284" s="180"/>
      <c r="R284" s="180"/>
      <c r="S284" s="180"/>
      <c r="T284" s="180"/>
      <c r="U284" s="180"/>
      <c r="V284" s="180"/>
      <c r="W284" s="180"/>
      <c r="X284" s="180"/>
    </row>
    <row r="285" spans="1:24" s="152" customFormat="1" ht="40.5" customHeight="1" x14ac:dyDescent="0.25">
      <c r="A285" s="180"/>
      <c r="B285" s="44" t="s">
        <v>4727</v>
      </c>
      <c r="C285" s="333">
        <f>IF(LEN($E285)=0,"",SUBTOTAL(3,$E$6:$E285))</f>
        <v>280</v>
      </c>
      <c r="D285" s="189" t="s">
        <v>4948</v>
      </c>
      <c r="E285" s="177" t="s">
        <v>165</v>
      </c>
      <c r="F285" s="188" t="s">
        <v>166</v>
      </c>
      <c r="G285" s="177"/>
      <c r="H285" s="177"/>
      <c r="I285" s="394">
        <v>12.26</v>
      </c>
      <c r="J285" s="4"/>
      <c r="K285" s="103">
        <v>4.32</v>
      </c>
      <c r="L285" s="17"/>
      <c r="M285" s="180"/>
      <c r="N285" s="276">
        <v>19</v>
      </c>
      <c r="O285" s="50">
        <v>2022</v>
      </c>
      <c r="P285" s="183"/>
      <c r="Q285" s="180"/>
      <c r="R285" s="180"/>
      <c r="S285" s="180"/>
      <c r="T285" s="180"/>
      <c r="U285" s="180"/>
      <c r="V285" s="180"/>
      <c r="W285" s="180"/>
      <c r="X285" s="180"/>
    </row>
    <row r="286" spans="1:24" s="152" customFormat="1" ht="40.5" customHeight="1" x14ac:dyDescent="0.25">
      <c r="A286" s="180"/>
      <c r="B286" s="44" t="s">
        <v>4727</v>
      </c>
      <c r="C286" s="333">
        <f>IF(LEN($E286)=0,"",SUBTOTAL(3,$E$6:$E286))</f>
        <v>281</v>
      </c>
      <c r="D286" s="189" t="s">
        <v>4949</v>
      </c>
      <c r="E286" s="177" t="s">
        <v>165</v>
      </c>
      <c r="F286" s="188" t="s">
        <v>4950</v>
      </c>
      <c r="G286" s="177"/>
      <c r="H286" s="177"/>
      <c r="I286" s="394">
        <v>0.26</v>
      </c>
      <c r="J286" s="4"/>
      <c r="K286" s="103">
        <v>0.02</v>
      </c>
      <c r="L286" s="17"/>
      <c r="M286" s="180"/>
      <c r="N286" s="276">
        <v>19</v>
      </c>
      <c r="O286" s="50">
        <v>2022</v>
      </c>
      <c r="P286" s="183"/>
      <c r="Q286" s="180"/>
      <c r="R286" s="180"/>
      <c r="S286" s="180"/>
      <c r="T286" s="180"/>
      <c r="U286" s="180"/>
      <c r="V286" s="180"/>
      <c r="W286" s="180"/>
      <c r="X286" s="180"/>
    </row>
    <row r="287" spans="1:24" s="152" customFormat="1" ht="40.5" customHeight="1" x14ac:dyDescent="0.25">
      <c r="A287" s="180"/>
      <c r="B287" s="44" t="s">
        <v>4736</v>
      </c>
      <c r="C287" s="333">
        <f>IF(LEN($E287)=0,"",SUBTOTAL(3,$E$6:$E287))</f>
        <v>282</v>
      </c>
      <c r="D287" s="189" t="s">
        <v>1634</v>
      </c>
      <c r="E287" s="177" t="s">
        <v>51</v>
      </c>
      <c r="F287" s="177" t="s">
        <v>4951</v>
      </c>
      <c r="G287" s="177"/>
      <c r="H287" s="177"/>
      <c r="I287" s="389">
        <v>10.28</v>
      </c>
      <c r="J287" s="4"/>
      <c r="K287" s="103">
        <v>2.84</v>
      </c>
      <c r="L287" s="389">
        <v>3.27</v>
      </c>
      <c r="M287" s="180"/>
      <c r="N287" s="276">
        <v>19</v>
      </c>
      <c r="O287" s="50">
        <v>2022</v>
      </c>
      <c r="P287" s="183"/>
      <c r="Q287" s="180"/>
      <c r="R287" s="180"/>
      <c r="S287" s="180"/>
      <c r="T287" s="180"/>
      <c r="U287" s="180"/>
      <c r="V287" s="180"/>
      <c r="W287" s="180"/>
      <c r="X287" s="180"/>
    </row>
    <row r="288" spans="1:24" s="152" customFormat="1" ht="40.5" customHeight="1" x14ac:dyDescent="0.25">
      <c r="A288" s="180"/>
      <c r="B288" s="44" t="s">
        <v>4727</v>
      </c>
      <c r="C288" s="333">
        <f>IF(LEN($E288)=0,"",SUBTOTAL(3,$E$6:$E288))</f>
        <v>283</v>
      </c>
      <c r="D288" s="189" t="s">
        <v>1384</v>
      </c>
      <c r="E288" s="177" t="s">
        <v>165</v>
      </c>
      <c r="F288" s="177" t="s">
        <v>4952</v>
      </c>
      <c r="G288" s="177"/>
      <c r="H288" s="177"/>
      <c r="I288" s="395">
        <v>2.33</v>
      </c>
      <c r="J288" s="4"/>
      <c r="K288" s="103">
        <v>0.63</v>
      </c>
      <c r="L288" s="281"/>
      <c r="M288" s="180"/>
      <c r="N288" s="276">
        <v>19</v>
      </c>
      <c r="O288" s="50">
        <v>2022</v>
      </c>
      <c r="P288" s="183"/>
      <c r="Q288" s="180"/>
      <c r="R288" s="180"/>
      <c r="S288" s="180"/>
      <c r="T288" s="180"/>
      <c r="U288" s="180"/>
      <c r="V288" s="180"/>
      <c r="W288" s="180"/>
      <c r="X288" s="180"/>
    </row>
    <row r="289" spans="1:24" s="152" customFormat="1" ht="40.5" customHeight="1" x14ac:dyDescent="0.25">
      <c r="A289" s="180"/>
      <c r="B289" s="44" t="s">
        <v>4727</v>
      </c>
      <c r="C289" s="333">
        <f>IF(LEN($E289)=0,"",SUBTOTAL(3,$E$6:$E289))</f>
        <v>284</v>
      </c>
      <c r="D289" s="189" t="s">
        <v>1368</v>
      </c>
      <c r="E289" s="177" t="s">
        <v>181</v>
      </c>
      <c r="F289" s="283" t="s">
        <v>132</v>
      </c>
      <c r="G289" s="177"/>
      <c r="H289" s="177"/>
      <c r="I289" s="103">
        <v>0.26</v>
      </c>
      <c r="J289" s="4"/>
      <c r="K289" s="103">
        <v>0.12</v>
      </c>
      <c r="L289" s="393"/>
      <c r="M289" s="180"/>
      <c r="N289" s="276">
        <v>19</v>
      </c>
      <c r="O289" s="50">
        <v>2022</v>
      </c>
      <c r="P289" s="183"/>
      <c r="Q289" s="180"/>
      <c r="R289" s="180"/>
      <c r="S289" s="180"/>
      <c r="T289" s="180"/>
      <c r="U289" s="180"/>
      <c r="V289" s="180"/>
      <c r="W289" s="180"/>
      <c r="X289" s="180"/>
    </row>
    <row r="290" spans="1:24" s="152" customFormat="1" ht="40.5" customHeight="1" x14ac:dyDescent="0.25">
      <c r="A290" s="180"/>
      <c r="B290" s="44" t="s">
        <v>4727</v>
      </c>
      <c r="C290" s="333">
        <f>IF(LEN($E290)=0,"",SUBTOTAL(3,$E$6:$E290))</f>
        <v>285</v>
      </c>
      <c r="D290" s="189" t="s">
        <v>4953</v>
      </c>
      <c r="E290" s="177" t="s">
        <v>51</v>
      </c>
      <c r="F290" s="177" t="s">
        <v>4954</v>
      </c>
      <c r="G290" s="177"/>
      <c r="H290" s="177"/>
      <c r="I290" s="389">
        <v>20.32</v>
      </c>
      <c r="J290" s="4"/>
      <c r="K290" s="103">
        <v>4.29</v>
      </c>
      <c r="L290" s="389"/>
      <c r="M290" s="180"/>
      <c r="N290" s="276">
        <v>19</v>
      </c>
      <c r="O290" s="50">
        <v>2022</v>
      </c>
      <c r="P290" s="183"/>
      <c r="Q290" s="180"/>
      <c r="R290" s="180"/>
      <c r="S290" s="180"/>
      <c r="T290" s="180"/>
      <c r="U290" s="180"/>
      <c r="V290" s="180"/>
      <c r="W290" s="180"/>
      <c r="X290" s="180"/>
    </row>
    <row r="291" spans="1:24" s="152" customFormat="1" ht="40.5" customHeight="1" x14ac:dyDescent="0.25">
      <c r="A291" s="180"/>
      <c r="B291" s="44" t="s">
        <v>4727</v>
      </c>
      <c r="C291" s="333">
        <f>IF(LEN($E291)=0,"",SUBTOTAL(3,$E$6:$E291))</f>
        <v>286</v>
      </c>
      <c r="D291" s="189" t="s">
        <v>4550</v>
      </c>
      <c r="E291" s="251" t="s">
        <v>84</v>
      </c>
      <c r="F291" s="251" t="s">
        <v>85</v>
      </c>
      <c r="G291" s="177"/>
      <c r="H291" s="177"/>
      <c r="I291" s="341">
        <v>0.2</v>
      </c>
      <c r="J291" s="4"/>
      <c r="K291" s="103">
        <v>0.14000000000000001</v>
      </c>
      <c r="L291" s="281"/>
      <c r="M291" s="180"/>
      <c r="N291" s="276">
        <v>19</v>
      </c>
      <c r="O291" s="50">
        <v>2022</v>
      </c>
      <c r="P291" s="183"/>
      <c r="Q291" s="180"/>
      <c r="R291" s="180"/>
      <c r="S291" s="180"/>
      <c r="T291" s="180"/>
      <c r="U291" s="180"/>
      <c r="V291" s="180"/>
      <c r="W291" s="180"/>
      <c r="X291" s="180"/>
    </row>
    <row r="292" spans="1:24" s="152" customFormat="1" ht="40.5" customHeight="1" x14ac:dyDescent="0.25">
      <c r="A292" s="180"/>
      <c r="B292" s="44" t="s">
        <v>4727</v>
      </c>
      <c r="C292" s="333">
        <f>IF(LEN($E292)=0,"",SUBTOTAL(3,$E$6:$E292))</f>
        <v>287</v>
      </c>
      <c r="D292" s="189" t="s">
        <v>4447</v>
      </c>
      <c r="E292" s="251" t="s">
        <v>84</v>
      </c>
      <c r="F292" s="251" t="s">
        <v>4955</v>
      </c>
      <c r="G292" s="177"/>
      <c r="H292" s="177"/>
      <c r="I292" s="341">
        <v>3.45</v>
      </c>
      <c r="J292" s="4"/>
      <c r="K292" s="103">
        <v>0.47</v>
      </c>
      <c r="L292" s="281"/>
      <c r="M292" s="180"/>
      <c r="N292" s="276">
        <v>19</v>
      </c>
      <c r="O292" s="50">
        <v>2022</v>
      </c>
      <c r="P292" s="183"/>
      <c r="Q292" s="180"/>
      <c r="R292" s="180"/>
      <c r="S292" s="180"/>
      <c r="T292" s="180"/>
      <c r="U292" s="180"/>
      <c r="V292" s="180"/>
      <c r="W292" s="180"/>
      <c r="X292" s="180"/>
    </row>
    <row r="293" spans="1:24" s="152" customFormat="1" ht="40.5" customHeight="1" x14ac:dyDescent="0.25">
      <c r="A293" s="180"/>
      <c r="B293" s="44" t="s">
        <v>4727</v>
      </c>
      <c r="C293" s="333">
        <f>IF(LEN($E293)=0,"",SUBTOTAL(3,$E$6:$E293))</f>
        <v>288</v>
      </c>
      <c r="D293" s="57" t="s">
        <v>1454</v>
      </c>
      <c r="E293" s="51" t="s">
        <v>79</v>
      </c>
      <c r="F293" s="51" t="s">
        <v>499</v>
      </c>
      <c r="G293" s="177"/>
      <c r="H293" s="177"/>
      <c r="I293" s="47">
        <v>1</v>
      </c>
      <c r="J293" s="9"/>
      <c r="K293" s="47">
        <v>1</v>
      </c>
      <c r="L293" s="47"/>
      <c r="M293" s="47"/>
      <c r="N293" s="276">
        <v>2</v>
      </c>
      <c r="O293" s="50">
        <v>2022</v>
      </c>
      <c r="P293" s="183"/>
      <c r="Q293" s="180"/>
      <c r="R293" s="180"/>
      <c r="S293" s="180"/>
      <c r="T293" s="180"/>
      <c r="U293" s="180"/>
      <c r="V293" s="180"/>
      <c r="W293" s="180"/>
      <c r="X293" s="180"/>
    </row>
    <row r="294" spans="1:24" s="152" customFormat="1" ht="40.5" customHeight="1" x14ac:dyDescent="0.25">
      <c r="A294" s="180"/>
      <c r="B294" s="44" t="s">
        <v>4727</v>
      </c>
      <c r="C294" s="333">
        <f>IF(LEN($E294)=0,"",SUBTOTAL(3,$E$6:$E294))</f>
        <v>289</v>
      </c>
      <c r="D294" s="57" t="s">
        <v>1456</v>
      </c>
      <c r="E294" s="51" t="s">
        <v>79</v>
      </c>
      <c r="F294" s="51" t="s">
        <v>499</v>
      </c>
      <c r="G294" s="177"/>
      <c r="H294" s="177"/>
      <c r="I294" s="47">
        <v>1.1000000000000001</v>
      </c>
      <c r="J294" s="9"/>
      <c r="K294" s="47">
        <v>1.1000000000000001</v>
      </c>
      <c r="L294" s="47"/>
      <c r="M294" s="47"/>
      <c r="N294" s="276">
        <v>2</v>
      </c>
      <c r="O294" s="50">
        <v>2022</v>
      </c>
      <c r="P294" s="183"/>
      <c r="Q294" s="180"/>
      <c r="R294" s="180"/>
      <c r="S294" s="180"/>
      <c r="T294" s="180"/>
      <c r="U294" s="180"/>
      <c r="V294" s="180"/>
      <c r="W294" s="180"/>
      <c r="X294" s="180"/>
    </row>
    <row r="295" spans="1:24" s="152" customFormat="1" ht="40.5" customHeight="1" x14ac:dyDescent="0.25">
      <c r="A295" s="180"/>
      <c r="B295" s="44" t="s">
        <v>4727</v>
      </c>
      <c r="C295" s="333">
        <f>IF(LEN($E295)=0,"",SUBTOTAL(3,$E$6:$E295))</f>
        <v>290</v>
      </c>
      <c r="D295" s="57" t="s">
        <v>1458</v>
      </c>
      <c r="E295" s="51" t="s">
        <v>79</v>
      </c>
      <c r="F295" s="51" t="s">
        <v>499</v>
      </c>
      <c r="G295" s="177"/>
      <c r="H295" s="177"/>
      <c r="I295" s="47">
        <v>1.3</v>
      </c>
      <c r="J295" s="9"/>
      <c r="K295" s="47">
        <v>1.3</v>
      </c>
      <c r="L295" s="47"/>
      <c r="M295" s="47"/>
      <c r="N295" s="276">
        <v>2</v>
      </c>
      <c r="O295" s="50">
        <v>2022</v>
      </c>
      <c r="P295" s="183"/>
      <c r="Q295" s="180"/>
      <c r="R295" s="180"/>
      <c r="S295" s="180"/>
      <c r="T295" s="180"/>
      <c r="U295" s="180"/>
      <c r="V295" s="180"/>
      <c r="W295" s="180"/>
      <c r="X295" s="180"/>
    </row>
    <row r="296" spans="1:24" s="152" customFormat="1" ht="40.5" customHeight="1" x14ac:dyDescent="0.25">
      <c r="A296" s="180"/>
      <c r="B296" s="44" t="s">
        <v>4727</v>
      </c>
      <c r="C296" s="333">
        <f>IF(LEN($E296)=0,"",SUBTOTAL(3,$E$6:$E296))</f>
        <v>291</v>
      </c>
      <c r="D296" s="379" t="s">
        <v>1503</v>
      </c>
      <c r="E296" s="51" t="s">
        <v>51</v>
      </c>
      <c r="F296" s="51" t="s">
        <v>1146</v>
      </c>
      <c r="G296" s="177"/>
      <c r="H296" s="177"/>
      <c r="I296" s="47">
        <v>0.3</v>
      </c>
      <c r="J296" s="9"/>
      <c r="K296" s="47">
        <v>0.3</v>
      </c>
      <c r="L296" s="47"/>
      <c r="M296" s="47"/>
      <c r="N296" s="276">
        <v>2</v>
      </c>
      <c r="O296" s="50">
        <v>2022</v>
      </c>
      <c r="P296" s="183"/>
      <c r="Q296" s="180"/>
      <c r="R296" s="180"/>
      <c r="S296" s="180"/>
      <c r="T296" s="180"/>
      <c r="U296" s="180"/>
      <c r="V296" s="180"/>
      <c r="W296" s="180"/>
      <c r="X296" s="180"/>
    </row>
    <row r="297" spans="1:24" s="152" customFormat="1" ht="40.5" customHeight="1" x14ac:dyDescent="0.25">
      <c r="A297" s="180"/>
      <c r="B297" s="44" t="s">
        <v>4727</v>
      </c>
      <c r="C297" s="333">
        <f>IF(LEN($E297)=0,"",SUBTOTAL(3,$E$6:$E297))</f>
        <v>292</v>
      </c>
      <c r="D297" s="57" t="s">
        <v>1521</v>
      </c>
      <c r="E297" s="51" t="s">
        <v>79</v>
      </c>
      <c r="F297" s="60" t="s">
        <v>1522</v>
      </c>
      <c r="G297" s="177"/>
      <c r="H297" s="177"/>
      <c r="I297" s="47">
        <v>5.74</v>
      </c>
      <c r="J297" s="9"/>
      <c r="K297" s="47">
        <v>1.5</v>
      </c>
      <c r="L297" s="47"/>
      <c r="M297" s="47"/>
      <c r="N297" s="276">
        <v>2</v>
      </c>
      <c r="O297" s="50">
        <v>2022</v>
      </c>
      <c r="P297" s="183"/>
      <c r="Q297" s="180"/>
      <c r="R297" s="180"/>
      <c r="S297" s="180"/>
      <c r="T297" s="180"/>
      <c r="U297" s="180"/>
      <c r="V297" s="180"/>
      <c r="W297" s="180"/>
      <c r="X297" s="180"/>
    </row>
    <row r="298" spans="1:24" s="152" customFormat="1" ht="40.5" customHeight="1" x14ac:dyDescent="0.25">
      <c r="A298" s="180"/>
      <c r="B298" s="44" t="s">
        <v>4736</v>
      </c>
      <c r="C298" s="333">
        <f>IF(LEN($E298)=0,"",SUBTOTAL(3,$E$6:$E298))</f>
        <v>293</v>
      </c>
      <c r="D298" s="57" t="s">
        <v>1526</v>
      </c>
      <c r="E298" s="51" t="s">
        <v>79</v>
      </c>
      <c r="F298" s="51" t="s">
        <v>1527</v>
      </c>
      <c r="G298" s="177"/>
      <c r="H298" s="177"/>
      <c r="I298" s="47">
        <v>10.5</v>
      </c>
      <c r="J298" s="9"/>
      <c r="K298" s="47">
        <v>9.1999999999999993</v>
      </c>
      <c r="L298" s="47">
        <v>1.3</v>
      </c>
      <c r="M298" s="47"/>
      <c r="N298" s="276">
        <v>2</v>
      </c>
      <c r="O298" s="50">
        <v>2022</v>
      </c>
      <c r="P298" s="183"/>
      <c r="Q298" s="180"/>
      <c r="R298" s="180"/>
      <c r="S298" s="180"/>
      <c r="T298" s="180"/>
      <c r="U298" s="180"/>
      <c r="V298" s="180"/>
      <c r="W298" s="180"/>
      <c r="X298" s="180"/>
    </row>
    <row r="299" spans="1:24" s="152" customFormat="1" ht="40.5" customHeight="1" x14ac:dyDescent="0.25">
      <c r="A299" s="180"/>
      <c r="B299" s="44" t="s">
        <v>4727</v>
      </c>
      <c r="C299" s="333">
        <f>IF(LEN($E299)=0,"",SUBTOTAL(3,$E$6:$E299))</f>
        <v>294</v>
      </c>
      <c r="D299" s="57" t="s">
        <v>1529</v>
      </c>
      <c r="E299" s="51" t="s">
        <v>79</v>
      </c>
      <c r="F299" s="51" t="s">
        <v>123</v>
      </c>
      <c r="G299" s="177"/>
      <c r="H299" s="177"/>
      <c r="I299" s="47">
        <v>20</v>
      </c>
      <c r="J299" s="9"/>
      <c r="K299" s="47">
        <v>3</v>
      </c>
      <c r="L299" s="47"/>
      <c r="M299" s="47"/>
      <c r="N299" s="276">
        <v>2</v>
      </c>
      <c r="O299" s="50">
        <v>2022</v>
      </c>
      <c r="P299" s="183"/>
      <c r="Q299" s="180"/>
      <c r="R299" s="180"/>
      <c r="S299" s="180"/>
      <c r="T299" s="180"/>
      <c r="U299" s="180"/>
      <c r="V299" s="180"/>
      <c r="W299" s="180"/>
      <c r="X299" s="180"/>
    </row>
    <row r="300" spans="1:24" s="152" customFormat="1" ht="40.5" customHeight="1" x14ac:dyDescent="0.25">
      <c r="A300" s="180"/>
      <c r="B300" s="44" t="s">
        <v>4727</v>
      </c>
      <c r="C300" s="333">
        <f>IF(LEN($E300)=0,"",SUBTOTAL(3,$E$6:$E300))</f>
        <v>295</v>
      </c>
      <c r="D300" s="57" t="s">
        <v>1531</v>
      </c>
      <c r="E300" s="51" t="s">
        <v>79</v>
      </c>
      <c r="F300" s="51" t="s">
        <v>499</v>
      </c>
      <c r="G300" s="177"/>
      <c r="H300" s="177"/>
      <c r="I300" s="47">
        <v>7.5</v>
      </c>
      <c r="J300" s="9"/>
      <c r="K300" s="47">
        <v>1</v>
      </c>
      <c r="L300" s="47"/>
      <c r="M300" s="47"/>
      <c r="N300" s="276">
        <v>2</v>
      </c>
      <c r="O300" s="50">
        <v>2022</v>
      </c>
      <c r="P300" s="183"/>
      <c r="Q300" s="180"/>
      <c r="R300" s="180"/>
      <c r="S300" s="180"/>
      <c r="T300" s="180"/>
      <c r="U300" s="180"/>
      <c r="V300" s="180"/>
      <c r="W300" s="180"/>
      <c r="X300" s="180"/>
    </row>
    <row r="301" spans="1:24" s="152" customFormat="1" ht="40.5" customHeight="1" x14ac:dyDescent="0.25">
      <c r="A301" s="180"/>
      <c r="B301" s="44" t="s">
        <v>4736</v>
      </c>
      <c r="C301" s="333">
        <f>IF(LEN($E301)=0,"",SUBTOTAL(3,$E$6:$E301))</f>
        <v>296</v>
      </c>
      <c r="D301" s="57" t="s">
        <v>1533</v>
      </c>
      <c r="E301" s="51" t="s">
        <v>79</v>
      </c>
      <c r="F301" s="51" t="s">
        <v>499</v>
      </c>
      <c r="G301" s="177"/>
      <c r="H301" s="177"/>
      <c r="I301" s="47">
        <v>7.7</v>
      </c>
      <c r="J301" s="9"/>
      <c r="K301" s="47">
        <v>0.2</v>
      </c>
      <c r="L301" s="47">
        <v>0.01</v>
      </c>
      <c r="M301" s="47"/>
      <c r="N301" s="276">
        <v>2</v>
      </c>
      <c r="O301" s="50">
        <v>2022</v>
      </c>
      <c r="P301" s="183"/>
      <c r="Q301" s="180"/>
      <c r="R301" s="180"/>
      <c r="S301" s="180"/>
      <c r="T301" s="180"/>
      <c r="U301" s="180"/>
      <c r="V301" s="180"/>
      <c r="W301" s="180"/>
      <c r="X301" s="180"/>
    </row>
    <row r="302" spans="1:24" s="152" customFormat="1" ht="40.5" customHeight="1" x14ac:dyDescent="0.25">
      <c r="A302" s="180"/>
      <c r="B302" s="44" t="s">
        <v>4762</v>
      </c>
      <c r="C302" s="333">
        <f>IF(LEN($E302)=0,"",SUBTOTAL(3,$E$6:$E302))</f>
        <v>297</v>
      </c>
      <c r="D302" s="58" t="s">
        <v>1569</v>
      </c>
      <c r="E302" s="51" t="s">
        <v>139</v>
      </c>
      <c r="F302" s="51" t="s">
        <v>1264</v>
      </c>
      <c r="G302" s="177"/>
      <c r="H302" s="177"/>
      <c r="I302" s="47">
        <v>8.51</v>
      </c>
      <c r="J302" s="9"/>
      <c r="K302" s="47"/>
      <c r="L302" s="47">
        <v>4</v>
      </c>
      <c r="M302" s="47"/>
      <c r="N302" s="276">
        <v>2</v>
      </c>
      <c r="O302" s="50">
        <v>2022</v>
      </c>
      <c r="P302" s="183"/>
      <c r="Q302" s="180"/>
      <c r="R302" s="180"/>
      <c r="S302" s="180"/>
      <c r="T302" s="180"/>
      <c r="U302" s="180"/>
      <c r="V302" s="180"/>
      <c r="W302" s="180"/>
      <c r="X302" s="180"/>
    </row>
    <row r="303" spans="1:24" s="152" customFormat="1" ht="40.5" customHeight="1" x14ac:dyDescent="0.25">
      <c r="A303" s="180"/>
      <c r="B303" s="44" t="s">
        <v>4727</v>
      </c>
      <c r="C303" s="333">
        <f>IF(LEN($E303)=0,"",SUBTOTAL(3,$E$6:$E303))</f>
        <v>298</v>
      </c>
      <c r="D303" s="379" t="s">
        <v>1571</v>
      </c>
      <c r="E303" s="51" t="s">
        <v>139</v>
      </c>
      <c r="F303" s="51" t="s">
        <v>4956</v>
      </c>
      <c r="G303" s="177"/>
      <c r="H303" s="177"/>
      <c r="I303" s="47">
        <v>5</v>
      </c>
      <c r="J303" s="9"/>
      <c r="K303" s="47">
        <v>2.5099999999999998</v>
      </c>
      <c r="L303" s="47"/>
      <c r="M303" s="47"/>
      <c r="N303" s="276">
        <v>2</v>
      </c>
      <c r="O303" s="50">
        <v>2022</v>
      </c>
      <c r="P303" s="183"/>
      <c r="Q303" s="180"/>
      <c r="R303" s="180"/>
      <c r="S303" s="180"/>
      <c r="T303" s="180"/>
      <c r="U303" s="180"/>
      <c r="V303" s="180"/>
      <c r="W303" s="180"/>
      <c r="X303" s="180"/>
    </row>
    <row r="304" spans="1:24" s="152" customFormat="1" ht="40.5" customHeight="1" x14ac:dyDescent="0.25">
      <c r="A304" s="180"/>
      <c r="B304" s="44" t="s">
        <v>4727</v>
      </c>
      <c r="C304" s="333">
        <f>IF(LEN($E304)=0,"",SUBTOTAL(3,$E$6:$E304))</f>
        <v>299</v>
      </c>
      <c r="D304" s="379" t="s">
        <v>1126</v>
      </c>
      <c r="E304" s="51" t="s">
        <v>89</v>
      </c>
      <c r="F304" s="51" t="s">
        <v>1590</v>
      </c>
      <c r="G304" s="177"/>
      <c r="H304" s="177"/>
      <c r="I304" s="63">
        <v>0.06</v>
      </c>
      <c r="J304" s="9"/>
      <c r="K304" s="63">
        <v>0.02</v>
      </c>
      <c r="L304" s="63"/>
      <c r="M304" s="63"/>
      <c r="N304" s="276">
        <v>2</v>
      </c>
      <c r="O304" s="50">
        <v>2022</v>
      </c>
      <c r="P304" s="183"/>
      <c r="Q304" s="180"/>
      <c r="R304" s="180"/>
      <c r="S304" s="180"/>
      <c r="T304" s="180"/>
      <c r="U304" s="180"/>
      <c r="V304" s="180"/>
      <c r="W304" s="180"/>
      <c r="X304" s="180"/>
    </row>
    <row r="305" spans="1:24" s="152" customFormat="1" ht="40.5" customHeight="1" x14ac:dyDescent="0.25">
      <c r="A305" s="180"/>
      <c r="B305" s="44" t="s">
        <v>4727</v>
      </c>
      <c r="C305" s="333">
        <f>IF(LEN($E305)=0,"",SUBTOTAL(3,$E$6:$E305))</f>
        <v>300</v>
      </c>
      <c r="D305" s="342" t="s">
        <v>1592</v>
      </c>
      <c r="E305" s="51" t="s">
        <v>89</v>
      </c>
      <c r="F305" s="343" t="s">
        <v>1593</v>
      </c>
      <c r="G305" s="177"/>
      <c r="H305" s="177"/>
      <c r="I305" s="56">
        <v>1.2</v>
      </c>
      <c r="J305" s="9"/>
      <c r="K305" s="56">
        <v>0.11</v>
      </c>
      <c r="L305" s="56"/>
      <c r="M305" s="56"/>
      <c r="N305" s="276">
        <v>2</v>
      </c>
      <c r="O305" s="50">
        <v>2022</v>
      </c>
      <c r="P305" s="183"/>
      <c r="Q305" s="180"/>
      <c r="R305" s="180"/>
      <c r="S305" s="180"/>
      <c r="T305" s="180"/>
      <c r="U305" s="180"/>
      <c r="V305" s="180"/>
      <c r="W305" s="180"/>
      <c r="X305" s="180"/>
    </row>
    <row r="306" spans="1:24" s="152" customFormat="1" ht="40.5" customHeight="1" x14ac:dyDescent="0.25">
      <c r="A306" s="180"/>
      <c r="B306" s="44" t="s">
        <v>4727</v>
      </c>
      <c r="C306" s="333">
        <f>IF(LEN($E306)=0,"",SUBTOTAL(3,$E$6:$E306))</f>
        <v>301</v>
      </c>
      <c r="D306" s="342" t="s">
        <v>1595</v>
      </c>
      <c r="E306" s="51" t="s">
        <v>89</v>
      </c>
      <c r="F306" s="396" t="s">
        <v>376</v>
      </c>
      <c r="G306" s="177"/>
      <c r="H306" s="177"/>
      <c r="I306" s="47">
        <v>0.1893</v>
      </c>
      <c r="J306" s="9"/>
      <c r="K306" s="47">
        <v>0.02</v>
      </c>
      <c r="L306" s="47"/>
      <c r="M306" s="47"/>
      <c r="N306" s="276">
        <v>2</v>
      </c>
      <c r="O306" s="50">
        <v>2022</v>
      </c>
      <c r="P306" s="183"/>
      <c r="Q306" s="180"/>
      <c r="R306" s="180"/>
      <c r="S306" s="180"/>
      <c r="T306" s="180"/>
      <c r="U306" s="180"/>
      <c r="V306" s="180"/>
      <c r="W306" s="180"/>
      <c r="X306" s="180"/>
    </row>
    <row r="307" spans="1:24" s="152" customFormat="1" ht="40.5" customHeight="1" x14ac:dyDescent="0.25">
      <c r="A307" s="180"/>
      <c r="B307" s="44" t="s">
        <v>4727</v>
      </c>
      <c r="C307" s="333">
        <f>IF(LEN($E307)=0,"",SUBTOTAL(3,$E$6:$E307))</f>
        <v>302</v>
      </c>
      <c r="D307" s="397" t="s">
        <v>1607</v>
      </c>
      <c r="E307" s="51" t="s">
        <v>165</v>
      </c>
      <c r="F307" s="398" t="s">
        <v>722</v>
      </c>
      <c r="G307" s="177"/>
      <c r="H307" s="177"/>
      <c r="I307" s="61">
        <v>0.41</v>
      </c>
      <c r="J307" s="9"/>
      <c r="K307" s="61">
        <v>0.41</v>
      </c>
      <c r="L307" s="61"/>
      <c r="M307" s="61"/>
      <c r="N307" s="276">
        <v>2</v>
      </c>
      <c r="O307" s="50">
        <v>2022</v>
      </c>
      <c r="P307" s="183"/>
      <c r="Q307" s="180"/>
      <c r="R307" s="180"/>
      <c r="S307" s="180"/>
      <c r="T307" s="180"/>
      <c r="U307" s="180"/>
      <c r="V307" s="180"/>
      <c r="W307" s="180"/>
      <c r="X307" s="180"/>
    </row>
    <row r="308" spans="1:24" s="152" customFormat="1" ht="40.5" customHeight="1" x14ac:dyDescent="0.25">
      <c r="A308" s="180"/>
      <c r="B308" s="44" t="s">
        <v>4727</v>
      </c>
      <c r="C308" s="333">
        <f>IF(LEN($E308)=0,"",SUBTOTAL(3,$E$6:$E308))</f>
        <v>303</v>
      </c>
      <c r="D308" s="379" t="s">
        <v>1609</v>
      </c>
      <c r="E308" s="51" t="s">
        <v>51</v>
      </c>
      <c r="F308" s="51" t="s">
        <v>3505</v>
      </c>
      <c r="G308" s="177"/>
      <c r="H308" s="177"/>
      <c r="I308" s="47">
        <v>0.3</v>
      </c>
      <c r="J308" s="9"/>
      <c r="K308" s="47">
        <v>0.01</v>
      </c>
      <c r="L308" s="47"/>
      <c r="M308" s="47"/>
      <c r="N308" s="276">
        <v>2</v>
      </c>
      <c r="O308" s="50">
        <v>2022</v>
      </c>
      <c r="P308" s="183"/>
      <c r="Q308" s="180"/>
      <c r="R308" s="180"/>
      <c r="S308" s="180"/>
      <c r="T308" s="180"/>
      <c r="U308" s="180"/>
      <c r="V308" s="180"/>
      <c r="W308" s="180"/>
      <c r="X308" s="180"/>
    </row>
    <row r="309" spans="1:24" s="152" customFormat="1" ht="40.5" customHeight="1" x14ac:dyDescent="0.25">
      <c r="A309" s="180"/>
      <c r="B309" s="44" t="s">
        <v>4727</v>
      </c>
      <c r="C309" s="333">
        <f>IF(LEN($E309)=0,"",SUBTOTAL(3,$E$6:$E309))</f>
        <v>304</v>
      </c>
      <c r="D309" s="379" t="s">
        <v>1626</v>
      </c>
      <c r="E309" s="51" t="s">
        <v>51</v>
      </c>
      <c r="F309" s="51" t="s">
        <v>110</v>
      </c>
      <c r="G309" s="177"/>
      <c r="H309" s="177"/>
      <c r="I309" s="47">
        <v>0.71</v>
      </c>
      <c r="J309" s="9"/>
      <c r="K309" s="47">
        <v>0.11</v>
      </c>
      <c r="L309" s="47"/>
      <c r="M309" s="47"/>
      <c r="N309" s="276">
        <v>2</v>
      </c>
      <c r="O309" s="50">
        <v>2022</v>
      </c>
      <c r="P309" s="183"/>
      <c r="Q309" s="180"/>
      <c r="R309" s="180"/>
      <c r="S309" s="180"/>
      <c r="T309" s="180"/>
      <c r="U309" s="180"/>
      <c r="V309" s="180"/>
      <c r="W309" s="180"/>
      <c r="X309" s="180"/>
    </row>
    <row r="310" spans="1:24" s="152" customFormat="1" ht="40.5" customHeight="1" x14ac:dyDescent="0.25">
      <c r="A310" s="180"/>
      <c r="B310" s="44" t="s">
        <v>4736</v>
      </c>
      <c r="C310" s="333">
        <f>IF(LEN($E310)=0,"",SUBTOTAL(3,$E$6:$E310))</f>
        <v>305</v>
      </c>
      <c r="D310" s="379" t="s">
        <v>1628</v>
      </c>
      <c r="E310" s="51" t="s">
        <v>51</v>
      </c>
      <c r="F310" s="51" t="s">
        <v>1629</v>
      </c>
      <c r="G310" s="177"/>
      <c r="H310" s="177"/>
      <c r="I310" s="47">
        <v>9.99</v>
      </c>
      <c r="J310" s="9"/>
      <c r="K310" s="47">
        <v>0.5</v>
      </c>
      <c r="L310" s="47">
        <v>1.78</v>
      </c>
      <c r="M310" s="47"/>
      <c r="N310" s="276">
        <v>2</v>
      </c>
      <c r="O310" s="50">
        <v>2022</v>
      </c>
      <c r="P310" s="183"/>
      <c r="Q310" s="180"/>
      <c r="R310" s="180"/>
      <c r="S310" s="180"/>
      <c r="T310" s="180"/>
      <c r="U310" s="180"/>
      <c r="V310" s="180"/>
      <c r="W310" s="180"/>
      <c r="X310" s="180"/>
    </row>
    <row r="311" spans="1:24" s="152" customFormat="1" ht="40.5" customHeight="1" x14ac:dyDescent="0.25">
      <c r="A311" s="180"/>
      <c r="B311" s="44" t="s">
        <v>4727</v>
      </c>
      <c r="C311" s="333">
        <f>IF(LEN($E311)=0,"",SUBTOTAL(3,$E$6:$E311))</f>
        <v>306</v>
      </c>
      <c r="D311" s="379" t="s">
        <v>1631</v>
      </c>
      <c r="E311" s="51" t="s">
        <v>51</v>
      </c>
      <c r="F311" s="51" t="s">
        <v>1632</v>
      </c>
      <c r="G311" s="177"/>
      <c r="H311" s="177"/>
      <c r="I311" s="47">
        <v>6.58</v>
      </c>
      <c r="J311" s="9"/>
      <c r="K311" s="47">
        <v>2.5</v>
      </c>
      <c r="L311" s="47"/>
      <c r="M311" s="47"/>
      <c r="N311" s="276">
        <v>2</v>
      </c>
      <c r="O311" s="50">
        <v>2022</v>
      </c>
      <c r="P311" s="183"/>
      <c r="Q311" s="180"/>
      <c r="R311" s="180"/>
      <c r="S311" s="180"/>
      <c r="T311" s="180"/>
      <c r="U311" s="180"/>
      <c r="V311" s="180"/>
      <c r="W311" s="180"/>
      <c r="X311" s="180"/>
    </row>
    <row r="312" spans="1:24" s="152" customFormat="1" ht="40.5" customHeight="1" x14ac:dyDescent="0.25">
      <c r="A312" s="180"/>
      <c r="B312" s="44" t="s">
        <v>4736</v>
      </c>
      <c r="C312" s="333">
        <f>IF(LEN($E312)=0,"",SUBTOTAL(3,$E$6:$E312))</f>
        <v>307</v>
      </c>
      <c r="D312" s="379" t="s">
        <v>1634</v>
      </c>
      <c r="E312" s="51" t="s">
        <v>51</v>
      </c>
      <c r="F312" s="51" t="s">
        <v>1635</v>
      </c>
      <c r="G312" s="177"/>
      <c r="H312" s="177"/>
      <c r="I312" s="47">
        <v>6.72</v>
      </c>
      <c r="J312" s="9"/>
      <c r="K312" s="47">
        <v>0.2</v>
      </c>
      <c r="L312" s="47">
        <v>4.18</v>
      </c>
      <c r="M312" s="47"/>
      <c r="N312" s="276">
        <v>2</v>
      </c>
      <c r="O312" s="50">
        <v>2022</v>
      </c>
      <c r="P312" s="183"/>
      <c r="Q312" s="180"/>
      <c r="R312" s="180"/>
      <c r="S312" s="180"/>
      <c r="T312" s="180"/>
      <c r="U312" s="180"/>
      <c r="V312" s="180"/>
      <c r="W312" s="180"/>
      <c r="X312" s="180"/>
    </row>
    <row r="313" spans="1:24" s="152" customFormat="1" ht="40.5" customHeight="1" x14ac:dyDescent="0.25">
      <c r="A313" s="180"/>
      <c r="B313" s="44" t="s">
        <v>4727</v>
      </c>
      <c r="C313" s="333">
        <f>IF(LEN($E313)=0,"",SUBTOTAL(3,$E$6:$E313))</f>
        <v>308</v>
      </c>
      <c r="D313" s="291" t="s">
        <v>4957</v>
      </c>
      <c r="E313" s="177" t="s">
        <v>89</v>
      </c>
      <c r="F313" s="292" t="s">
        <v>4958</v>
      </c>
      <c r="G313" s="177"/>
      <c r="H313" s="177"/>
      <c r="I313" s="344">
        <v>4.1899999999999995</v>
      </c>
      <c r="J313" s="9"/>
      <c r="K313" s="10">
        <v>0.43</v>
      </c>
      <c r="L313" s="345"/>
      <c r="M313" s="345"/>
      <c r="N313" s="276">
        <v>20</v>
      </c>
      <c r="O313" s="50">
        <v>2022</v>
      </c>
      <c r="P313" s="183"/>
      <c r="Q313" s="180"/>
      <c r="R313" s="180"/>
      <c r="S313" s="180"/>
      <c r="T313" s="180"/>
      <c r="U313" s="180"/>
      <c r="V313" s="180"/>
      <c r="W313" s="180"/>
      <c r="X313" s="180"/>
    </row>
    <row r="314" spans="1:24" s="152" customFormat="1" ht="40.5" customHeight="1" x14ac:dyDescent="0.25">
      <c r="A314" s="180"/>
      <c r="B314" s="44" t="s">
        <v>4727</v>
      </c>
      <c r="C314" s="333">
        <f>IF(LEN($E314)=0,"",SUBTOTAL(3,$E$6:$E314))</f>
        <v>309</v>
      </c>
      <c r="D314" s="291" t="s">
        <v>696</v>
      </c>
      <c r="E314" s="177" t="s">
        <v>89</v>
      </c>
      <c r="F314" s="292" t="s">
        <v>693</v>
      </c>
      <c r="G314" s="177"/>
      <c r="H314" s="177"/>
      <c r="I314" s="291">
        <v>8</v>
      </c>
      <c r="J314" s="9"/>
      <c r="K314" s="29">
        <v>0.06</v>
      </c>
      <c r="L314" s="292"/>
      <c r="M314" s="292"/>
      <c r="N314" s="276">
        <v>20</v>
      </c>
      <c r="O314" s="50">
        <v>2022</v>
      </c>
      <c r="P314" s="183"/>
      <c r="Q314" s="180"/>
      <c r="R314" s="180"/>
      <c r="S314" s="180"/>
      <c r="T314" s="180"/>
      <c r="U314" s="180"/>
      <c r="V314" s="180"/>
      <c r="W314" s="180"/>
      <c r="X314" s="180"/>
    </row>
    <row r="315" spans="1:24" s="152" customFormat="1" ht="40.5" customHeight="1" x14ac:dyDescent="0.25">
      <c r="A315" s="180"/>
      <c r="B315" s="44" t="s">
        <v>4727</v>
      </c>
      <c r="C315" s="333">
        <f>IF(LEN($E315)=0,"",SUBTOTAL(3,$E$6:$E315))</f>
        <v>310</v>
      </c>
      <c r="D315" s="291" t="s">
        <v>699</v>
      </c>
      <c r="E315" s="177" t="s">
        <v>89</v>
      </c>
      <c r="F315" s="292" t="s">
        <v>700</v>
      </c>
      <c r="G315" s="177"/>
      <c r="H315" s="177"/>
      <c r="I315" s="291">
        <v>1.26</v>
      </c>
      <c r="J315" s="9"/>
      <c r="K315" s="29">
        <v>0.12</v>
      </c>
      <c r="L315" s="292"/>
      <c r="M315" s="292"/>
      <c r="N315" s="276">
        <v>20</v>
      </c>
      <c r="O315" s="50">
        <v>2022</v>
      </c>
      <c r="P315" s="183"/>
      <c r="Q315" s="180"/>
      <c r="R315" s="180"/>
      <c r="S315" s="180"/>
      <c r="T315" s="180"/>
      <c r="U315" s="180"/>
      <c r="V315" s="180"/>
      <c r="W315" s="180"/>
      <c r="X315" s="180"/>
    </row>
    <row r="316" spans="1:24" s="152" customFormat="1" ht="40.5" customHeight="1" x14ac:dyDescent="0.25">
      <c r="A316" s="180"/>
      <c r="B316" s="44" t="s">
        <v>4727</v>
      </c>
      <c r="C316" s="333">
        <f>IF(LEN($E316)=0,"",SUBTOTAL(3,$E$6:$E316))</f>
        <v>311</v>
      </c>
      <c r="D316" s="399" t="s">
        <v>1671</v>
      </c>
      <c r="E316" s="177" t="s">
        <v>165</v>
      </c>
      <c r="F316" s="188" t="s">
        <v>612</v>
      </c>
      <c r="G316" s="177"/>
      <c r="H316" s="177"/>
      <c r="I316" s="180">
        <v>0.06</v>
      </c>
      <c r="J316" s="9"/>
      <c r="K316" s="9">
        <v>0.06</v>
      </c>
      <c r="L316" s="180"/>
      <c r="M316" s="180"/>
      <c r="N316" s="276">
        <v>20</v>
      </c>
      <c r="O316" s="50">
        <v>2022</v>
      </c>
      <c r="P316" s="183"/>
      <c r="Q316" s="180"/>
      <c r="R316" s="180"/>
      <c r="S316" s="180"/>
      <c r="T316" s="180"/>
      <c r="U316" s="180"/>
      <c r="V316" s="180"/>
      <c r="W316" s="180"/>
      <c r="X316" s="180"/>
    </row>
    <row r="317" spans="1:24" s="152" customFormat="1" ht="40.5" customHeight="1" x14ac:dyDescent="0.25">
      <c r="A317" s="180"/>
      <c r="B317" s="44" t="s">
        <v>4727</v>
      </c>
      <c r="C317" s="333">
        <f>IF(LEN($E317)=0,"",SUBTOTAL(3,$E$6:$E317))</f>
        <v>312</v>
      </c>
      <c r="D317" s="379" t="s">
        <v>1514</v>
      </c>
      <c r="E317" s="177" t="s">
        <v>185</v>
      </c>
      <c r="F317" s="51" t="s">
        <v>1430</v>
      </c>
      <c r="G317" s="177"/>
      <c r="H317" s="177"/>
      <c r="I317" s="64">
        <v>0.9</v>
      </c>
      <c r="J317" s="9"/>
      <c r="K317" s="64">
        <v>0.9</v>
      </c>
      <c r="L317" s="64"/>
      <c r="M317" s="64"/>
      <c r="N317" s="276">
        <v>20</v>
      </c>
      <c r="O317" s="50">
        <v>2022</v>
      </c>
      <c r="P317" s="183"/>
      <c r="Q317" s="180"/>
      <c r="R317" s="180"/>
      <c r="S317" s="180"/>
      <c r="T317" s="180"/>
      <c r="U317" s="180"/>
      <c r="V317" s="180"/>
      <c r="W317" s="180"/>
      <c r="X317" s="180"/>
    </row>
    <row r="318" spans="1:24" s="152" customFormat="1" ht="40.5" customHeight="1" x14ac:dyDescent="0.25">
      <c r="A318" s="180"/>
      <c r="B318" s="44" t="s">
        <v>4727</v>
      </c>
      <c r="C318" s="333">
        <f>IF(LEN($E318)=0,"",SUBTOTAL(3,$E$6:$E318))</f>
        <v>313</v>
      </c>
      <c r="D318" s="379" t="s">
        <v>1516</v>
      </c>
      <c r="E318" s="177" t="s">
        <v>185</v>
      </c>
      <c r="F318" s="51" t="s">
        <v>1517</v>
      </c>
      <c r="G318" s="177"/>
      <c r="H318" s="177"/>
      <c r="I318" s="64">
        <v>0.9</v>
      </c>
      <c r="J318" s="9"/>
      <c r="K318" s="64">
        <v>0.2</v>
      </c>
      <c r="L318" s="64"/>
      <c r="M318" s="64"/>
      <c r="N318" s="276">
        <v>20</v>
      </c>
      <c r="O318" s="50">
        <v>2022</v>
      </c>
      <c r="P318" s="183"/>
      <c r="Q318" s="180"/>
      <c r="R318" s="180"/>
      <c r="S318" s="180"/>
      <c r="T318" s="180"/>
      <c r="U318" s="180"/>
      <c r="V318" s="180"/>
      <c r="W318" s="180"/>
      <c r="X318" s="180"/>
    </row>
    <row r="319" spans="1:24" s="152" customFormat="1" ht="40.5" customHeight="1" x14ac:dyDescent="0.25">
      <c r="A319" s="180"/>
      <c r="B319" s="44" t="s">
        <v>4727</v>
      </c>
      <c r="C319" s="333">
        <f>IF(LEN($E319)=0,"",SUBTOTAL(3,$E$6:$E319))</f>
        <v>314</v>
      </c>
      <c r="D319" s="400" t="s">
        <v>1512</v>
      </c>
      <c r="E319" s="177" t="s">
        <v>185</v>
      </c>
      <c r="F319" s="401" t="s">
        <v>1430</v>
      </c>
      <c r="G319" s="177"/>
      <c r="H319" s="177"/>
      <c r="I319" s="346">
        <v>0.4</v>
      </c>
      <c r="J319" s="9"/>
      <c r="K319" s="346">
        <v>0.4</v>
      </c>
      <c r="L319" s="346"/>
      <c r="M319" s="346"/>
      <c r="N319" s="276">
        <v>20</v>
      </c>
      <c r="O319" s="50">
        <v>2022</v>
      </c>
      <c r="P319" s="183"/>
      <c r="Q319" s="180"/>
      <c r="R319" s="180"/>
      <c r="S319" s="180"/>
      <c r="T319" s="180"/>
      <c r="U319" s="180"/>
      <c r="V319" s="180"/>
      <c r="W319" s="180"/>
      <c r="X319" s="180"/>
    </row>
    <row r="320" spans="1:24" s="152" customFormat="1" ht="40.5" customHeight="1" x14ac:dyDescent="0.25">
      <c r="A320" s="180"/>
      <c r="B320" s="44" t="s">
        <v>4727</v>
      </c>
      <c r="C320" s="333">
        <f>IF(LEN($E320)=0,"",SUBTOTAL(3,$E$6:$E320))</f>
        <v>315</v>
      </c>
      <c r="D320" s="400" t="s">
        <v>4959</v>
      </c>
      <c r="E320" s="177" t="s">
        <v>185</v>
      </c>
      <c r="F320" s="401" t="s">
        <v>485</v>
      </c>
      <c r="G320" s="177"/>
      <c r="H320" s="177"/>
      <c r="I320" s="346">
        <v>0</v>
      </c>
      <c r="J320" s="9"/>
      <c r="K320" s="346">
        <v>0.36</v>
      </c>
      <c r="L320" s="346"/>
      <c r="M320" s="346"/>
      <c r="N320" s="276">
        <v>20</v>
      </c>
      <c r="O320" s="50">
        <v>2022</v>
      </c>
      <c r="P320" s="183"/>
      <c r="Q320" s="180"/>
      <c r="R320" s="180"/>
      <c r="S320" s="180"/>
      <c r="T320" s="180"/>
      <c r="U320" s="180"/>
      <c r="V320" s="180"/>
      <c r="W320" s="180"/>
      <c r="X320" s="180"/>
    </row>
    <row r="321" spans="1:24" s="152" customFormat="1" ht="40.5" customHeight="1" x14ac:dyDescent="0.25">
      <c r="A321" s="180"/>
      <c r="B321" s="44" t="s">
        <v>4736</v>
      </c>
      <c r="C321" s="333">
        <f>IF(LEN($E321)=0,"",SUBTOTAL(3,$E$6:$E321))</f>
        <v>316</v>
      </c>
      <c r="D321" s="176" t="s">
        <v>1556</v>
      </c>
      <c r="E321" s="177" t="s">
        <v>256</v>
      </c>
      <c r="F321" s="177" t="s">
        <v>1557</v>
      </c>
      <c r="G321" s="177"/>
      <c r="H321" s="177"/>
      <c r="I321" s="402">
        <v>13.33</v>
      </c>
      <c r="J321" s="9"/>
      <c r="K321" s="29">
        <v>9.6</v>
      </c>
      <c r="L321" s="402">
        <v>0.3</v>
      </c>
      <c r="M321" s="402"/>
      <c r="N321" s="276">
        <v>20</v>
      </c>
      <c r="O321" s="50">
        <v>2022</v>
      </c>
      <c r="P321" s="183"/>
      <c r="Q321" s="180"/>
      <c r="R321" s="180"/>
      <c r="S321" s="180"/>
      <c r="T321" s="180"/>
      <c r="U321" s="180"/>
      <c r="V321" s="180"/>
      <c r="W321" s="180"/>
      <c r="X321" s="180"/>
    </row>
    <row r="322" spans="1:24" s="152" customFormat="1" ht="40.5" customHeight="1" x14ac:dyDescent="0.25">
      <c r="A322" s="180"/>
      <c r="B322" s="44" t="s">
        <v>4727</v>
      </c>
      <c r="C322" s="333">
        <f>IF(LEN($E322)=0,"",SUBTOTAL(3,$E$6:$E322))</f>
        <v>317</v>
      </c>
      <c r="D322" s="289" t="s">
        <v>1498</v>
      </c>
      <c r="E322" s="177" t="s">
        <v>181</v>
      </c>
      <c r="F322" s="259" t="s">
        <v>432</v>
      </c>
      <c r="G322" s="177"/>
      <c r="H322" s="177"/>
      <c r="I322" s="18">
        <v>2</v>
      </c>
      <c r="J322" s="9"/>
      <c r="K322" s="10">
        <v>2</v>
      </c>
      <c r="L322" s="346"/>
      <c r="M322" s="346"/>
      <c r="N322" s="276">
        <v>20</v>
      </c>
      <c r="O322" s="50">
        <v>2022</v>
      </c>
      <c r="P322" s="183"/>
      <c r="Q322" s="180"/>
      <c r="R322" s="180"/>
      <c r="S322" s="180"/>
      <c r="T322" s="180"/>
      <c r="U322" s="180"/>
      <c r="V322" s="180"/>
      <c r="W322" s="180"/>
      <c r="X322" s="180"/>
    </row>
    <row r="323" spans="1:24" s="152" customFormat="1" ht="40.5" customHeight="1" x14ac:dyDescent="0.25">
      <c r="A323" s="180"/>
      <c r="B323" s="44" t="s">
        <v>4727</v>
      </c>
      <c r="C323" s="333">
        <f>IF(LEN($E323)=0,"",SUBTOTAL(3,$E$6:$E323))</f>
        <v>318</v>
      </c>
      <c r="D323" s="379" t="s">
        <v>4960</v>
      </c>
      <c r="E323" s="51" t="s">
        <v>65</v>
      </c>
      <c r="F323" s="51" t="s">
        <v>406</v>
      </c>
      <c r="G323" s="177"/>
      <c r="H323" s="177"/>
      <c r="I323" s="379">
        <v>0.26</v>
      </c>
      <c r="J323" s="9"/>
      <c r="K323" s="28">
        <v>0.24</v>
      </c>
      <c r="L323" s="180"/>
      <c r="M323" s="180"/>
      <c r="N323" s="276">
        <v>20</v>
      </c>
      <c r="O323" s="50">
        <v>2022</v>
      </c>
      <c r="P323" s="183"/>
      <c r="Q323" s="180"/>
      <c r="R323" s="180"/>
      <c r="S323" s="180"/>
      <c r="T323" s="180"/>
      <c r="U323" s="180"/>
      <c r="V323" s="180"/>
      <c r="W323" s="180"/>
      <c r="X323" s="180"/>
    </row>
    <row r="324" spans="1:24" s="152" customFormat="1" ht="40.5" customHeight="1" x14ac:dyDescent="0.25">
      <c r="A324" s="180"/>
      <c r="B324" s="44" t="s">
        <v>4727</v>
      </c>
      <c r="C324" s="333">
        <f>IF(LEN($E324)=0,"",SUBTOTAL(3,$E$6:$E324))</f>
        <v>319</v>
      </c>
      <c r="D324" s="183" t="s">
        <v>1677</v>
      </c>
      <c r="E324" s="177" t="s">
        <v>256</v>
      </c>
      <c r="F324" s="177" t="s">
        <v>1678</v>
      </c>
      <c r="G324" s="177"/>
      <c r="H324" s="177"/>
      <c r="I324" s="47">
        <v>0.8</v>
      </c>
      <c r="J324" s="9"/>
      <c r="K324" s="47">
        <v>0.4</v>
      </c>
      <c r="L324" s="180"/>
      <c r="M324" s="180"/>
      <c r="N324" s="276">
        <v>20</v>
      </c>
      <c r="O324" s="50">
        <v>2022</v>
      </c>
      <c r="P324" s="183"/>
      <c r="Q324" s="180"/>
      <c r="R324" s="180"/>
      <c r="S324" s="180"/>
      <c r="T324" s="180"/>
      <c r="U324" s="180"/>
      <c r="V324" s="180"/>
      <c r="W324" s="180"/>
      <c r="X324" s="180"/>
    </row>
    <row r="325" spans="1:24" s="152" customFormat="1" ht="40.5" customHeight="1" x14ac:dyDescent="0.25">
      <c r="A325" s="180"/>
      <c r="B325" s="44" t="s">
        <v>4727</v>
      </c>
      <c r="C325" s="333">
        <f>IF(LEN($E325)=0,"",SUBTOTAL(3,$E$6:$E325))</f>
        <v>320</v>
      </c>
      <c r="D325" s="34" t="s">
        <v>4961</v>
      </c>
      <c r="E325" s="31" t="s">
        <v>65</v>
      </c>
      <c r="F325" s="31" t="s">
        <v>406</v>
      </c>
      <c r="G325" s="177"/>
      <c r="H325" s="177"/>
      <c r="I325" s="347">
        <v>0.16</v>
      </c>
      <c r="J325" s="9"/>
      <c r="K325" s="347">
        <v>0.16</v>
      </c>
      <c r="L325" s="180"/>
      <c r="M325" s="180"/>
      <c r="N325" s="276">
        <v>27</v>
      </c>
      <c r="O325" s="50">
        <v>2022</v>
      </c>
      <c r="P325" s="183"/>
      <c r="Q325" s="180"/>
      <c r="R325" s="180"/>
      <c r="S325" s="180"/>
      <c r="T325" s="180"/>
      <c r="U325" s="180"/>
      <c r="V325" s="180"/>
      <c r="W325" s="180"/>
      <c r="X325" s="180"/>
    </row>
    <row r="326" spans="1:24" s="152" customFormat="1" ht="40.5" customHeight="1" x14ac:dyDescent="0.25">
      <c r="A326" s="180"/>
      <c r="B326" s="44" t="s">
        <v>4727</v>
      </c>
      <c r="C326" s="333">
        <f>IF(LEN($E326)=0,"",SUBTOTAL(3,$E$6:$E326))</f>
        <v>321</v>
      </c>
      <c r="D326" s="16" t="s">
        <v>885</v>
      </c>
      <c r="E326" s="31" t="s">
        <v>65</v>
      </c>
      <c r="F326" s="31" t="s">
        <v>66</v>
      </c>
      <c r="G326" s="177"/>
      <c r="H326" s="177"/>
      <c r="I326" s="347">
        <v>0.84</v>
      </c>
      <c r="J326" s="9"/>
      <c r="K326" s="219">
        <v>0.17</v>
      </c>
      <c r="L326" s="180"/>
      <c r="M326" s="180"/>
      <c r="N326" s="276">
        <v>27</v>
      </c>
      <c r="O326" s="50">
        <v>2022</v>
      </c>
      <c r="P326" s="183"/>
      <c r="Q326" s="180"/>
      <c r="R326" s="180"/>
      <c r="S326" s="180"/>
      <c r="T326" s="180"/>
      <c r="U326" s="180"/>
      <c r="V326" s="180"/>
      <c r="W326" s="180"/>
      <c r="X326" s="180"/>
    </row>
    <row r="327" spans="1:24" s="152" customFormat="1" ht="40.5" customHeight="1" x14ac:dyDescent="0.25">
      <c r="A327" s="180"/>
      <c r="B327" s="44" t="s">
        <v>4727</v>
      </c>
      <c r="C327" s="333">
        <f>IF(LEN($E327)=0,"",SUBTOTAL(3,$E$6:$E327))</f>
        <v>322</v>
      </c>
      <c r="D327" s="16" t="s">
        <v>4412</v>
      </c>
      <c r="E327" s="31" t="s">
        <v>65</v>
      </c>
      <c r="F327" s="31" t="s">
        <v>173</v>
      </c>
      <c r="G327" s="177"/>
      <c r="H327" s="177"/>
      <c r="I327" s="347">
        <v>0.75</v>
      </c>
      <c r="J327" s="9"/>
      <c r="K327" s="348">
        <v>0.16</v>
      </c>
      <c r="L327" s="180"/>
      <c r="M327" s="180"/>
      <c r="N327" s="276">
        <v>27</v>
      </c>
      <c r="O327" s="50">
        <v>2022</v>
      </c>
      <c r="P327" s="183"/>
      <c r="Q327" s="180"/>
      <c r="R327" s="180"/>
      <c r="S327" s="180"/>
      <c r="T327" s="180"/>
      <c r="U327" s="180"/>
      <c r="V327" s="180"/>
      <c r="W327" s="180"/>
      <c r="X327" s="180"/>
    </row>
    <row r="328" spans="1:24" s="152" customFormat="1" ht="40.5" customHeight="1" x14ac:dyDescent="0.25">
      <c r="A328" s="180"/>
      <c r="B328" s="44" t="s">
        <v>4727</v>
      </c>
      <c r="C328" s="333">
        <f>IF(LEN($E328)=0,"",SUBTOTAL(3,$E$6:$E328))</f>
        <v>323</v>
      </c>
      <c r="D328" s="34" t="s">
        <v>1176</v>
      </c>
      <c r="E328" s="31" t="s">
        <v>65</v>
      </c>
      <c r="F328" s="32" t="s">
        <v>74</v>
      </c>
      <c r="G328" s="177"/>
      <c r="H328" s="177"/>
      <c r="I328" s="347">
        <v>11.4</v>
      </c>
      <c r="J328" s="9"/>
      <c r="K328" s="349">
        <v>2.0299999999999998</v>
      </c>
      <c r="L328" s="180"/>
      <c r="M328" s="180"/>
      <c r="N328" s="276">
        <v>27</v>
      </c>
      <c r="O328" s="50">
        <v>2022</v>
      </c>
      <c r="P328" s="183"/>
      <c r="Q328" s="180"/>
      <c r="R328" s="180"/>
      <c r="S328" s="180"/>
      <c r="T328" s="180"/>
      <c r="U328" s="180"/>
      <c r="V328" s="180"/>
      <c r="W328" s="180"/>
      <c r="X328" s="180"/>
    </row>
    <row r="329" spans="1:24" s="152" customFormat="1" ht="40.5" customHeight="1" x14ac:dyDescent="0.25">
      <c r="A329" s="180"/>
      <c r="B329" s="44" t="s">
        <v>4727</v>
      </c>
      <c r="C329" s="333">
        <f>IF(LEN($E329)=0,"",SUBTOTAL(3,$E$6:$E329))</f>
        <v>324</v>
      </c>
      <c r="D329" s="34" t="s">
        <v>1505</v>
      </c>
      <c r="E329" s="31" t="s">
        <v>65</v>
      </c>
      <c r="F329" s="32" t="s">
        <v>1506</v>
      </c>
      <c r="G329" s="177"/>
      <c r="H329" s="177"/>
      <c r="I329" s="347">
        <v>3.84</v>
      </c>
      <c r="J329" s="9"/>
      <c r="K329" s="349">
        <v>0.5</v>
      </c>
      <c r="L329" s="180"/>
      <c r="M329" s="180"/>
      <c r="N329" s="276">
        <v>27</v>
      </c>
      <c r="O329" s="50">
        <v>2022</v>
      </c>
      <c r="P329" s="183"/>
      <c r="Q329" s="180"/>
      <c r="R329" s="180"/>
      <c r="S329" s="180"/>
      <c r="T329" s="180"/>
      <c r="U329" s="180"/>
      <c r="V329" s="180"/>
      <c r="W329" s="180"/>
      <c r="X329" s="180"/>
    </row>
    <row r="330" spans="1:24" s="152" customFormat="1" ht="40.5" customHeight="1" x14ac:dyDescent="0.25">
      <c r="A330" s="180"/>
      <c r="B330" s="44" t="s">
        <v>4727</v>
      </c>
      <c r="C330" s="333">
        <f>IF(LEN($E330)=0,"",SUBTOTAL(3,$E$6:$E330))</f>
        <v>325</v>
      </c>
      <c r="D330" s="218" t="s">
        <v>4233</v>
      </c>
      <c r="E330" s="31" t="s">
        <v>185</v>
      </c>
      <c r="F330" s="350" t="s">
        <v>1321</v>
      </c>
      <c r="G330" s="177"/>
      <c r="H330" s="177"/>
      <c r="I330" s="351">
        <v>3.53</v>
      </c>
      <c r="J330" s="9"/>
      <c r="K330" s="351">
        <v>0.04</v>
      </c>
      <c r="L330" s="180"/>
      <c r="M330" s="180"/>
      <c r="N330" s="276">
        <v>27</v>
      </c>
      <c r="O330" s="50">
        <v>2022</v>
      </c>
      <c r="P330" s="183"/>
      <c r="Q330" s="180"/>
      <c r="R330" s="180"/>
      <c r="S330" s="180"/>
      <c r="T330" s="180"/>
      <c r="U330" s="180"/>
      <c r="V330" s="180"/>
      <c r="W330" s="180"/>
      <c r="X330" s="180"/>
    </row>
    <row r="331" spans="1:24" s="152" customFormat="1" ht="40.5" customHeight="1" x14ac:dyDescent="0.25">
      <c r="A331" s="180"/>
      <c r="B331" s="44" t="s">
        <v>4727</v>
      </c>
      <c r="C331" s="333">
        <f>IF(LEN($E331)=0,"",SUBTOTAL(3,$E$6:$E331))</f>
        <v>326</v>
      </c>
      <c r="D331" s="218" t="s">
        <v>4234</v>
      </c>
      <c r="E331" s="31" t="s">
        <v>185</v>
      </c>
      <c r="F331" s="350" t="s">
        <v>485</v>
      </c>
      <c r="G331" s="177"/>
      <c r="H331" s="177"/>
      <c r="I331" s="352">
        <v>11.33</v>
      </c>
      <c r="J331" s="9"/>
      <c r="K331" s="352">
        <v>0.75</v>
      </c>
      <c r="L331" s="180"/>
      <c r="M331" s="180"/>
      <c r="N331" s="276">
        <v>27</v>
      </c>
      <c r="O331" s="50">
        <v>2022</v>
      </c>
      <c r="P331" s="183"/>
      <c r="Q331" s="180"/>
      <c r="R331" s="180"/>
      <c r="S331" s="180"/>
      <c r="T331" s="180"/>
      <c r="U331" s="180"/>
      <c r="V331" s="180"/>
      <c r="W331" s="180"/>
      <c r="X331" s="180"/>
    </row>
    <row r="332" spans="1:24" s="152" customFormat="1" ht="40.5" customHeight="1" x14ac:dyDescent="0.25">
      <c r="A332" s="180"/>
      <c r="B332" s="44" t="s">
        <v>4727</v>
      </c>
      <c r="C332" s="333">
        <f>IF(LEN($E332)=0,"",SUBTOTAL(3,$E$6:$E332))</f>
        <v>327</v>
      </c>
      <c r="D332" s="15" t="s">
        <v>4267</v>
      </c>
      <c r="E332" s="31" t="s">
        <v>165</v>
      </c>
      <c r="F332" s="31" t="s">
        <v>713</v>
      </c>
      <c r="G332" s="177"/>
      <c r="H332" s="177"/>
      <c r="I332" s="219">
        <v>2.7</v>
      </c>
      <c r="J332" s="9"/>
      <c r="K332" s="219">
        <v>2.16</v>
      </c>
      <c r="L332" s="180"/>
      <c r="M332" s="180"/>
      <c r="N332" s="276">
        <v>27</v>
      </c>
      <c r="O332" s="50">
        <v>2022</v>
      </c>
      <c r="P332" s="183"/>
      <c r="Q332" s="180"/>
      <c r="R332" s="180"/>
      <c r="S332" s="180"/>
      <c r="T332" s="180"/>
      <c r="U332" s="180"/>
      <c r="V332" s="180"/>
      <c r="W332" s="180"/>
      <c r="X332" s="180"/>
    </row>
    <row r="333" spans="1:24" s="152" customFormat="1" ht="40.5" customHeight="1" x14ac:dyDescent="0.25">
      <c r="A333" s="180"/>
      <c r="B333" s="44" t="s">
        <v>4727</v>
      </c>
      <c r="C333" s="333">
        <f>IF(LEN($E333)=0,"",SUBTOTAL(3,$E$6:$E333))</f>
        <v>328</v>
      </c>
      <c r="D333" s="15" t="s">
        <v>4962</v>
      </c>
      <c r="E333" s="31" t="s">
        <v>51</v>
      </c>
      <c r="F333" s="31" t="s">
        <v>1703</v>
      </c>
      <c r="G333" s="177"/>
      <c r="H333" s="177"/>
      <c r="I333" s="353">
        <v>17.34</v>
      </c>
      <c r="J333" s="9"/>
      <c r="K333" s="219">
        <v>2.1</v>
      </c>
      <c r="L333" s="180"/>
      <c r="M333" s="180"/>
      <c r="N333" s="276">
        <v>27</v>
      </c>
      <c r="O333" s="50">
        <v>2022</v>
      </c>
      <c r="P333" s="183"/>
      <c r="Q333" s="180"/>
      <c r="R333" s="180"/>
      <c r="S333" s="180"/>
      <c r="T333" s="180"/>
      <c r="U333" s="180"/>
      <c r="V333" s="180"/>
      <c r="W333" s="180"/>
      <c r="X333" s="180"/>
    </row>
    <row r="334" spans="1:24" s="152" customFormat="1" ht="40.5" customHeight="1" x14ac:dyDescent="0.25">
      <c r="A334" s="180"/>
      <c r="B334" s="44" t="s">
        <v>4727</v>
      </c>
      <c r="C334" s="333">
        <f>IF(LEN($E334)=0,"",SUBTOTAL(3,$E$6:$E334))</f>
        <v>329</v>
      </c>
      <c r="D334" s="15" t="s">
        <v>4963</v>
      </c>
      <c r="E334" s="31" t="s">
        <v>51</v>
      </c>
      <c r="F334" s="31" t="s">
        <v>4964</v>
      </c>
      <c r="G334" s="177"/>
      <c r="H334" s="177"/>
      <c r="I334" s="195">
        <v>2.23</v>
      </c>
      <c r="J334" s="9"/>
      <c r="K334" s="219">
        <v>0.1</v>
      </c>
      <c r="L334" s="180"/>
      <c r="M334" s="180"/>
      <c r="N334" s="276">
        <v>27</v>
      </c>
      <c r="O334" s="50">
        <v>2022</v>
      </c>
      <c r="P334" s="183"/>
      <c r="Q334" s="180"/>
      <c r="R334" s="180"/>
      <c r="S334" s="180"/>
      <c r="T334" s="180"/>
      <c r="U334" s="180"/>
      <c r="V334" s="180"/>
      <c r="W334" s="180"/>
      <c r="X334" s="180"/>
    </row>
    <row r="335" spans="1:24" s="152" customFormat="1" ht="40.5" customHeight="1" x14ac:dyDescent="0.25">
      <c r="A335" s="180"/>
      <c r="B335" s="44" t="s">
        <v>4727</v>
      </c>
      <c r="C335" s="333">
        <f>IF(LEN($E335)=0,"",SUBTOTAL(3,$E$6:$E335))</f>
        <v>330</v>
      </c>
      <c r="D335" s="15" t="s">
        <v>4965</v>
      </c>
      <c r="E335" s="31" t="s">
        <v>51</v>
      </c>
      <c r="F335" s="31" t="s">
        <v>4966</v>
      </c>
      <c r="G335" s="177"/>
      <c r="H335" s="177"/>
      <c r="I335" s="195">
        <v>6.5170000000000003</v>
      </c>
      <c r="J335" s="9"/>
      <c r="K335" s="219">
        <v>0.1</v>
      </c>
      <c r="L335" s="180"/>
      <c r="M335" s="180"/>
      <c r="N335" s="276">
        <v>27</v>
      </c>
      <c r="O335" s="50">
        <v>2022</v>
      </c>
      <c r="P335" s="183"/>
      <c r="Q335" s="180"/>
      <c r="R335" s="180"/>
      <c r="S335" s="180"/>
      <c r="T335" s="180"/>
      <c r="U335" s="180"/>
      <c r="V335" s="180"/>
      <c r="W335" s="180"/>
      <c r="X335" s="180"/>
    </row>
    <row r="336" spans="1:24" s="152" customFormat="1" ht="40.5" customHeight="1" x14ac:dyDescent="0.25">
      <c r="A336" s="180"/>
      <c r="B336" s="44" t="s">
        <v>4727</v>
      </c>
      <c r="C336" s="333">
        <f>IF(LEN($E336)=0,"",SUBTOTAL(3,$E$6:$E336))</f>
        <v>331</v>
      </c>
      <c r="D336" s="43" t="s">
        <v>4279</v>
      </c>
      <c r="E336" s="69" t="s">
        <v>51</v>
      </c>
      <c r="F336" s="69" t="s">
        <v>1619</v>
      </c>
      <c r="G336" s="177"/>
      <c r="H336" s="177"/>
      <c r="I336" s="403">
        <v>16.34</v>
      </c>
      <c r="J336" s="9"/>
      <c r="K336" s="404">
        <v>0.61</v>
      </c>
      <c r="L336" s="180"/>
      <c r="M336" s="180"/>
      <c r="N336" s="276">
        <v>27</v>
      </c>
      <c r="O336" s="50">
        <v>2022</v>
      </c>
      <c r="P336" s="183"/>
      <c r="Q336" s="180"/>
      <c r="R336" s="180"/>
      <c r="S336" s="180"/>
      <c r="T336" s="180"/>
      <c r="U336" s="180"/>
      <c r="V336" s="180"/>
      <c r="W336" s="180"/>
      <c r="X336" s="180"/>
    </row>
    <row r="337" spans="1:24" s="152" customFormat="1" ht="40.5" customHeight="1" x14ac:dyDescent="0.25">
      <c r="A337" s="180"/>
      <c r="B337" s="44" t="s">
        <v>4967</v>
      </c>
      <c r="C337" s="333">
        <f>IF(LEN($E337)=0,"",SUBTOTAL(3,$E$6:$E337))</f>
        <v>332</v>
      </c>
      <c r="D337" s="16" t="s">
        <v>4968</v>
      </c>
      <c r="E337" s="31" t="s">
        <v>84</v>
      </c>
      <c r="F337" s="31" t="s">
        <v>4969</v>
      </c>
      <c r="G337" s="177"/>
      <c r="H337" s="177"/>
      <c r="I337" s="219">
        <v>7.6</v>
      </c>
      <c r="J337" s="9"/>
      <c r="K337" s="348">
        <v>3.77</v>
      </c>
      <c r="L337" s="180"/>
      <c r="M337" s="40">
        <v>3.05</v>
      </c>
      <c r="N337" s="276">
        <v>27</v>
      </c>
      <c r="O337" s="50">
        <v>2022</v>
      </c>
      <c r="P337" s="183"/>
      <c r="Q337" s="180"/>
      <c r="R337" s="180"/>
      <c r="S337" s="180"/>
      <c r="T337" s="180"/>
      <c r="U337" s="180"/>
      <c r="V337" s="180"/>
      <c r="W337" s="180"/>
      <c r="X337" s="180"/>
    </row>
    <row r="338" spans="1:24" s="152" customFormat="1" ht="40.5" customHeight="1" x14ac:dyDescent="0.25">
      <c r="A338" s="180"/>
      <c r="B338" s="44" t="s">
        <v>4727</v>
      </c>
      <c r="C338" s="333">
        <f>IF(LEN($E338)=0,"",SUBTOTAL(3,$E$6:$E338))</f>
        <v>333</v>
      </c>
      <c r="D338" s="405" t="s">
        <v>4292</v>
      </c>
      <c r="E338" s="406" t="s">
        <v>65</v>
      </c>
      <c r="F338" s="406" t="s">
        <v>181</v>
      </c>
      <c r="G338" s="177"/>
      <c r="H338" s="177"/>
      <c r="I338" s="54">
        <v>0.6</v>
      </c>
      <c r="J338" s="9"/>
      <c r="K338" s="74">
        <v>0.6</v>
      </c>
      <c r="L338" s="354"/>
      <c r="M338" s="40"/>
      <c r="N338" s="276" t="s">
        <v>4970</v>
      </c>
      <c r="O338" s="50">
        <v>2023</v>
      </c>
      <c r="P338" s="183"/>
      <c r="Q338" s="180"/>
      <c r="R338" s="180"/>
      <c r="S338" s="180"/>
      <c r="T338" s="180"/>
      <c r="U338" s="180"/>
      <c r="V338" s="180"/>
      <c r="W338" s="180"/>
      <c r="X338" s="180"/>
    </row>
    <row r="339" spans="1:24" s="152" customFormat="1" ht="40.5" customHeight="1" x14ac:dyDescent="0.25">
      <c r="A339" s="180"/>
      <c r="B339" s="44" t="s">
        <v>4727</v>
      </c>
      <c r="C339" s="333">
        <f>IF(LEN($E339)=0,"",SUBTOTAL(3,$E$6:$E339))</f>
        <v>334</v>
      </c>
      <c r="D339" s="407" t="s">
        <v>4307</v>
      </c>
      <c r="E339" s="406" t="s">
        <v>65</v>
      </c>
      <c r="F339" s="408" t="s">
        <v>181</v>
      </c>
      <c r="G339" s="177"/>
      <c r="H339" s="177"/>
      <c r="I339" s="54">
        <v>1.1000000000000001</v>
      </c>
      <c r="J339" s="9"/>
      <c r="K339" s="74">
        <v>0.13</v>
      </c>
      <c r="L339" s="354"/>
      <c r="M339" s="40"/>
      <c r="N339" s="276" t="s">
        <v>4970</v>
      </c>
      <c r="O339" s="50">
        <v>2023</v>
      </c>
      <c r="P339" s="183"/>
      <c r="Q339" s="180"/>
      <c r="R339" s="180"/>
      <c r="S339" s="180"/>
      <c r="T339" s="180"/>
      <c r="U339" s="180"/>
      <c r="V339" s="180"/>
      <c r="W339" s="180"/>
      <c r="X339" s="180"/>
    </row>
    <row r="340" spans="1:24" s="152" customFormat="1" ht="40.5" customHeight="1" x14ac:dyDescent="0.25">
      <c r="A340" s="180"/>
      <c r="B340" s="44" t="s">
        <v>4727</v>
      </c>
      <c r="C340" s="333">
        <f>IF(LEN($E340)=0,"",SUBTOTAL(3,$E$6:$E340))</f>
        <v>335</v>
      </c>
      <c r="D340" s="409" t="s">
        <v>4971</v>
      </c>
      <c r="E340" s="406" t="s">
        <v>165</v>
      </c>
      <c r="F340" s="408" t="s">
        <v>166</v>
      </c>
      <c r="G340" s="177"/>
      <c r="H340" s="177"/>
      <c r="I340" s="74">
        <v>1.47</v>
      </c>
      <c r="J340" s="9"/>
      <c r="K340" s="355">
        <v>0.45</v>
      </c>
      <c r="L340" s="410"/>
      <c r="M340" s="40"/>
      <c r="N340" s="276" t="s">
        <v>4970</v>
      </c>
      <c r="O340" s="50">
        <v>2023</v>
      </c>
      <c r="P340" s="183"/>
      <c r="Q340" s="180"/>
      <c r="R340" s="180"/>
      <c r="S340" s="180"/>
      <c r="T340" s="180"/>
      <c r="U340" s="180"/>
      <c r="V340" s="180"/>
      <c r="W340" s="180"/>
      <c r="X340" s="180"/>
    </row>
    <row r="341" spans="1:24" s="152" customFormat="1" ht="40.5" customHeight="1" x14ac:dyDescent="0.25">
      <c r="A341" s="180"/>
      <c r="B341" s="44" t="s">
        <v>4727</v>
      </c>
      <c r="C341" s="333">
        <f>IF(LEN($E341)=0,"",SUBTOTAL(3,$E$6:$E341))</f>
        <v>336</v>
      </c>
      <c r="D341" s="411" t="s">
        <v>4972</v>
      </c>
      <c r="E341" s="406" t="s">
        <v>181</v>
      </c>
      <c r="F341" s="412" t="s">
        <v>432</v>
      </c>
      <c r="G341" s="177"/>
      <c r="H341" s="177"/>
      <c r="I341" s="74">
        <v>2.85</v>
      </c>
      <c r="J341" s="9"/>
      <c r="K341" s="74">
        <v>2.31</v>
      </c>
      <c r="L341" s="413"/>
      <c r="M341" s="40"/>
      <c r="N341" s="276" t="s">
        <v>4970</v>
      </c>
      <c r="O341" s="50">
        <v>2023</v>
      </c>
      <c r="P341" s="183"/>
      <c r="Q341" s="180"/>
      <c r="R341" s="180"/>
      <c r="S341" s="180"/>
      <c r="T341" s="180"/>
      <c r="U341" s="180"/>
      <c r="V341" s="180"/>
      <c r="W341" s="180"/>
      <c r="X341" s="180"/>
    </row>
    <row r="342" spans="1:24" s="152" customFormat="1" ht="40.5" customHeight="1" x14ac:dyDescent="0.25">
      <c r="A342" s="180"/>
      <c r="B342" s="44" t="s">
        <v>4727</v>
      </c>
      <c r="C342" s="333">
        <f>IF(LEN($E342)=0,"",SUBTOTAL(3,$E$6:$E342))</f>
        <v>337</v>
      </c>
      <c r="D342" s="411" t="s">
        <v>4973</v>
      </c>
      <c r="E342" s="406" t="s">
        <v>181</v>
      </c>
      <c r="F342" s="412" t="s">
        <v>218</v>
      </c>
      <c r="G342" s="177"/>
      <c r="H342" s="177"/>
      <c r="I342" s="74">
        <v>1</v>
      </c>
      <c r="J342" s="9"/>
      <c r="K342" s="74">
        <v>0.63</v>
      </c>
      <c r="L342" s="413"/>
      <c r="M342" s="40"/>
      <c r="N342" s="276" t="s">
        <v>4970</v>
      </c>
      <c r="O342" s="50">
        <v>2023</v>
      </c>
      <c r="P342" s="183"/>
      <c r="Q342" s="180"/>
      <c r="R342" s="180"/>
      <c r="S342" s="180"/>
      <c r="T342" s="180"/>
      <c r="U342" s="180"/>
      <c r="V342" s="180"/>
      <c r="W342" s="180"/>
      <c r="X342" s="180"/>
    </row>
    <row r="343" spans="1:24" s="152" customFormat="1" ht="40.5" customHeight="1" x14ac:dyDescent="0.25">
      <c r="A343" s="180"/>
      <c r="B343" s="44" t="s">
        <v>4727</v>
      </c>
      <c r="C343" s="333">
        <f>IF(LEN($E343)=0,"",SUBTOTAL(3,$E$6:$E343))</f>
        <v>338</v>
      </c>
      <c r="D343" s="411" t="s">
        <v>4348</v>
      </c>
      <c r="E343" s="406" t="s">
        <v>181</v>
      </c>
      <c r="F343" s="412" t="s">
        <v>432</v>
      </c>
      <c r="G343" s="177"/>
      <c r="H343" s="177"/>
      <c r="I343" s="74">
        <v>0.34</v>
      </c>
      <c r="J343" s="9"/>
      <c r="K343" s="74">
        <v>0.16</v>
      </c>
      <c r="L343" s="413"/>
      <c r="M343" s="40"/>
      <c r="N343" s="276" t="s">
        <v>4970</v>
      </c>
      <c r="O343" s="50">
        <v>2023</v>
      </c>
      <c r="P343" s="183"/>
      <c r="Q343" s="180"/>
      <c r="R343" s="180"/>
      <c r="S343" s="180"/>
      <c r="T343" s="180"/>
      <c r="U343" s="180"/>
      <c r="V343" s="180"/>
      <c r="W343" s="180"/>
      <c r="X343" s="180"/>
    </row>
    <row r="344" spans="1:24" s="152" customFormat="1" ht="40.5" customHeight="1" x14ac:dyDescent="0.25">
      <c r="A344" s="180"/>
      <c r="B344" s="44" t="s">
        <v>4727</v>
      </c>
      <c r="C344" s="333">
        <f>IF(LEN($E344)=0,"",SUBTOTAL(3,$E$6:$E344))</f>
        <v>339</v>
      </c>
      <c r="D344" s="411" t="s">
        <v>4974</v>
      </c>
      <c r="E344" s="406" t="s">
        <v>181</v>
      </c>
      <c r="F344" s="412" t="s">
        <v>368</v>
      </c>
      <c r="G344" s="177"/>
      <c r="H344" s="177"/>
      <c r="I344" s="74">
        <v>33.72</v>
      </c>
      <c r="J344" s="9"/>
      <c r="K344" s="74">
        <v>0.64</v>
      </c>
      <c r="L344" s="413"/>
      <c r="M344" s="40"/>
      <c r="N344" s="276" t="s">
        <v>4970</v>
      </c>
      <c r="O344" s="50">
        <v>2023</v>
      </c>
      <c r="P344" s="183"/>
      <c r="Q344" s="180"/>
      <c r="R344" s="180"/>
      <c r="S344" s="180"/>
      <c r="T344" s="180"/>
      <c r="U344" s="180"/>
      <c r="V344" s="180"/>
      <c r="W344" s="180"/>
      <c r="X344" s="180"/>
    </row>
    <row r="345" spans="1:24" s="152" customFormat="1" ht="40.5" customHeight="1" x14ac:dyDescent="0.25">
      <c r="A345" s="180"/>
      <c r="B345" s="44" t="s">
        <v>4727</v>
      </c>
      <c r="C345" s="333">
        <f>IF(LEN($E345)=0,"",SUBTOTAL(3,$E$6:$E345))</f>
        <v>340</v>
      </c>
      <c r="D345" s="411" t="s">
        <v>4975</v>
      </c>
      <c r="E345" s="406" t="s">
        <v>181</v>
      </c>
      <c r="F345" s="412" t="s">
        <v>1401</v>
      </c>
      <c r="G345" s="177"/>
      <c r="H345" s="177"/>
      <c r="I345" s="74">
        <v>4.43</v>
      </c>
      <c r="J345" s="9"/>
      <c r="K345" s="74">
        <v>0.1</v>
      </c>
      <c r="L345" s="413"/>
      <c r="M345" s="40"/>
      <c r="N345" s="276" t="s">
        <v>4970</v>
      </c>
      <c r="O345" s="50">
        <v>2023</v>
      </c>
      <c r="P345" s="183"/>
      <c r="Q345" s="180"/>
      <c r="R345" s="180"/>
      <c r="S345" s="180"/>
      <c r="T345" s="180"/>
      <c r="U345" s="180"/>
      <c r="V345" s="180"/>
      <c r="W345" s="180"/>
      <c r="X345" s="180"/>
    </row>
    <row r="346" spans="1:24" s="152" customFormat="1" ht="40.5" customHeight="1" x14ac:dyDescent="0.25">
      <c r="A346" s="180"/>
      <c r="B346" s="44" t="s">
        <v>4727</v>
      </c>
      <c r="C346" s="333">
        <f>IF(LEN($E346)=0,"",SUBTOTAL(3,$E$6:$E346))</f>
        <v>341</v>
      </c>
      <c r="D346" s="405" t="s">
        <v>4976</v>
      </c>
      <c r="E346" s="406" t="s">
        <v>65</v>
      </c>
      <c r="F346" s="406" t="s">
        <v>339</v>
      </c>
      <c r="G346" s="177"/>
      <c r="H346" s="177"/>
      <c r="I346" s="54">
        <v>1.07</v>
      </c>
      <c r="J346" s="9"/>
      <c r="K346" s="74">
        <v>0.02</v>
      </c>
      <c r="L346" s="414"/>
      <c r="M346" s="40"/>
      <c r="N346" s="276" t="s">
        <v>4970</v>
      </c>
      <c r="O346" s="50">
        <v>2023</v>
      </c>
      <c r="P346" s="183"/>
      <c r="Q346" s="180"/>
      <c r="R346" s="180"/>
      <c r="S346" s="180"/>
      <c r="T346" s="180"/>
      <c r="U346" s="180"/>
      <c r="V346" s="180"/>
      <c r="W346" s="180"/>
      <c r="X346" s="180"/>
    </row>
    <row r="347" spans="1:24" s="152" customFormat="1" ht="40.5" customHeight="1" x14ac:dyDescent="0.25">
      <c r="A347" s="180"/>
      <c r="B347" s="44" t="s">
        <v>4762</v>
      </c>
      <c r="C347" s="333">
        <f>IF(LEN($E347)=0,"",SUBTOTAL(3,$E$6:$E347))</f>
        <v>342</v>
      </c>
      <c r="D347" s="197" t="s">
        <v>1639</v>
      </c>
      <c r="E347" s="415" t="s">
        <v>256</v>
      </c>
      <c r="F347" s="196" t="s">
        <v>4977</v>
      </c>
      <c r="G347" s="177"/>
      <c r="H347" s="177"/>
      <c r="I347" s="102">
        <v>34</v>
      </c>
      <c r="J347" s="9"/>
      <c r="K347" s="102" t="s">
        <v>4978</v>
      </c>
      <c r="L347" s="416">
        <v>0.25</v>
      </c>
      <c r="M347" s="40"/>
      <c r="N347" s="276" t="s">
        <v>4970</v>
      </c>
      <c r="O347" s="50">
        <v>2023</v>
      </c>
      <c r="P347" s="183"/>
      <c r="Q347" s="180"/>
      <c r="R347" s="180"/>
      <c r="S347" s="180"/>
      <c r="T347" s="180"/>
      <c r="U347" s="180"/>
      <c r="V347" s="180"/>
      <c r="W347" s="180"/>
      <c r="X347" s="180"/>
    </row>
    <row r="348" spans="1:24" ht="24.95" customHeight="1" x14ac:dyDescent="0.25">
      <c r="A348" s="44" t="s">
        <v>4527</v>
      </c>
      <c r="B348" s="44" t="s">
        <v>4727</v>
      </c>
      <c r="C348" s="333">
        <f>IF(LEN($E348)=0,"",SUBTOTAL(3,$E$6:$E348))</f>
        <v>343</v>
      </c>
      <c r="D348" s="379" t="s">
        <v>4528</v>
      </c>
      <c r="E348" s="51" t="s">
        <v>79</v>
      </c>
      <c r="F348" s="51" t="s">
        <v>123</v>
      </c>
      <c r="G348" s="44" t="s">
        <v>64</v>
      </c>
      <c r="H348" s="55">
        <v>1.4</v>
      </c>
      <c r="I348" s="335">
        <v>0.04</v>
      </c>
      <c r="J348" s="55"/>
      <c r="K348" s="55">
        <v>0.04</v>
      </c>
      <c r="L348" s="55"/>
      <c r="M348" s="55"/>
      <c r="N348" s="44">
        <v>91</v>
      </c>
      <c r="O348" s="50">
        <v>2018</v>
      </c>
      <c r="P348" s="379" t="s">
        <v>4734</v>
      </c>
      <c r="Q348" s="50"/>
      <c r="R348" s="50"/>
      <c r="S348" s="50"/>
      <c r="T348" s="50"/>
      <c r="U348" s="50"/>
      <c r="V348" s="50"/>
      <c r="W348" s="50"/>
      <c r="X348" s="50"/>
    </row>
    <row r="349" spans="1:24" s="419" customFormat="1" ht="24.95" customHeight="1" x14ac:dyDescent="0.2">
      <c r="A349" s="373" t="s">
        <v>4979</v>
      </c>
      <c r="B349" s="373" t="s">
        <v>4727</v>
      </c>
      <c r="C349" s="333">
        <f>IF(LEN($E349)=0,"",SUBTOTAL(3,$E$6:$E349))</f>
        <v>344</v>
      </c>
      <c r="D349" s="379" t="s">
        <v>4980</v>
      </c>
      <c r="E349" s="51" t="s">
        <v>165</v>
      </c>
      <c r="F349" s="51" t="s">
        <v>1708</v>
      </c>
      <c r="G349" s="44" t="s">
        <v>4981</v>
      </c>
      <c r="H349" s="28">
        <v>17.149999999999999</v>
      </c>
      <c r="I349" s="28">
        <v>17.149999999999999</v>
      </c>
      <c r="J349" s="55"/>
      <c r="K349" s="55">
        <v>5.7</v>
      </c>
      <c r="L349" s="55"/>
      <c r="M349" s="55"/>
      <c r="N349" s="44">
        <v>144</v>
      </c>
      <c r="O349" s="50">
        <v>2015</v>
      </c>
      <c r="P349" s="417"/>
      <c r="Q349" s="418"/>
      <c r="R349" s="418"/>
      <c r="S349" s="418"/>
      <c r="T349" s="418"/>
      <c r="U349" s="418"/>
      <c r="V349" s="418"/>
      <c r="W349" s="418"/>
      <c r="X349" s="418"/>
    </row>
    <row r="350" spans="1:24" s="419" customFormat="1" ht="39" customHeight="1" x14ac:dyDescent="0.2">
      <c r="A350" s="378" t="s">
        <v>4982</v>
      </c>
      <c r="B350" s="44" t="s">
        <v>4727</v>
      </c>
      <c r="C350" s="333">
        <f>IF(LEN($E350)=0,"",SUBTOTAL(3,$E$6:$E350))</f>
        <v>345</v>
      </c>
      <c r="D350" s="379" t="s">
        <v>4983</v>
      </c>
      <c r="E350" s="51" t="s">
        <v>139</v>
      </c>
      <c r="F350" s="51" t="s">
        <v>682</v>
      </c>
      <c r="G350" s="44" t="s">
        <v>1275</v>
      </c>
      <c r="H350" s="28">
        <v>1</v>
      </c>
      <c r="I350" s="28">
        <v>1</v>
      </c>
      <c r="J350" s="55"/>
      <c r="K350" s="55">
        <v>0.77</v>
      </c>
      <c r="L350" s="55"/>
      <c r="M350" s="55"/>
      <c r="N350" s="44">
        <v>144</v>
      </c>
      <c r="O350" s="50">
        <v>2015</v>
      </c>
      <c r="P350" s="417"/>
      <c r="Q350" s="418"/>
      <c r="R350" s="418"/>
      <c r="S350" s="418"/>
      <c r="T350" s="418"/>
      <c r="U350" s="418"/>
      <c r="V350" s="418"/>
      <c r="W350" s="418"/>
      <c r="X350" s="418"/>
    </row>
    <row r="351" spans="1:24" s="377" customFormat="1" ht="45" customHeight="1" x14ac:dyDescent="0.25">
      <c r="A351" s="378" t="s">
        <v>4984</v>
      </c>
      <c r="B351" s="44" t="s">
        <v>4762</v>
      </c>
      <c r="C351" s="333">
        <f>IF(LEN($E351)=0,"",SUBTOTAL(3,$E$6:$E351))</f>
        <v>346</v>
      </c>
      <c r="D351" s="420" t="s">
        <v>4985</v>
      </c>
      <c r="E351" s="48" t="s">
        <v>139</v>
      </c>
      <c r="F351" s="48" t="s">
        <v>1264</v>
      </c>
      <c r="G351" s="421" t="s">
        <v>1275</v>
      </c>
      <c r="H351" s="358">
        <v>10</v>
      </c>
      <c r="I351" s="358">
        <v>10</v>
      </c>
      <c r="J351" s="340"/>
      <c r="K351" s="340"/>
      <c r="L351" s="340">
        <v>0.05</v>
      </c>
      <c r="M351" s="340"/>
      <c r="N351" s="421">
        <v>144</v>
      </c>
      <c r="O351" s="422">
        <v>2015</v>
      </c>
      <c r="P351" s="380" t="s">
        <v>4732</v>
      </c>
      <c r="Q351" s="381"/>
      <c r="R351" s="381"/>
      <c r="S351" s="381"/>
      <c r="T351" s="381"/>
      <c r="U351" s="381"/>
      <c r="V351" s="381"/>
      <c r="W351" s="381"/>
      <c r="X351" s="381"/>
    </row>
    <row r="352" spans="1:24" s="377" customFormat="1" ht="24.95" customHeight="1" x14ac:dyDescent="0.25">
      <c r="A352" s="378" t="s">
        <v>4986</v>
      </c>
      <c r="B352" s="44" t="s">
        <v>4727</v>
      </c>
      <c r="C352" s="333">
        <f>IF(LEN($E352)=0,"",SUBTOTAL(3,$E$6:$E352))</f>
        <v>347</v>
      </c>
      <c r="D352" s="379" t="s">
        <v>4730</v>
      </c>
      <c r="E352" s="51" t="s">
        <v>89</v>
      </c>
      <c r="F352" s="51" t="s">
        <v>4987</v>
      </c>
      <c r="G352" s="44" t="s">
        <v>3460</v>
      </c>
      <c r="H352" s="28">
        <v>387</v>
      </c>
      <c r="I352" s="28">
        <v>387</v>
      </c>
      <c r="J352" s="55"/>
      <c r="K352" s="55">
        <v>1.1399999999999999</v>
      </c>
      <c r="L352" s="55"/>
      <c r="M352" s="55"/>
      <c r="N352" s="44">
        <v>183</v>
      </c>
      <c r="O352" s="50">
        <v>2016</v>
      </c>
      <c r="P352" s="380"/>
      <c r="Q352" s="381"/>
      <c r="R352" s="381"/>
      <c r="S352" s="381"/>
      <c r="T352" s="381"/>
      <c r="U352" s="381"/>
      <c r="V352" s="381"/>
      <c r="W352" s="381"/>
      <c r="X352" s="381"/>
    </row>
    <row r="353" spans="1:24" ht="24.95" customHeight="1" x14ac:dyDescent="0.25">
      <c r="A353" s="194" t="s">
        <v>4988</v>
      </c>
      <c r="B353" s="44" t="s">
        <v>4727</v>
      </c>
      <c r="C353" s="333">
        <f>IF(LEN($E353)=0,"",SUBTOTAL(3,$E$6:$E353))</f>
        <v>348</v>
      </c>
      <c r="D353" s="379" t="s">
        <v>4989</v>
      </c>
      <c r="E353" s="334" t="s">
        <v>65</v>
      </c>
      <c r="F353" s="51" t="s">
        <v>181</v>
      </c>
      <c r="G353" s="44" t="s">
        <v>4212</v>
      </c>
      <c r="H353" s="28">
        <v>0.3</v>
      </c>
      <c r="I353" s="28">
        <v>0.3</v>
      </c>
      <c r="J353" s="55"/>
      <c r="K353" s="55">
        <v>0.01</v>
      </c>
      <c r="L353" s="55"/>
      <c r="M353" s="55"/>
      <c r="N353" s="44">
        <v>144</v>
      </c>
      <c r="O353" s="50">
        <v>2015</v>
      </c>
      <c r="P353" s="379"/>
      <c r="Q353" s="50"/>
      <c r="R353" s="50"/>
      <c r="S353" s="50"/>
      <c r="T353" s="50"/>
      <c r="U353" s="50"/>
      <c r="V353" s="50"/>
      <c r="W353" s="50"/>
      <c r="X353" s="50"/>
    </row>
    <row r="354" spans="1:24" s="369" customFormat="1" ht="24.95" customHeight="1" x14ac:dyDescent="0.2">
      <c r="A354" s="44" t="s">
        <v>2774</v>
      </c>
      <c r="B354" s="44" t="s">
        <v>4727</v>
      </c>
      <c r="C354" s="333">
        <f>IF(LEN($E354)=0,"",SUBTOTAL(3,$E$6:$E354))</f>
        <v>349</v>
      </c>
      <c r="D354" s="379" t="s">
        <v>2775</v>
      </c>
      <c r="E354" s="51" t="s">
        <v>256</v>
      </c>
      <c r="F354" s="51" t="s">
        <v>4990</v>
      </c>
      <c r="G354" s="44" t="s">
        <v>4212</v>
      </c>
      <c r="H354" s="28">
        <v>7.82</v>
      </c>
      <c r="I354" s="28">
        <v>7.82</v>
      </c>
      <c r="J354" s="55"/>
      <c r="K354" s="55">
        <v>0.2</v>
      </c>
      <c r="L354" s="55"/>
      <c r="M354" s="55"/>
      <c r="N354" s="44">
        <v>144</v>
      </c>
      <c r="O354" s="50">
        <v>2015</v>
      </c>
      <c r="P354" s="423"/>
      <c r="Q354" s="383"/>
      <c r="R354" s="383"/>
      <c r="S354" s="383"/>
      <c r="T354" s="383"/>
      <c r="U354" s="383"/>
      <c r="V354" s="383"/>
      <c r="W354" s="383"/>
      <c r="X354" s="383"/>
    </row>
    <row r="355" spans="1:24" s="419" customFormat="1" ht="24.95" customHeight="1" x14ac:dyDescent="0.2">
      <c r="A355" s="44" t="s">
        <v>4991</v>
      </c>
      <c r="B355" s="44" t="s">
        <v>4727</v>
      </c>
      <c r="C355" s="333">
        <f>IF(LEN($E355)=0,"",SUBTOTAL(3,$E$6:$E355))</f>
        <v>350</v>
      </c>
      <c r="D355" s="379" t="s">
        <v>4992</v>
      </c>
      <c r="E355" s="51" t="s">
        <v>256</v>
      </c>
      <c r="F355" s="51" t="s">
        <v>664</v>
      </c>
      <c r="G355" s="44" t="s">
        <v>4212</v>
      </c>
      <c r="H355" s="28">
        <v>0.15</v>
      </c>
      <c r="I355" s="28">
        <v>0.15</v>
      </c>
      <c r="J355" s="55"/>
      <c r="K355" s="55">
        <v>0.15</v>
      </c>
      <c r="L355" s="55"/>
      <c r="M355" s="55"/>
      <c r="N355" s="44">
        <v>144</v>
      </c>
      <c r="O355" s="50">
        <v>2015</v>
      </c>
      <c r="P355" s="417"/>
      <c r="Q355" s="418"/>
      <c r="R355" s="418"/>
      <c r="S355" s="418"/>
      <c r="T355" s="418"/>
      <c r="U355" s="418"/>
      <c r="V355" s="418"/>
      <c r="W355" s="418"/>
      <c r="X355" s="418"/>
    </row>
    <row r="356" spans="1:24" s="419" customFormat="1" ht="24.95" customHeight="1" x14ac:dyDescent="0.2">
      <c r="A356" s="44" t="s">
        <v>4993</v>
      </c>
      <c r="B356" s="44" t="s">
        <v>4727</v>
      </c>
      <c r="C356" s="333">
        <f>IF(LEN($E356)=0,"",SUBTOTAL(3,$E$6:$E356))</f>
        <v>351</v>
      </c>
      <c r="D356" s="379" t="s">
        <v>4994</v>
      </c>
      <c r="E356" s="51" t="s">
        <v>256</v>
      </c>
      <c r="F356" s="51" t="s">
        <v>664</v>
      </c>
      <c r="G356" s="44" t="s">
        <v>4212</v>
      </c>
      <c r="H356" s="28">
        <v>0.6</v>
      </c>
      <c r="I356" s="28">
        <v>0.6</v>
      </c>
      <c r="J356" s="55"/>
      <c r="K356" s="55">
        <v>0.6</v>
      </c>
      <c r="L356" s="55"/>
      <c r="M356" s="55"/>
      <c r="N356" s="44">
        <v>144</v>
      </c>
      <c r="O356" s="50">
        <v>2015</v>
      </c>
      <c r="P356" s="417"/>
      <c r="Q356" s="418"/>
      <c r="R356" s="418"/>
      <c r="S356" s="418"/>
      <c r="T356" s="418"/>
      <c r="U356" s="418"/>
      <c r="V356" s="418"/>
      <c r="W356" s="418"/>
      <c r="X356" s="418"/>
    </row>
    <row r="357" spans="1:24" s="419" customFormat="1" ht="24.95" customHeight="1" x14ac:dyDescent="0.2">
      <c r="A357" s="44" t="s">
        <v>4995</v>
      </c>
      <c r="B357" s="44" t="s">
        <v>4727</v>
      </c>
      <c r="C357" s="333">
        <f>IF(LEN($E357)=0,"",SUBTOTAL(3,$E$6:$E357))</f>
        <v>352</v>
      </c>
      <c r="D357" s="379" t="s">
        <v>4996</v>
      </c>
      <c r="E357" s="51" t="s">
        <v>256</v>
      </c>
      <c r="F357" s="51" t="s">
        <v>664</v>
      </c>
      <c r="G357" s="44" t="s">
        <v>4212</v>
      </c>
      <c r="H357" s="55">
        <v>0.11</v>
      </c>
      <c r="I357" s="335">
        <v>0.11</v>
      </c>
      <c r="J357" s="55"/>
      <c r="K357" s="55">
        <v>0.11</v>
      </c>
      <c r="L357" s="55"/>
      <c r="M357" s="55"/>
      <c r="N357" s="44">
        <v>91</v>
      </c>
      <c r="O357" s="50">
        <v>2018</v>
      </c>
      <c r="P357" s="417"/>
      <c r="Q357" s="418"/>
      <c r="R357" s="418"/>
      <c r="S357" s="418"/>
      <c r="T357" s="418"/>
      <c r="U357" s="418"/>
      <c r="V357" s="418"/>
      <c r="W357" s="418"/>
      <c r="X357" s="418"/>
    </row>
    <row r="358" spans="1:24" s="419" customFormat="1" ht="24.95" customHeight="1" x14ac:dyDescent="0.2">
      <c r="A358" s="44" t="s">
        <v>4997</v>
      </c>
      <c r="B358" s="44" t="s">
        <v>4727</v>
      </c>
      <c r="C358" s="333">
        <f>IF(LEN($E358)=0,"",SUBTOTAL(3,$E$6:$E358))</f>
        <v>353</v>
      </c>
      <c r="D358" s="379" t="s">
        <v>4998</v>
      </c>
      <c r="E358" s="51" t="s">
        <v>256</v>
      </c>
      <c r="F358" s="51" t="s">
        <v>664</v>
      </c>
      <c r="G358" s="44" t="s">
        <v>4212</v>
      </c>
      <c r="H358" s="55">
        <v>0.95</v>
      </c>
      <c r="I358" s="335">
        <v>0.95</v>
      </c>
      <c r="J358" s="55"/>
      <c r="K358" s="55">
        <v>0.95</v>
      </c>
      <c r="L358" s="55"/>
      <c r="M358" s="55"/>
      <c r="N358" s="44">
        <v>91</v>
      </c>
      <c r="O358" s="50">
        <v>2018</v>
      </c>
      <c r="P358" s="417"/>
      <c r="Q358" s="418"/>
      <c r="R358" s="418"/>
      <c r="S358" s="418"/>
      <c r="T358" s="418"/>
      <c r="U358" s="418"/>
      <c r="V358" s="418"/>
      <c r="W358" s="418"/>
      <c r="X358" s="418"/>
    </row>
    <row r="359" spans="1:24" s="419" customFormat="1" ht="24.95" customHeight="1" x14ac:dyDescent="0.2">
      <c r="A359" s="378" t="s">
        <v>4999</v>
      </c>
      <c r="B359" s="44" t="s">
        <v>4727</v>
      </c>
      <c r="C359" s="333">
        <f>IF(LEN($E359)=0,"",SUBTOTAL(3,$E$6:$E359))</f>
        <v>354</v>
      </c>
      <c r="D359" s="379" t="s">
        <v>5000</v>
      </c>
      <c r="E359" s="51" t="s">
        <v>139</v>
      </c>
      <c r="F359" s="51" t="s">
        <v>597</v>
      </c>
      <c r="G359" s="44" t="s">
        <v>4212</v>
      </c>
      <c r="H359" s="28">
        <v>0.38</v>
      </c>
      <c r="I359" s="28">
        <v>0.38</v>
      </c>
      <c r="J359" s="55"/>
      <c r="K359" s="55">
        <v>0.32</v>
      </c>
      <c r="L359" s="55"/>
      <c r="M359" s="55"/>
      <c r="N359" s="44">
        <v>144</v>
      </c>
      <c r="O359" s="50">
        <v>2015</v>
      </c>
      <c r="P359" s="417"/>
      <c r="Q359" s="418"/>
      <c r="R359" s="418"/>
      <c r="S359" s="418"/>
      <c r="T359" s="418"/>
      <c r="U359" s="418"/>
      <c r="V359" s="418"/>
      <c r="W359" s="418"/>
      <c r="X359" s="418"/>
    </row>
    <row r="360" spans="1:24" s="419" customFormat="1" ht="24.95" customHeight="1" x14ac:dyDescent="0.2">
      <c r="A360" s="44" t="s">
        <v>5001</v>
      </c>
      <c r="B360" s="44" t="s">
        <v>4727</v>
      </c>
      <c r="C360" s="333">
        <f>IF(LEN($E360)=0,"",SUBTOTAL(3,$E$6:$E360))</f>
        <v>355</v>
      </c>
      <c r="D360" s="379" t="s">
        <v>5002</v>
      </c>
      <c r="E360" s="51" t="s">
        <v>165</v>
      </c>
      <c r="F360" s="51" t="s">
        <v>713</v>
      </c>
      <c r="G360" s="44" t="s">
        <v>4212</v>
      </c>
      <c r="H360" s="28">
        <v>0.1</v>
      </c>
      <c r="I360" s="28">
        <v>0.1</v>
      </c>
      <c r="J360" s="55"/>
      <c r="K360" s="55">
        <v>0.1</v>
      </c>
      <c r="L360" s="55"/>
      <c r="M360" s="55"/>
      <c r="N360" s="44">
        <v>144</v>
      </c>
      <c r="O360" s="50">
        <v>2015</v>
      </c>
      <c r="P360" s="417"/>
      <c r="Q360" s="418"/>
      <c r="R360" s="418"/>
      <c r="S360" s="418"/>
      <c r="T360" s="418"/>
      <c r="U360" s="418"/>
      <c r="V360" s="418"/>
      <c r="W360" s="418"/>
      <c r="X360" s="418"/>
    </row>
    <row r="361" spans="1:24" s="419" customFormat="1" ht="24.95" customHeight="1" x14ac:dyDescent="0.2">
      <c r="A361" s="44" t="s">
        <v>5003</v>
      </c>
      <c r="B361" s="44" t="s">
        <v>4727</v>
      </c>
      <c r="C361" s="333">
        <f>IF(LEN($E361)=0,"",SUBTOTAL(3,$E$6:$E361))</f>
        <v>356</v>
      </c>
      <c r="D361" s="379" t="s">
        <v>5004</v>
      </c>
      <c r="E361" s="51" t="s">
        <v>165</v>
      </c>
      <c r="F361" s="51" t="s">
        <v>612</v>
      </c>
      <c r="G361" s="44" t="s">
        <v>4212</v>
      </c>
      <c r="H361" s="28">
        <v>0.1</v>
      </c>
      <c r="I361" s="28">
        <v>0.1</v>
      </c>
      <c r="J361" s="55"/>
      <c r="K361" s="55">
        <v>0.1</v>
      </c>
      <c r="L361" s="55"/>
      <c r="M361" s="55"/>
      <c r="N361" s="44">
        <v>144</v>
      </c>
      <c r="O361" s="50">
        <v>2015</v>
      </c>
      <c r="P361" s="417"/>
      <c r="Q361" s="418"/>
      <c r="R361" s="418"/>
      <c r="S361" s="418"/>
      <c r="T361" s="418"/>
      <c r="U361" s="418"/>
      <c r="V361" s="418"/>
      <c r="W361" s="418"/>
      <c r="X361" s="418"/>
    </row>
    <row r="362" spans="1:24" s="419" customFormat="1" ht="24.95" customHeight="1" x14ac:dyDescent="0.2">
      <c r="A362" s="44" t="str">
        <f>'[2]Dat lua'!A56</f>
        <v>XTR_HT_1</v>
      </c>
      <c r="B362" s="44" t="s">
        <v>4762</v>
      </c>
      <c r="C362" s="333">
        <f>IF(LEN($E362)=0,"",SUBTOTAL(3,$E$6:$E362))</f>
        <v>357</v>
      </c>
      <c r="D362" s="379" t="s">
        <v>5005</v>
      </c>
      <c r="E362" s="51" t="s">
        <v>51</v>
      </c>
      <c r="F362" s="51" t="s">
        <v>2387</v>
      </c>
      <c r="G362" s="44" t="s">
        <v>4212</v>
      </c>
      <c r="H362" s="28">
        <v>9.9</v>
      </c>
      <c r="I362" s="28">
        <v>9.9</v>
      </c>
      <c r="J362" s="55"/>
      <c r="K362" s="55"/>
      <c r="L362" s="55">
        <v>6.8</v>
      </c>
      <c r="M362" s="55"/>
      <c r="N362" s="44">
        <v>144</v>
      </c>
      <c r="O362" s="50">
        <v>2015</v>
      </c>
      <c r="P362" s="417"/>
      <c r="Q362" s="418"/>
      <c r="R362" s="418"/>
      <c r="S362" s="418"/>
      <c r="T362" s="418"/>
      <c r="U362" s="418"/>
      <c r="V362" s="418"/>
      <c r="W362" s="418"/>
      <c r="X362" s="418"/>
    </row>
    <row r="363" spans="1:24" s="419" customFormat="1" ht="24.95" customHeight="1" x14ac:dyDescent="0.2">
      <c r="A363" s="44" t="s">
        <v>47</v>
      </c>
      <c r="B363" s="44" t="s">
        <v>4727</v>
      </c>
      <c r="C363" s="333">
        <f>IF(LEN($E363)=0,"",SUBTOTAL(3,$E$6:$E363))</f>
        <v>358</v>
      </c>
      <c r="D363" s="379" t="s">
        <v>5006</v>
      </c>
      <c r="E363" s="334" t="s">
        <v>65</v>
      </c>
      <c r="F363" s="51" t="s">
        <v>115</v>
      </c>
      <c r="G363" s="44" t="s">
        <v>4010</v>
      </c>
      <c r="H363" s="28">
        <v>0.4</v>
      </c>
      <c r="I363" s="28">
        <v>0.4</v>
      </c>
      <c r="J363" s="55"/>
      <c r="K363" s="55">
        <v>0.4</v>
      </c>
      <c r="L363" s="55"/>
      <c r="M363" s="55"/>
      <c r="N363" s="44">
        <v>144</v>
      </c>
      <c r="O363" s="50">
        <v>2015</v>
      </c>
      <c r="P363" s="417"/>
      <c r="Q363" s="418"/>
      <c r="R363" s="418"/>
      <c r="S363" s="418"/>
      <c r="T363" s="418"/>
      <c r="U363" s="418"/>
      <c r="V363" s="418"/>
      <c r="W363" s="418"/>
      <c r="X363" s="418"/>
    </row>
    <row r="364" spans="1:24" s="419" customFormat="1" ht="24.95" customHeight="1" x14ac:dyDescent="0.2">
      <c r="A364" s="44" t="s">
        <v>5007</v>
      </c>
      <c r="B364" s="44" t="s">
        <v>4727</v>
      </c>
      <c r="C364" s="333">
        <f>IF(LEN($E364)=0,"",SUBTOTAL(3,$E$6:$E364))</f>
        <v>359</v>
      </c>
      <c r="D364" s="379" t="s">
        <v>5008</v>
      </c>
      <c r="E364" s="51" t="s">
        <v>79</v>
      </c>
      <c r="F364" s="51" t="s">
        <v>5009</v>
      </c>
      <c r="G364" s="44" t="s">
        <v>4010</v>
      </c>
      <c r="H364" s="28">
        <v>4.8</v>
      </c>
      <c r="I364" s="28">
        <v>4.8</v>
      </c>
      <c r="J364" s="55"/>
      <c r="K364" s="55">
        <v>0.3</v>
      </c>
      <c r="L364" s="55"/>
      <c r="M364" s="55"/>
      <c r="N364" s="44">
        <v>144</v>
      </c>
      <c r="O364" s="50">
        <v>2015</v>
      </c>
      <c r="P364" s="417"/>
      <c r="Q364" s="418"/>
      <c r="R364" s="418"/>
      <c r="S364" s="418"/>
      <c r="T364" s="418"/>
      <c r="U364" s="418"/>
      <c r="V364" s="418"/>
      <c r="W364" s="418"/>
      <c r="X364" s="418"/>
    </row>
    <row r="365" spans="1:24" s="377" customFormat="1" ht="24.95" customHeight="1" x14ac:dyDescent="0.25">
      <c r="A365" s="44" t="s">
        <v>5010</v>
      </c>
      <c r="B365" s="44" t="s">
        <v>4727</v>
      </c>
      <c r="C365" s="333">
        <f>IF(LEN($E365)=0,"",SUBTOTAL(3,$E$6:$E365))</f>
        <v>360</v>
      </c>
      <c r="D365" s="379" t="s">
        <v>5011</v>
      </c>
      <c r="E365" s="51" t="s">
        <v>79</v>
      </c>
      <c r="F365" s="51" t="s">
        <v>193</v>
      </c>
      <c r="G365" s="44" t="s">
        <v>4010</v>
      </c>
      <c r="H365" s="55">
        <v>2.64</v>
      </c>
      <c r="I365" s="55">
        <v>2.64</v>
      </c>
      <c r="J365" s="55"/>
      <c r="K365" s="55">
        <v>0.03</v>
      </c>
      <c r="L365" s="55"/>
      <c r="M365" s="55"/>
      <c r="N365" s="44">
        <v>38</v>
      </c>
      <c r="O365" s="50">
        <v>2017</v>
      </c>
      <c r="P365" s="380" t="s">
        <v>4732</v>
      </c>
      <c r="Q365" s="381"/>
      <c r="R365" s="381"/>
      <c r="S365" s="381"/>
      <c r="T365" s="381"/>
      <c r="U365" s="381"/>
      <c r="V365" s="381"/>
      <c r="W365" s="381"/>
      <c r="X365" s="381"/>
    </row>
    <row r="366" spans="1:24" s="377" customFormat="1" ht="24.95" customHeight="1" x14ac:dyDescent="0.25">
      <c r="A366" s="44" t="s">
        <v>5012</v>
      </c>
      <c r="B366" s="44" t="s">
        <v>4727</v>
      </c>
      <c r="C366" s="333">
        <f>IF(LEN($E366)=0,"",SUBTOTAL(3,$E$6:$E366))</f>
        <v>361</v>
      </c>
      <c r="D366" s="379" t="s">
        <v>5013</v>
      </c>
      <c r="E366" s="51" t="s">
        <v>79</v>
      </c>
      <c r="F366" s="51" t="s">
        <v>193</v>
      </c>
      <c r="G366" s="44" t="s">
        <v>4010</v>
      </c>
      <c r="H366" s="55">
        <v>2.64</v>
      </c>
      <c r="I366" s="335">
        <v>0.03</v>
      </c>
      <c r="J366" s="55"/>
      <c r="K366" s="55">
        <v>0.03</v>
      </c>
      <c r="L366" s="55"/>
      <c r="M366" s="55"/>
      <c r="N366" s="44">
        <v>91</v>
      </c>
      <c r="O366" s="50">
        <v>2018</v>
      </c>
      <c r="P366" s="380" t="s">
        <v>4734</v>
      </c>
      <c r="Q366" s="381"/>
      <c r="R366" s="381"/>
      <c r="S366" s="381"/>
      <c r="T366" s="381"/>
      <c r="U366" s="381"/>
      <c r="V366" s="381"/>
      <c r="W366" s="381"/>
      <c r="X366" s="381"/>
    </row>
    <row r="367" spans="1:24" s="419" customFormat="1" ht="24.95" customHeight="1" x14ac:dyDescent="0.2">
      <c r="A367" s="44" t="s">
        <v>5014</v>
      </c>
      <c r="B367" s="44" t="s">
        <v>4727</v>
      </c>
      <c r="C367" s="333">
        <f>IF(LEN($E367)=0,"",SUBTOTAL(3,$E$6:$E367))</f>
        <v>362</v>
      </c>
      <c r="D367" s="379" t="s">
        <v>5015</v>
      </c>
      <c r="E367" s="51" t="s">
        <v>256</v>
      </c>
      <c r="F367" s="51" t="s">
        <v>660</v>
      </c>
      <c r="G367" s="44" t="s">
        <v>4010</v>
      </c>
      <c r="H367" s="55">
        <v>0.35</v>
      </c>
      <c r="I367" s="335">
        <v>0.35</v>
      </c>
      <c r="J367" s="55"/>
      <c r="K367" s="55">
        <v>0.35</v>
      </c>
      <c r="L367" s="55"/>
      <c r="M367" s="55"/>
      <c r="N367" s="44">
        <v>91</v>
      </c>
      <c r="O367" s="50">
        <v>2018</v>
      </c>
      <c r="P367" s="417"/>
      <c r="Q367" s="418"/>
      <c r="R367" s="418"/>
      <c r="S367" s="418"/>
      <c r="T367" s="418"/>
      <c r="U367" s="418"/>
      <c r="V367" s="418"/>
      <c r="W367" s="418"/>
      <c r="X367" s="418"/>
    </row>
    <row r="368" spans="1:24" s="419" customFormat="1" ht="24.95" customHeight="1" x14ac:dyDescent="0.2">
      <c r="A368" s="378" t="s">
        <v>5016</v>
      </c>
      <c r="B368" s="44" t="s">
        <v>4727</v>
      </c>
      <c r="C368" s="333">
        <f>IF(LEN($E368)=0,"",SUBTOTAL(3,$E$6:$E368))</f>
        <v>363</v>
      </c>
      <c r="D368" s="379" t="s">
        <v>5017</v>
      </c>
      <c r="E368" s="51" t="s">
        <v>89</v>
      </c>
      <c r="F368" s="51" t="s">
        <v>2107</v>
      </c>
      <c r="G368" s="44" t="s">
        <v>4010</v>
      </c>
      <c r="H368" s="28">
        <v>1.23</v>
      </c>
      <c r="I368" s="28">
        <v>1.23</v>
      </c>
      <c r="J368" s="55"/>
      <c r="K368" s="55">
        <v>0.19</v>
      </c>
      <c r="L368" s="55"/>
      <c r="M368" s="55"/>
      <c r="N368" s="44">
        <v>144</v>
      </c>
      <c r="O368" s="50">
        <v>2015</v>
      </c>
      <c r="P368" s="417"/>
      <c r="Q368" s="418"/>
      <c r="R368" s="418"/>
      <c r="S368" s="418"/>
      <c r="T368" s="418"/>
      <c r="U368" s="418"/>
      <c r="V368" s="418"/>
      <c r="W368" s="418"/>
      <c r="X368" s="418"/>
    </row>
    <row r="369" spans="1:24" s="419" customFormat="1" ht="24.95" customHeight="1" x14ac:dyDescent="0.2">
      <c r="A369" s="378" t="s">
        <v>5018</v>
      </c>
      <c r="B369" s="44" t="s">
        <v>4727</v>
      </c>
      <c r="C369" s="333">
        <f>IF(LEN($E369)=0,"",SUBTOTAL(3,$E$6:$E369))</f>
        <v>364</v>
      </c>
      <c r="D369" s="379" t="s">
        <v>5019</v>
      </c>
      <c r="E369" s="51" t="s">
        <v>89</v>
      </c>
      <c r="F369" s="51" t="s">
        <v>2107</v>
      </c>
      <c r="G369" s="44" t="s">
        <v>4010</v>
      </c>
      <c r="H369" s="28">
        <v>0.9</v>
      </c>
      <c r="I369" s="28">
        <v>0.9</v>
      </c>
      <c r="J369" s="55"/>
      <c r="K369" s="55">
        <v>0.52</v>
      </c>
      <c r="L369" s="55"/>
      <c r="M369" s="55"/>
      <c r="N369" s="44">
        <v>144</v>
      </c>
      <c r="O369" s="50">
        <v>2015</v>
      </c>
      <c r="P369" s="417"/>
      <c r="Q369" s="418"/>
      <c r="R369" s="418"/>
      <c r="S369" s="418"/>
      <c r="T369" s="418"/>
      <c r="U369" s="418"/>
      <c r="V369" s="418"/>
      <c r="W369" s="418"/>
      <c r="X369" s="418"/>
    </row>
    <row r="370" spans="1:24" s="419" customFormat="1" ht="24.95" customHeight="1" x14ac:dyDescent="0.2">
      <c r="A370" s="378" t="s">
        <v>5020</v>
      </c>
      <c r="B370" s="44" t="s">
        <v>4727</v>
      </c>
      <c r="C370" s="333">
        <f>IF(LEN($E370)=0,"",SUBTOTAL(3,$E$6:$E370))</f>
        <v>365</v>
      </c>
      <c r="D370" s="379" t="s">
        <v>5021</v>
      </c>
      <c r="E370" s="51" t="s">
        <v>89</v>
      </c>
      <c r="F370" s="51" t="s">
        <v>1415</v>
      </c>
      <c r="G370" s="44" t="s">
        <v>4010</v>
      </c>
      <c r="H370" s="55">
        <v>0.99</v>
      </c>
      <c r="I370" s="55">
        <v>0.99</v>
      </c>
      <c r="J370" s="55"/>
      <c r="K370" s="55">
        <v>0.99</v>
      </c>
      <c r="L370" s="55"/>
      <c r="M370" s="55"/>
      <c r="N370" s="44">
        <v>21</v>
      </c>
      <c r="O370" s="50">
        <v>2016</v>
      </c>
      <c r="P370" s="417"/>
      <c r="Q370" s="418"/>
      <c r="R370" s="418"/>
      <c r="S370" s="418"/>
      <c r="T370" s="418"/>
      <c r="U370" s="418"/>
      <c r="V370" s="418"/>
      <c r="W370" s="418"/>
      <c r="X370" s="418"/>
    </row>
    <row r="371" spans="1:24" s="419" customFormat="1" ht="24.95" customHeight="1" x14ac:dyDescent="0.2">
      <c r="A371" s="44" t="s">
        <v>5022</v>
      </c>
      <c r="B371" s="44" t="s">
        <v>4727</v>
      </c>
      <c r="C371" s="333">
        <f>IF(LEN($E371)=0,"",SUBTOTAL(3,$E$6:$E371))</f>
        <v>366</v>
      </c>
      <c r="D371" s="379" t="s">
        <v>5023</v>
      </c>
      <c r="E371" s="51" t="s">
        <v>165</v>
      </c>
      <c r="F371" s="51" t="s">
        <v>166</v>
      </c>
      <c r="G371" s="44" t="s">
        <v>4010</v>
      </c>
      <c r="H371" s="28">
        <v>0.25</v>
      </c>
      <c r="I371" s="28">
        <v>0.25</v>
      </c>
      <c r="J371" s="55"/>
      <c r="K371" s="55">
        <v>0.18</v>
      </c>
      <c r="L371" s="55"/>
      <c r="M371" s="55"/>
      <c r="N371" s="44">
        <v>144</v>
      </c>
      <c r="O371" s="50">
        <v>2015</v>
      </c>
      <c r="P371" s="417"/>
      <c r="Q371" s="418"/>
      <c r="R371" s="418"/>
      <c r="S371" s="418"/>
      <c r="T371" s="418"/>
      <c r="U371" s="418"/>
      <c r="V371" s="418"/>
      <c r="W371" s="418"/>
      <c r="X371" s="418"/>
    </row>
    <row r="372" spans="1:24" s="419" customFormat="1" ht="24.95" customHeight="1" x14ac:dyDescent="0.2">
      <c r="A372" s="44" t="s">
        <v>5024</v>
      </c>
      <c r="B372" s="44" t="s">
        <v>4727</v>
      </c>
      <c r="C372" s="333">
        <f>IF(LEN($E372)=0,"",SUBTOTAL(3,$E$6:$E372))</f>
        <v>367</v>
      </c>
      <c r="D372" s="379" t="s">
        <v>5025</v>
      </c>
      <c r="E372" s="51" t="s">
        <v>165</v>
      </c>
      <c r="F372" s="51" t="s">
        <v>166</v>
      </c>
      <c r="G372" s="44" t="s">
        <v>4010</v>
      </c>
      <c r="H372" s="55">
        <v>1.4</v>
      </c>
      <c r="I372" s="55">
        <v>1.4</v>
      </c>
      <c r="J372" s="55"/>
      <c r="K372" s="55">
        <v>1</v>
      </c>
      <c r="L372" s="55"/>
      <c r="M372" s="55"/>
      <c r="N372" s="44">
        <v>21</v>
      </c>
      <c r="O372" s="50">
        <v>2016</v>
      </c>
      <c r="P372" s="417"/>
      <c r="Q372" s="418"/>
      <c r="R372" s="418"/>
      <c r="S372" s="418"/>
      <c r="T372" s="418"/>
      <c r="U372" s="418"/>
      <c r="V372" s="418"/>
      <c r="W372" s="418"/>
      <c r="X372" s="418"/>
    </row>
    <row r="373" spans="1:24" s="419" customFormat="1" ht="24.95" customHeight="1" x14ac:dyDescent="0.2">
      <c r="A373" s="44" t="s">
        <v>5026</v>
      </c>
      <c r="B373" s="44" t="s">
        <v>4727</v>
      </c>
      <c r="C373" s="333">
        <f>IF(LEN($E373)=0,"",SUBTOTAL(3,$E$6:$E373))</f>
        <v>368</v>
      </c>
      <c r="D373" s="379" t="s">
        <v>5027</v>
      </c>
      <c r="E373" s="51" t="s">
        <v>165</v>
      </c>
      <c r="F373" s="51" t="s">
        <v>166</v>
      </c>
      <c r="G373" s="44" t="s">
        <v>4010</v>
      </c>
      <c r="H373" s="55">
        <v>2.2400000000000002</v>
      </c>
      <c r="I373" s="55">
        <v>2.2400000000000002</v>
      </c>
      <c r="J373" s="55"/>
      <c r="K373" s="55">
        <v>0.2</v>
      </c>
      <c r="L373" s="55"/>
      <c r="M373" s="55"/>
      <c r="N373" s="44">
        <v>21</v>
      </c>
      <c r="O373" s="50">
        <v>2016</v>
      </c>
      <c r="P373" s="417"/>
      <c r="Q373" s="418"/>
      <c r="R373" s="418"/>
      <c r="S373" s="418"/>
      <c r="T373" s="418"/>
      <c r="U373" s="418"/>
      <c r="V373" s="418"/>
      <c r="W373" s="418"/>
      <c r="X373" s="418"/>
    </row>
    <row r="374" spans="1:24" ht="24.95" customHeight="1" x14ac:dyDescent="0.25">
      <c r="A374" s="378" t="s">
        <v>5028</v>
      </c>
      <c r="B374" s="44" t="s">
        <v>4727</v>
      </c>
      <c r="C374" s="333">
        <f>IF(LEN($E374)=0,"",SUBTOTAL(3,$E$6:$E374))</f>
        <v>369</v>
      </c>
      <c r="D374" s="379" t="s">
        <v>4520</v>
      </c>
      <c r="E374" s="51" t="s">
        <v>89</v>
      </c>
      <c r="F374" s="51" t="s">
        <v>1593</v>
      </c>
      <c r="G374" s="44" t="s">
        <v>317</v>
      </c>
      <c r="H374" s="28">
        <v>0.25</v>
      </c>
      <c r="I374" s="28">
        <v>0.25</v>
      </c>
      <c r="J374" s="55"/>
      <c r="K374" s="55">
        <v>0.1</v>
      </c>
      <c r="L374" s="55"/>
      <c r="M374" s="55"/>
      <c r="N374" s="44">
        <v>144</v>
      </c>
      <c r="O374" s="50">
        <v>2015</v>
      </c>
      <c r="P374" s="379"/>
      <c r="Q374" s="50"/>
      <c r="R374" s="50"/>
      <c r="S374" s="50"/>
      <c r="T374" s="50"/>
      <c r="U374" s="50"/>
      <c r="V374" s="50"/>
      <c r="W374" s="50"/>
      <c r="X374" s="50"/>
    </row>
    <row r="375" spans="1:24" s="369" customFormat="1" ht="24.95" customHeight="1" x14ac:dyDescent="0.2">
      <c r="A375" s="44" t="s">
        <v>2594</v>
      </c>
      <c r="B375" s="44" t="s">
        <v>4727</v>
      </c>
      <c r="C375" s="333">
        <f>IF(LEN($E375)=0,"",SUBTOTAL(3,$E$6:$E375))</f>
        <v>370</v>
      </c>
      <c r="D375" s="379" t="s">
        <v>5029</v>
      </c>
      <c r="E375" s="51" t="s">
        <v>165</v>
      </c>
      <c r="F375" s="51" t="s">
        <v>612</v>
      </c>
      <c r="G375" s="44" t="s">
        <v>317</v>
      </c>
      <c r="H375" s="55">
        <v>2.5</v>
      </c>
      <c r="I375" s="55">
        <v>2.5</v>
      </c>
      <c r="J375" s="55"/>
      <c r="K375" s="55">
        <v>1.6</v>
      </c>
      <c r="L375" s="55"/>
      <c r="M375" s="55"/>
      <c r="N375" s="44">
        <v>21</v>
      </c>
      <c r="O375" s="50">
        <v>2016</v>
      </c>
      <c r="P375" s="423"/>
      <c r="Q375" s="383"/>
      <c r="R375" s="383"/>
      <c r="S375" s="383"/>
      <c r="T375" s="383"/>
      <c r="U375" s="383"/>
      <c r="V375" s="383"/>
      <c r="W375" s="383"/>
      <c r="X375" s="383"/>
    </row>
    <row r="376" spans="1:24" s="369" customFormat="1" ht="24.95" customHeight="1" x14ac:dyDescent="0.2">
      <c r="A376" s="180" t="s">
        <v>2485</v>
      </c>
      <c r="B376" s="44" t="s">
        <v>4727</v>
      </c>
      <c r="C376" s="333">
        <f>IF(LEN($E376)=0,"",SUBTOTAL(3,$E$6:$E376))</f>
        <v>371</v>
      </c>
      <c r="D376" s="379" t="s">
        <v>2486</v>
      </c>
      <c r="E376" s="334" t="s">
        <v>65</v>
      </c>
      <c r="F376" s="51" t="s">
        <v>74</v>
      </c>
      <c r="G376" s="44" t="s">
        <v>64</v>
      </c>
      <c r="H376" s="28">
        <v>1.92</v>
      </c>
      <c r="I376" s="28">
        <v>1.92</v>
      </c>
      <c r="J376" s="55"/>
      <c r="K376" s="55">
        <v>1.3</v>
      </c>
      <c r="L376" s="55"/>
      <c r="M376" s="55"/>
      <c r="N376" s="44">
        <v>144</v>
      </c>
      <c r="O376" s="50">
        <v>2015</v>
      </c>
      <c r="P376" s="423"/>
      <c r="Q376" s="383"/>
      <c r="R376" s="383"/>
      <c r="S376" s="383"/>
      <c r="T376" s="383"/>
      <c r="U376" s="383"/>
      <c r="V376" s="383"/>
      <c r="W376" s="383"/>
      <c r="X376" s="383"/>
    </row>
    <row r="377" spans="1:24" s="369" customFormat="1" ht="24.95" customHeight="1" x14ac:dyDescent="0.2">
      <c r="A377" s="44" t="s">
        <v>5030</v>
      </c>
      <c r="B377" s="44" t="s">
        <v>4727</v>
      </c>
      <c r="C377" s="333">
        <f>IF(LEN($E377)=0,"",SUBTOTAL(3,$E$6:$E377))</f>
        <v>372</v>
      </c>
      <c r="D377" s="379" t="s">
        <v>5031</v>
      </c>
      <c r="E377" s="51" t="s">
        <v>165</v>
      </c>
      <c r="F377" s="51" t="s">
        <v>1699</v>
      </c>
      <c r="G377" s="44" t="s">
        <v>64</v>
      </c>
      <c r="H377" s="28">
        <v>0.31</v>
      </c>
      <c r="I377" s="28">
        <v>0.31</v>
      </c>
      <c r="J377" s="55"/>
      <c r="K377" s="55">
        <v>0.31</v>
      </c>
      <c r="L377" s="55"/>
      <c r="M377" s="55"/>
      <c r="N377" s="44">
        <v>144</v>
      </c>
      <c r="O377" s="50">
        <v>2015</v>
      </c>
      <c r="P377" s="423"/>
      <c r="Q377" s="383"/>
      <c r="R377" s="383"/>
      <c r="S377" s="383"/>
      <c r="T377" s="383"/>
      <c r="U377" s="383"/>
      <c r="V377" s="383"/>
      <c r="W377" s="383"/>
      <c r="X377" s="383"/>
    </row>
    <row r="378" spans="1:24" s="369" customFormat="1" ht="24.95" customHeight="1" x14ac:dyDescent="0.2">
      <c r="A378" s="44" t="s">
        <v>47</v>
      </c>
      <c r="B378" s="44" t="s">
        <v>4727</v>
      </c>
      <c r="C378" s="333">
        <f>IF(LEN($E378)=0,"",SUBTOTAL(3,$E$6:$E378))</f>
        <v>373</v>
      </c>
      <c r="D378" s="379" t="s">
        <v>5032</v>
      </c>
      <c r="E378" s="334" t="s">
        <v>65</v>
      </c>
      <c r="F378" s="51" t="s">
        <v>406</v>
      </c>
      <c r="G378" s="44" t="s">
        <v>27</v>
      </c>
      <c r="H378" s="28">
        <v>0.73</v>
      </c>
      <c r="I378" s="28">
        <v>0.73</v>
      </c>
      <c r="J378" s="55"/>
      <c r="K378" s="55">
        <v>0.25</v>
      </c>
      <c r="L378" s="55"/>
      <c r="M378" s="55"/>
      <c r="N378" s="44">
        <v>144</v>
      </c>
      <c r="O378" s="50">
        <v>2015</v>
      </c>
      <c r="P378" s="423"/>
      <c r="Q378" s="383"/>
      <c r="R378" s="383"/>
      <c r="S378" s="383"/>
      <c r="T378" s="383"/>
      <c r="U378" s="383"/>
      <c r="V378" s="383"/>
      <c r="W378" s="383"/>
      <c r="X378" s="383"/>
    </row>
    <row r="379" spans="1:24" s="419" customFormat="1" ht="24.95" customHeight="1" x14ac:dyDescent="0.2">
      <c r="A379" s="44" t="s">
        <v>47</v>
      </c>
      <c r="B379" s="44" t="s">
        <v>4727</v>
      </c>
      <c r="C379" s="333">
        <f>IF(LEN($E379)=0,"",SUBTOTAL(3,$E$6:$E379))</f>
        <v>374</v>
      </c>
      <c r="D379" s="379" t="s">
        <v>5033</v>
      </c>
      <c r="E379" s="334" t="s">
        <v>65</v>
      </c>
      <c r="F379" s="51" t="s">
        <v>285</v>
      </c>
      <c r="G379" s="44" t="s">
        <v>27</v>
      </c>
      <c r="H379" s="28">
        <v>0.32</v>
      </c>
      <c r="I379" s="28">
        <v>0.32</v>
      </c>
      <c r="J379" s="55"/>
      <c r="K379" s="55">
        <v>0.32</v>
      </c>
      <c r="L379" s="55"/>
      <c r="M379" s="55"/>
      <c r="N379" s="44">
        <v>144</v>
      </c>
      <c r="O379" s="50">
        <v>2015</v>
      </c>
      <c r="P379" s="417"/>
      <c r="Q379" s="418"/>
      <c r="R379" s="418"/>
      <c r="S379" s="418"/>
      <c r="T379" s="418"/>
      <c r="U379" s="418"/>
      <c r="V379" s="418"/>
      <c r="W379" s="418"/>
      <c r="X379" s="418"/>
    </row>
    <row r="380" spans="1:24" s="419" customFormat="1" ht="24.95" customHeight="1" x14ac:dyDescent="0.2">
      <c r="A380" s="44" t="s">
        <v>47</v>
      </c>
      <c r="B380" s="44" t="s">
        <v>4727</v>
      </c>
      <c r="C380" s="333">
        <f>IF(LEN($E380)=0,"",SUBTOTAL(3,$E$6:$E380))</f>
        <v>375</v>
      </c>
      <c r="D380" s="379" t="s">
        <v>3356</v>
      </c>
      <c r="E380" s="334" t="s">
        <v>65</v>
      </c>
      <c r="F380" s="51" t="s">
        <v>5034</v>
      </c>
      <c r="G380" s="44" t="s">
        <v>27</v>
      </c>
      <c r="H380" s="55">
        <v>10.039999999999999</v>
      </c>
      <c r="I380" s="55">
        <v>10.039999999999999</v>
      </c>
      <c r="J380" s="55"/>
      <c r="K380" s="55">
        <v>3.88</v>
      </c>
      <c r="L380" s="55"/>
      <c r="M380" s="55"/>
      <c r="N380" s="44">
        <v>166</v>
      </c>
      <c r="O380" s="50">
        <v>2015</v>
      </c>
      <c r="P380" s="417"/>
      <c r="Q380" s="418"/>
      <c r="R380" s="418"/>
      <c r="S380" s="418"/>
      <c r="T380" s="418"/>
      <c r="U380" s="418"/>
      <c r="V380" s="418"/>
      <c r="W380" s="418"/>
      <c r="X380" s="418"/>
    </row>
    <row r="381" spans="1:24" s="377" customFormat="1" ht="24.95" customHeight="1" x14ac:dyDescent="0.25">
      <c r="A381" s="44" t="s">
        <v>4494</v>
      </c>
      <c r="B381" s="44" t="s">
        <v>4727</v>
      </c>
      <c r="C381" s="333">
        <f>IF(LEN($E381)=0,"",SUBTOTAL(3,$E$6:$E381))</f>
        <v>376</v>
      </c>
      <c r="D381" s="379" t="s">
        <v>4495</v>
      </c>
      <c r="E381" s="334" t="s">
        <v>65</v>
      </c>
      <c r="F381" s="51" t="s">
        <v>74</v>
      </c>
      <c r="G381" s="44" t="s">
        <v>27</v>
      </c>
      <c r="H381" s="55">
        <v>7.4</v>
      </c>
      <c r="I381" s="55">
        <v>7.4</v>
      </c>
      <c r="J381" s="55"/>
      <c r="K381" s="55">
        <v>0.51</v>
      </c>
      <c r="L381" s="55"/>
      <c r="M381" s="55"/>
      <c r="N381" s="44">
        <v>38</v>
      </c>
      <c r="O381" s="50">
        <v>2017</v>
      </c>
      <c r="P381" s="380" t="s">
        <v>4732</v>
      </c>
      <c r="Q381" s="381"/>
      <c r="R381" s="381"/>
      <c r="S381" s="381"/>
      <c r="T381" s="381"/>
      <c r="U381" s="381"/>
      <c r="V381" s="381"/>
      <c r="W381" s="381"/>
      <c r="X381" s="381"/>
    </row>
    <row r="382" spans="1:24" s="377" customFormat="1" ht="24.95" customHeight="1" x14ac:dyDescent="0.25">
      <c r="A382" s="44" t="s">
        <v>4494</v>
      </c>
      <c r="B382" s="44" t="s">
        <v>4727</v>
      </c>
      <c r="C382" s="333">
        <f>IF(LEN($E382)=0,"",SUBTOTAL(3,$E$6:$E382))</f>
        <v>377</v>
      </c>
      <c r="D382" s="379" t="s">
        <v>4532</v>
      </c>
      <c r="E382" s="334" t="s">
        <v>65</v>
      </c>
      <c r="F382" s="51" t="s">
        <v>74</v>
      </c>
      <c r="G382" s="44" t="s">
        <v>27</v>
      </c>
      <c r="H382" s="55">
        <v>7.86</v>
      </c>
      <c r="I382" s="335">
        <v>0.28999999999999998</v>
      </c>
      <c r="J382" s="55"/>
      <c r="K382" s="55">
        <v>0.28999999999999998</v>
      </c>
      <c r="L382" s="55"/>
      <c r="M382" s="55"/>
      <c r="N382" s="44">
        <v>91</v>
      </c>
      <c r="O382" s="50">
        <v>2018</v>
      </c>
      <c r="P382" s="380" t="s">
        <v>4734</v>
      </c>
      <c r="Q382" s="381"/>
      <c r="R382" s="381"/>
      <c r="S382" s="381"/>
      <c r="T382" s="381"/>
      <c r="U382" s="381"/>
      <c r="V382" s="381"/>
      <c r="W382" s="381"/>
      <c r="X382" s="381"/>
    </row>
    <row r="383" spans="1:24" s="419" customFormat="1" ht="24.95" customHeight="1" x14ac:dyDescent="0.2">
      <c r="A383" s="44" t="s">
        <v>2734</v>
      </c>
      <c r="B383" s="44" t="s">
        <v>4727</v>
      </c>
      <c r="C383" s="333">
        <f>IF(LEN($E383)=0,"",SUBTOTAL(3,$E$6:$E383))</f>
        <v>378</v>
      </c>
      <c r="D383" s="379" t="s">
        <v>2735</v>
      </c>
      <c r="E383" s="51" t="s">
        <v>79</v>
      </c>
      <c r="F383" s="51" t="s">
        <v>644</v>
      </c>
      <c r="G383" s="44" t="s">
        <v>27</v>
      </c>
      <c r="H383" s="28">
        <v>4.5999999999999996</v>
      </c>
      <c r="I383" s="28">
        <v>4.5999999999999996</v>
      </c>
      <c r="J383" s="55"/>
      <c r="K383" s="55">
        <v>0.38</v>
      </c>
      <c r="L383" s="55"/>
      <c r="M383" s="55"/>
      <c r="N383" s="44">
        <v>144</v>
      </c>
      <c r="O383" s="50">
        <v>2015</v>
      </c>
      <c r="P383" s="417"/>
      <c r="Q383" s="418"/>
      <c r="R383" s="418"/>
      <c r="S383" s="418"/>
      <c r="T383" s="418"/>
      <c r="U383" s="418"/>
      <c r="V383" s="418"/>
      <c r="W383" s="418"/>
      <c r="X383" s="418"/>
    </row>
    <row r="384" spans="1:24" s="377" customFormat="1" ht="24.95" customHeight="1" x14ac:dyDescent="0.25">
      <c r="A384" s="44" t="s">
        <v>4496</v>
      </c>
      <c r="B384" s="44" t="s">
        <v>4727</v>
      </c>
      <c r="C384" s="333">
        <f>IF(LEN($E384)=0,"",SUBTOTAL(3,$E$6:$E384))</f>
        <v>379</v>
      </c>
      <c r="D384" s="379" t="s">
        <v>4279</v>
      </c>
      <c r="E384" s="51" t="s">
        <v>79</v>
      </c>
      <c r="F384" s="51" t="s">
        <v>218</v>
      </c>
      <c r="G384" s="44" t="s">
        <v>27</v>
      </c>
      <c r="H384" s="55">
        <v>130.16</v>
      </c>
      <c r="I384" s="55">
        <v>130.16</v>
      </c>
      <c r="J384" s="55"/>
      <c r="K384" s="55">
        <v>0.03</v>
      </c>
      <c r="L384" s="55"/>
      <c r="M384" s="55"/>
      <c r="N384" s="44">
        <v>38</v>
      </c>
      <c r="O384" s="50">
        <v>2017</v>
      </c>
      <c r="P384" s="380" t="s">
        <v>4732</v>
      </c>
      <c r="Q384" s="381"/>
      <c r="R384" s="381"/>
      <c r="S384" s="381"/>
      <c r="T384" s="381"/>
      <c r="U384" s="381"/>
      <c r="V384" s="381"/>
      <c r="W384" s="381"/>
      <c r="X384" s="381"/>
    </row>
    <row r="385" spans="1:24" s="419" customFormat="1" ht="24.95" customHeight="1" x14ac:dyDescent="0.2">
      <c r="A385" s="44" t="s">
        <v>1981</v>
      </c>
      <c r="B385" s="44" t="s">
        <v>4736</v>
      </c>
      <c r="C385" s="333">
        <f>IF(LEN($E385)=0,"",SUBTOTAL(3,$E$6:$E385))</f>
        <v>380</v>
      </c>
      <c r="D385" s="379" t="s">
        <v>1982</v>
      </c>
      <c r="E385" s="51" t="s">
        <v>79</v>
      </c>
      <c r="F385" s="51" t="s">
        <v>123</v>
      </c>
      <c r="G385" s="44" t="s">
        <v>27</v>
      </c>
      <c r="H385" s="55">
        <v>23.39</v>
      </c>
      <c r="I385" s="55">
        <v>23.39</v>
      </c>
      <c r="J385" s="55"/>
      <c r="K385" s="55">
        <v>0.01</v>
      </c>
      <c r="L385" s="55">
        <v>7.0000000000000007E-2</v>
      </c>
      <c r="M385" s="55"/>
      <c r="N385" s="44">
        <v>38</v>
      </c>
      <c r="O385" s="50">
        <v>2017</v>
      </c>
      <c r="P385" s="417"/>
      <c r="Q385" s="418"/>
      <c r="R385" s="418"/>
      <c r="S385" s="418"/>
      <c r="T385" s="418"/>
      <c r="U385" s="418"/>
      <c r="V385" s="418"/>
      <c r="W385" s="418"/>
      <c r="X385" s="418"/>
    </row>
    <row r="386" spans="1:24" s="419" customFormat="1" ht="24.95" customHeight="1" x14ac:dyDescent="0.2">
      <c r="A386" s="44" t="s">
        <v>3741</v>
      </c>
      <c r="B386" s="44" t="s">
        <v>4727</v>
      </c>
      <c r="C386" s="333">
        <f>IF(LEN($E386)=0,"",SUBTOTAL(3,$E$6:$E386))</f>
        <v>381</v>
      </c>
      <c r="D386" s="379" t="s">
        <v>3742</v>
      </c>
      <c r="E386" s="51" t="s">
        <v>79</v>
      </c>
      <c r="F386" s="51" t="s">
        <v>499</v>
      </c>
      <c r="G386" s="44" t="s">
        <v>27</v>
      </c>
      <c r="H386" s="55">
        <v>2.9</v>
      </c>
      <c r="I386" s="335">
        <v>0.27</v>
      </c>
      <c r="J386" s="55"/>
      <c r="K386" s="55">
        <v>0.27</v>
      </c>
      <c r="L386" s="55"/>
      <c r="M386" s="55"/>
      <c r="N386" s="44">
        <v>91</v>
      </c>
      <c r="O386" s="50">
        <v>2018</v>
      </c>
      <c r="P386" s="417"/>
      <c r="Q386" s="418"/>
      <c r="R386" s="418"/>
      <c r="S386" s="418"/>
      <c r="T386" s="418"/>
      <c r="U386" s="418"/>
      <c r="V386" s="418"/>
      <c r="W386" s="418"/>
      <c r="X386" s="418"/>
    </row>
    <row r="387" spans="1:24" s="419" customFormat="1" ht="24.95" customHeight="1" x14ac:dyDescent="0.2">
      <c r="A387" s="44" t="s">
        <v>3746</v>
      </c>
      <c r="B387" s="44" t="s">
        <v>4727</v>
      </c>
      <c r="C387" s="333">
        <f>IF(LEN($E387)=0,"",SUBTOTAL(3,$E$6:$E387))</f>
        <v>382</v>
      </c>
      <c r="D387" s="379" t="s">
        <v>3747</v>
      </c>
      <c r="E387" s="51" t="s">
        <v>79</v>
      </c>
      <c r="F387" s="51" t="s">
        <v>5035</v>
      </c>
      <c r="G387" s="44" t="s">
        <v>27</v>
      </c>
      <c r="H387" s="55">
        <v>3.55</v>
      </c>
      <c r="I387" s="335">
        <v>0.06</v>
      </c>
      <c r="J387" s="55"/>
      <c r="K387" s="55">
        <v>0.06</v>
      </c>
      <c r="L387" s="55"/>
      <c r="M387" s="55"/>
      <c r="N387" s="44">
        <v>91</v>
      </c>
      <c r="O387" s="50">
        <v>2018</v>
      </c>
      <c r="P387" s="417"/>
      <c r="Q387" s="418"/>
      <c r="R387" s="418"/>
      <c r="S387" s="418"/>
      <c r="T387" s="418"/>
      <c r="U387" s="418"/>
      <c r="V387" s="418"/>
      <c r="W387" s="418"/>
      <c r="X387" s="418"/>
    </row>
    <row r="388" spans="1:24" s="419" customFormat="1" ht="24.95" customHeight="1" x14ac:dyDescent="0.2">
      <c r="A388" s="44" t="s">
        <v>5036</v>
      </c>
      <c r="B388" s="44" t="s">
        <v>4727</v>
      </c>
      <c r="C388" s="333">
        <f>IF(LEN($E388)=0,"",SUBTOTAL(3,$E$6:$E388))</f>
        <v>383</v>
      </c>
      <c r="D388" s="379" t="s">
        <v>5037</v>
      </c>
      <c r="E388" s="51" t="s">
        <v>256</v>
      </c>
      <c r="F388" s="51" t="s">
        <v>5038</v>
      </c>
      <c r="G388" s="44" t="s">
        <v>27</v>
      </c>
      <c r="H388" s="28">
        <v>12</v>
      </c>
      <c r="I388" s="28">
        <v>12</v>
      </c>
      <c r="J388" s="55"/>
      <c r="K388" s="55">
        <v>1.1000000000000001</v>
      </c>
      <c r="L388" s="55"/>
      <c r="M388" s="55"/>
      <c r="N388" s="44">
        <v>144</v>
      </c>
      <c r="O388" s="50">
        <v>2015</v>
      </c>
      <c r="P388" s="417"/>
      <c r="Q388" s="418"/>
      <c r="R388" s="418"/>
      <c r="S388" s="418"/>
      <c r="T388" s="418"/>
      <c r="U388" s="418"/>
      <c r="V388" s="418"/>
      <c r="W388" s="418"/>
      <c r="X388" s="418"/>
    </row>
    <row r="389" spans="1:24" s="419" customFormat="1" ht="24.95" customHeight="1" x14ac:dyDescent="0.2">
      <c r="A389" s="44" t="s">
        <v>2816</v>
      </c>
      <c r="B389" s="44" t="s">
        <v>4727</v>
      </c>
      <c r="C389" s="333">
        <f>IF(LEN($E389)=0,"",SUBTOTAL(3,$E$6:$E389))</f>
        <v>384</v>
      </c>
      <c r="D389" s="379" t="s">
        <v>5039</v>
      </c>
      <c r="E389" s="51" t="s">
        <v>256</v>
      </c>
      <c r="F389" s="51" t="s">
        <v>664</v>
      </c>
      <c r="G389" s="44" t="s">
        <v>27</v>
      </c>
      <c r="H389" s="28">
        <v>0.2</v>
      </c>
      <c r="I389" s="28">
        <v>0.2</v>
      </c>
      <c r="J389" s="55"/>
      <c r="K389" s="55">
        <v>0.2</v>
      </c>
      <c r="L389" s="55"/>
      <c r="M389" s="55"/>
      <c r="N389" s="44">
        <v>144</v>
      </c>
      <c r="O389" s="50">
        <v>2015</v>
      </c>
      <c r="P389" s="417"/>
      <c r="Q389" s="418"/>
      <c r="R389" s="418"/>
      <c r="S389" s="418"/>
      <c r="T389" s="418"/>
      <c r="U389" s="418"/>
      <c r="V389" s="418"/>
      <c r="W389" s="418"/>
      <c r="X389" s="418"/>
    </row>
    <row r="390" spans="1:24" s="419" customFormat="1" ht="24.95" customHeight="1" x14ac:dyDescent="0.2">
      <c r="A390" s="44" t="s">
        <v>5040</v>
      </c>
      <c r="B390" s="44" t="s">
        <v>4727</v>
      </c>
      <c r="C390" s="333">
        <f>IF(LEN($E390)=0,"",SUBTOTAL(3,$E$6:$E390))</f>
        <v>385</v>
      </c>
      <c r="D390" s="379" t="s">
        <v>2817</v>
      </c>
      <c r="E390" s="51" t="s">
        <v>256</v>
      </c>
      <c r="F390" s="51" t="s">
        <v>664</v>
      </c>
      <c r="G390" s="44" t="s">
        <v>27</v>
      </c>
      <c r="H390" s="28">
        <v>0.2</v>
      </c>
      <c r="I390" s="28">
        <v>0.2</v>
      </c>
      <c r="J390" s="55"/>
      <c r="K390" s="55">
        <v>0.2</v>
      </c>
      <c r="L390" s="55"/>
      <c r="M390" s="55"/>
      <c r="N390" s="44">
        <v>144</v>
      </c>
      <c r="O390" s="50">
        <v>2015</v>
      </c>
      <c r="P390" s="417"/>
      <c r="Q390" s="418"/>
      <c r="R390" s="418"/>
      <c r="S390" s="418"/>
      <c r="T390" s="418"/>
      <c r="U390" s="418"/>
      <c r="V390" s="418"/>
      <c r="W390" s="418"/>
      <c r="X390" s="418"/>
    </row>
    <row r="391" spans="1:24" s="419" customFormat="1" ht="24.95" customHeight="1" x14ac:dyDescent="0.2">
      <c r="A391" s="44" t="s">
        <v>5041</v>
      </c>
      <c r="B391" s="44" t="s">
        <v>4727</v>
      </c>
      <c r="C391" s="333">
        <f>IF(LEN($E391)=0,"",SUBTOTAL(3,$E$6:$E391))</f>
        <v>386</v>
      </c>
      <c r="D391" s="379" t="s">
        <v>5042</v>
      </c>
      <c r="E391" s="51" t="s">
        <v>256</v>
      </c>
      <c r="F391" s="51" t="s">
        <v>664</v>
      </c>
      <c r="G391" s="44" t="s">
        <v>27</v>
      </c>
      <c r="H391" s="28">
        <v>14</v>
      </c>
      <c r="I391" s="28">
        <v>14</v>
      </c>
      <c r="J391" s="55"/>
      <c r="K391" s="55">
        <v>6.61</v>
      </c>
      <c r="L391" s="55"/>
      <c r="M391" s="55"/>
      <c r="N391" s="44">
        <v>144</v>
      </c>
      <c r="O391" s="50">
        <v>2015</v>
      </c>
      <c r="P391" s="417"/>
      <c r="Q391" s="418"/>
      <c r="R391" s="418"/>
      <c r="S391" s="418"/>
      <c r="T391" s="418"/>
      <c r="U391" s="418"/>
      <c r="V391" s="418"/>
      <c r="W391" s="418"/>
      <c r="X391" s="418"/>
    </row>
    <row r="392" spans="1:24" s="419" customFormat="1" ht="24.95" customHeight="1" x14ac:dyDescent="0.2">
      <c r="A392" s="44" t="s">
        <v>2768</v>
      </c>
      <c r="B392" s="44" t="s">
        <v>4727</v>
      </c>
      <c r="C392" s="333">
        <f>IF(LEN($E392)=0,"",SUBTOTAL(3,$E$6:$E392))</f>
        <v>387</v>
      </c>
      <c r="D392" s="379" t="s">
        <v>2769</v>
      </c>
      <c r="E392" s="51" t="s">
        <v>256</v>
      </c>
      <c r="F392" s="51" t="s">
        <v>257</v>
      </c>
      <c r="G392" s="44" t="s">
        <v>27</v>
      </c>
      <c r="H392" s="28">
        <v>3.48</v>
      </c>
      <c r="I392" s="28">
        <v>3.48</v>
      </c>
      <c r="J392" s="55"/>
      <c r="K392" s="55">
        <v>0.48</v>
      </c>
      <c r="L392" s="55"/>
      <c r="M392" s="55"/>
      <c r="N392" s="44">
        <v>144</v>
      </c>
      <c r="O392" s="50">
        <v>2015</v>
      </c>
      <c r="P392" s="417"/>
      <c r="Q392" s="418"/>
      <c r="R392" s="418"/>
      <c r="S392" s="418"/>
      <c r="T392" s="418"/>
      <c r="U392" s="418"/>
      <c r="V392" s="418"/>
      <c r="W392" s="418"/>
      <c r="X392" s="418"/>
    </row>
    <row r="393" spans="1:24" s="419" customFormat="1" ht="24.95" customHeight="1" x14ac:dyDescent="0.2">
      <c r="A393" s="44" t="s">
        <v>3762</v>
      </c>
      <c r="B393" s="44" t="s">
        <v>4727</v>
      </c>
      <c r="C393" s="333">
        <f>IF(LEN($E393)=0,"",SUBTOTAL(3,$E$6:$E393))</f>
        <v>388</v>
      </c>
      <c r="D393" s="379" t="s">
        <v>3763</v>
      </c>
      <c r="E393" s="51" t="s">
        <v>256</v>
      </c>
      <c r="F393" s="51" t="s">
        <v>660</v>
      </c>
      <c r="G393" s="44" t="s">
        <v>27</v>
      </c>
      <c r="H393" s="55">
        <v>6.5</v>
      </c>
      <c r="I393" s="335">
        <v>1</v>
      </c>
      <c r="J393" s="55"/>
      <c r="K393" s="55">
        <v>1</v>
      </c>
      <c r="L393" s="55"/>
      <c r="M393" s="55"/>
      <c r="N393" s="44">
        <v>91</v>
      </c>
      <c r="O393" s="50">
        <v>2018</v>
      </c>
      <c r="P393" s="417" t="s">
        <v>4734</v>
      </c>
      <c r="Q393" s="418"/>
      <c r="R393" s="418"/>
      <c r="S393" s="418"/>
      <c r="T393" s="418"/>
      <c r="U393" s="418"/>
      <c r="V393" s="418"/>
      <c r="W393" s="418"/>
      <c r="X393" s="418"/>
    </row>
    <row r="394" spans="1:24" s="419" customFormat="1" ht="24.95" customHeight="1" x14ac:dyDescent="0.2">
      <c r="A394" s="378" t="s">
        <v>5043</v>
      </c>
      <c r="B394" s="44" t="s">
        <v>4727</v>
      </c>
      <c r="C394" s="333">
        <f>IF(LEN($E394)=0,"",SUBTOTAL(3,$E$6:$E394))</f>
        <v>389</v>
      </c>
      <c r="D394" s="379" t="s">
        <v>5044</v>
      </c>
      <c r="E394" s="51" t="s">
        <v>139</v>
      </c>
      <c r="F394" s="51" t="s">
        <v>208</v>
      </c>
      <c r="G394" s="44" t="s">
        <v>27</v>
      </c>
      <c r="H394" s="28">
        <v>0.09</v>
      </c>
      <c r="I394" s="28">
        <v>0.09</v>
      </c>
      <c r="J394" s="55"/>
      <c r="K394" s="55">
        <v>0.09</v>
      </c>
      <c r="L394" s="55"/>
      <c r="M394" s="55"/>
      <c r="N394" s="44">
        <v>144</v>
      </c>
      <c r="O394" s="50">
        <v>2015</v>
      </c>
      <c r="P394" s="417"/>
      <c r="Q394" s="418"/>
      <c r="R394" s="418"/>
      <c r="S394" s="418"/>
      <c r="T394" s="418"/>
      <c r="U394" s="418"/>
      <c r="V394" s="418"/>
      <c r="W394" s="418"/>
      <c r="X394" s="418"/>
    </row>
    <row r="395" spans="1:24" s="377" customFormat="1" ht="24.95" customHeight="1" x14ac:dyDescent="0.25">
      <c r="A395" s="378" t="s">
        <v>4509</v>
      </c>
      <c r="B395" s="44" t="s">
        <v>4727</v>
      </c>
      <c r="C395" s="333">
        <f>IF(LEN($E395)=0,"",SUBTOTAL(3,$E$6:$E395))</f>
        <v>390</v>
      </c>
      <c r="D395" s="379" t="s">
        <v>4510</v>
      </c>
      <c r="E395" s="51" t="s">
        <v>139</v>
      </c>
      <c r="F395" s="51" t="s">
        <v>1219</v>
      </c>
      <c r="G395" s="44" t="s">
        <v>27</v>
      </c>
      <c r="H395" s="28">
        <v>33.72</v>
      </c>
      <c r="I395" s="28">
        <v>33.72</v>
      </c>
      <c r="J395" s="55"/>
      <c r="K395" s="55">
        <v>0.41</v>
      </c>
      <c r="L395" s="55"/>
      <c r="M395" s="55"/>
      <c r="N395" s="44">
        <v>144</v>
      </c>
      <c r="O395" s="50">
        <v>2015</v>
      </c>
      <c r="P395" s="380" t="s">
        <v>4732</v>
      </c>
      <c r="Q395" s="381"/>
      <c r="R395" s="381"/>
      <c r="S395" s="381"/>
      <c r="T395" s="381"/>
      <c r="U395" s="381"/>
      <c r="V395" s="381"/>
      <c r="W395" s="381"/>
      <c r="X395" s="381"/>
    </row>
    <row r="396" spans="1:24" s="419" customFormat="1" ht="24.95" customHeight="1" x14ac:dyDescent="0.2">
      <c r="A396" s="378" t="s">
        <v>3379</v>
      </c>
      <c r="B396" s="44" t="s">
        <v>4727</v>
      </c>
      <c r="C396" s="333">
        <f>IF(LEN($E396)=0,"",SUBTOTAL(3,$E$6:$E396))</f>
        <v>391</v>
      </c>
      <c r="D396" s="379" t="s">
        <v>5045</v>
      </c>
      <c r="E396" s="51" t="s">
        <v>139</v>
      </c>
      <c r="F396" s="51" t="s">
        <v>597</v>
      </c>
      <c r="G396" s="44" t="s">
        <v>27</v>
      </c>
      <c r="H396" s="55">
        <v>37.6</v>
      </c>
      <c r="I396" s="55">
        <v>37.6</v>
      </c>
      <c r="J396" s="55"/>
      <c r="K396" s="55">
        <v>8.6999999999999993</v>
      </c>
      <c r="L396" s="55"/>
      <c r="M396" s="55"/>
      <c r="N396" s="44">
        <v>166</v>
      </c>
      <c r="O396" s="50">
        <v>2015</v>
      </c>
      <c r="P396" s="417"/>
      <c r="Q396" s="418"/>
      <c r="R396" s="418"/>
      <c r="S396" s="418"/>
      <c r="T396" s="418"/>
      <c r="U396" s="418"/>
      <c r="V396" s="418"/>
      <c r="W396" s="418"/>
      <c r="X396" s="418"/>
    </row>
    <row r="397" spans="1:24" s="419" customFormat="1" ht="24.95" customHeight="1" x14ac:dyDescent="0.2">
      <c r="A397" s="44" t="s">
        <v>47</v>
      </c>
      <c r="B397" s="44" t="s">
        <v>4727</v>
      </c>
      <c r="C397" s="333">
        <f>IF(LEN($E397)=0,"",SUBTOTAL(3,$E$6:$E397))</f>
        <v>392</v>
      </c>
      <c r="D397" s="379" t="s">
        <v>1995</v>
      </c>
      <c r="E397" s="51" t="s">
        <v>84</v>
      </c>
      <c r="F397" s="51" t="s">
        <v>1577</v>
      </c>
      <c r="G397" s="44" t="s">
        <v>27</v>
      </c>
      <c r="H397" s="55">
        <v>3.37</v>
      </c>
      <c r="I397" s="55">
        <v>3.37</v>
      </c>
      <c r="J397" s="55"/>
      <c r="K397" s="55">
        <v>0</v>
      </c>
      <c r="L397" s="55"/>
      <c r="M397" s="55"/>
      <c r="N397" s="44">
        <v>38</v>
      </c>
      <c r="O397" s="50">
        <v>2017</v>
      </c>
      <c r="P397" s="417"/>
      <c r="Q397" s="418"/>
      <c r="R397" s="418"/>
      <c r="S397" s="418"/>
      <c r="T397" s="418"/>
      <c r="U397" s="418"/>
      <c r="V397" s="418"/>
      <c r="W397" s="418"/>
      <c r="X397" s="418"/>
    </row>
    <row r="398" spans="1:24" s="377" customFormat="1" ht="24.95" customHeight="1" x14ac:dyDescent="0.25">
      <c r="A398" s="378" t="s">
        <v>5046</v>
      </c>
      <c r="B398" s="44" t="s">
        <v>4727</v>
      </c>
      <c r="C398" s="333">
        <f>IF(LEN($E398)=0,"",SUBTOTAL(3,$E$6:$E398))</f>
        <v>393</v>
      </c>
      <c r="D398" s="379" t="s">
        <v>4514</v>
      </c>
      <c r="E398" s="51" t="s">
        <v>89</v>
      </c>
      <c r="F398" s="51" t="s">
        <v>1593</v>
      </c>
      <c r="G398" s="44" t="s">
        <v>27</v>
      </c>
      <c r="H398" s="55">
        <v>0.15</v>
      </c>
      <c r="I398" s="55">
        <v>0.15</v>
      </c>
      <c r="J398" s="55"/>
      <c r="K398" s="55">
        <v>0.04</v>
      </c>
      <c r="L398" s="55"/>
      <c r="M398" s="55"/>
      <c r="N398" s="44">
        <v>144</v>
      </c>
      <c r="O398" s="50">
        <v>2015</v>
      </c>
      <c r="P398" s="380"/>
      <c r="Q398" s="381"/>
      <c r="R398" s="381"/>
      <c r="S398" s="381"/>
      <c r="T398" s="381"/>
      <c r="U398" s="381"/>
      <c r="V398" s="381"/>
      <c r="W398" s="381"/>
      <c r="X398" s="381"/>
    </row>
    <row r="399" spans="1:24" s="377" customFormat="1" ht="24.95" customHeight="1" x14ac:dyDescent="0.25">
      <c r="A399" s="378" t="s">
        <v>5047</v>
      </c>
      <c r="B399" s="44" t="s">
        <v>4727</v>
      </c>
      <c r="C399" s="333">
        <f>IF(LEN($E399)=0,"",SUBTOTAL(3,$E$6:$E399))</f>
        <v>394</v>
      </c>
      <c r="D399" s="379" t="s">
        <v>4507</v>
      </c>
      <c r="E399" s="51" t="s">
        <v>89</v>
      </c>
      <c r="F399" s="51" t="s">
        <v>2107</v>
      </c>
      <c r="G399" s="44" t="s">
        <v>27</v>
      </c>
      <c r="H399" s="28">
        <v>2.5</v>
      </c>
      <c r="I399" s="28">
        <v>2.5</v>
      </c>
      <c r="J399" s="55"/>
      <c r="K399" s="55">
        <v>0.22</v>
      </c>
      <c r="L399" s="55"/>
      <c r="M399" s="55"/>
      <c r="N399" s="44">
        <v>183</v>
      </c>
      <c r="O399" s="50">
        <v>2016</v>
      </c>
      <c r="P399" s="380"/>
      <c r="Q399" s="381"/>
      <c r="R399" s="381"/>
      <c r="S399" s="381"/>
      <c r="T399" s="381"/>
      <c r="U399" s="381"/>
      <c r="V399" s="381"/>
      <c r="W399" s="381"/>
      <c r="X399" s="381"/>
    </row>
    <row r="400" spans="1:24" s="377" customFormat="1" ht="24.95" customHeight="1" x14ac:dyDescent="0.25">
      <c r="A400" s="378" t="s">
        <v>5048</v>
      </c>
      <c r="B400" s="44" t="s">
        <v>4727</v>
      </c>
      <c r="C400" s="333">
        <f>IF(LEN($E400)=0,"",SUBTOTAL(3,$E$6:$E400))</f>
        <v>395</v>
      </c>
      <c r="D400" s="379" t="s">
        <v>2014</v>
      </c>
      <c r="E400" s="51" t="s">
        <v>89</v>
      </c>
      <c r="F400" s="51" t="s">
        <v>218</v>
      </c>
      <c r="G400" s="44" t="s">
        <v>27</v>
      </c>
      <c r="H400" s="55">
        <v>10.83</v>
      </c>
      <c r="I400" s="55">
        <v>10.83</v>
      </c>
      <c r="J400" s="55"/>
      <c r="K400" s="55">
        <v>0.18</v>
      </c>
      <c r="L400" s="55"/>
      <c r="M400" s="55"/>
      <c r="N400" s="44">
        <v>38</v>
      </c>
      <c r="O400" s="50">
        <v>2017</v>
      </c>
      <c r="P400" s="380"/>
      <c r="Q400" s="381"/>
      <c r="R400" s="381"/>
      <c r="S400" s="381"/>
      <c r="T400" s="381"/>
      <c r="U400" s="381"/>
      <c r="V400" s="381"/>
      <c r="W400" s="381"/>
      <c r="X400" s="381"/>
    </row>
    <row r="401" spans="1:24" s="377" customFormat="1" ht="24.95" customHeight="1" x14ac:dyDescent="0.25">
      <c r="A401" s="378" t="s">
        <v>5049</v>
      </c>
      <c r="B401" s="44" t="s">
        <v>4727</v>
      </c>
      <c r="C401" s="333">
        <f>IF(LEN($E401)=0,"",SUBTOTAL(3,$E$6:$E401))</f>
        <v>396</v>
      </c>
      <c r="D401" s="379" t="s">
        <v>4497</v>
      </c>
      <c r="E401" s="51" t="s">
        <v>89</v>
      </c>
      <c r="F401" s="51" t="s">
        <v>867</v>
      </c>
      <c r="G401" s="44" t="s">
        <v>27</v>
      </c>
      <c r="H401" s="55">
        <v>1.82</v>
      </c>
      <c r="I401" s="55">
        <v>1.82</v>
      </c>
      <c r="J401" s="55"/>
      <c r="K401" s="55">
        <v>0.18</v>
      </c>
      <c r="L401" s="55"/>
      <c r="M401" s="55"/>
      <c r="N401" s="44">
        <v>38</v>
      </c>
      <c r="O401" s="50">
        <v>2017</v>
      </c>
      <c r="P401" s="380"/>
      <c r="Q401" s="381"/>
      <c r="R401" s="381"/>
      <c r="S401" s="381"/>
      <c r="T401" s="381"/>
      <c r="U401" s="381"/>
      <c r="V401" s="381"/>
      <c r="W401" s="381"/>
      <c r="X401" s="381"/>
    </row>
    <row r="402" spans="1:24" s="377" customFormat="1" ht="24.95" customHeight="1" x14ac:dyDescent="0.25">
      <c r="A402" s="378" t="s">
        <v>5050</v>
      </c>
      <c r="B402" s="44" t="s">
        <v>4727</v>
      </c>
      <c r="C402" s="333">
        <f>IF(LEN($E402)=0,"",SUBTOTAL(3,$E$6:$E402))</f>
        <v>397</v>
      </c>
      <c r="D402" s="379" t="s">
        <v>4538</v>
      </c>
      <c r="E402" s="51" t="s">
        <v>89</v>
      </c>
      <c r="F402" s="51" t="s">
        <v>1501</v>
      </c>
      <c r="G402" s="44" t="s">
        <v>27</v>
      </c>
      <c r="H402" s="55">
        <v>2.4</v>
      </c>
      <c r="I402" s="335">
        <v>0.09</v>
      </c>
      <c r="J402" s="55"/>
      <c r="K402" s="55">
        <v>0.09</v>
      </c>
      <c r="L402" s="55"/>
      <c r="M402" s="55"/>
      <c r="N402" s="44">
        <v>91</v>
      </c>
      <c r="O402" s="50">
        <v>2018</v>
      </c>
      <c r="P402" s="380"/>
      <c r="Q402" s="381"/>
      <c r="R402" s="381"/>
      <c r="S402" s="381"/>
      <c r="T402" s="381"/>
      <c r="U402" s="381"/>
      <c r="V402" s="381"/>
      <c r="W402" s="381"/>
      <c r="X402" s="381"/>
    </row>
    <row r="403" spans="1:24" s="377" customFormat="1" ht="24.95" customHeight="1" x14ac:dyDescent="0.25">
      <c r="A403" s="378" t="s">
        <v>5051</v>
      </c>
      <c r="B403" s="44" t="s">
        <v>4727</v>
      </c>
      <c r="C403" s="333">
        <f>IF(LEN($E403)=0,"",SUBTOTAL(3,$E$6:$E403))</f>
        <v>398</v>
      </c>
      <c r="D403" s="379" t="s">
        <v>4540</v>
      </c>
      <c r="E403" s="51" t="s">
        <v>89</v>
      </c>
      <c r="F403" s="51" t="s">
        <v>4541</v>
      </c>
      <c r="G403" s="44" t="s">
        <v>27</v>
      </c>
      <c r="H403" s="55">
        <v>1.24</v>
      </c>
      <c r="I403" s="335">
        <v>0.03</v>
      </c>
      <c r="J403" s="55"/>
      <c r="K403" s="55">
        <v>0.03</v>
      </c>
      <c r="L403" s="55"/>
      <c r="M403" s="55"/>
      <c r="N403" s="44">
        <v>91</v>
      </c>
      <c r="O403" s="50">
        <v>2018</v>
      </c>
      <c r="P403" s="380"/>
      <c r="Q403" s="381"/>
      <c r="R403" s="381"/>
      <c r="S403" s="381"/>
      <c r="T403" s="381"/>
      <c r="U403" s="381"/>
      <c r="V403" s="381"/>
      <c r="W403" s="381"/>
      <c r="X403" s="381"/>
    </row>
    <row r="404" spans="1:24" s="377" customFormat="1" ht="24.95" customHeight="1" x14ac:dyDescent="0.25">
      <c r="A404" s="378" t="s">
        <v>5052</v>
      </c>
      <c r="B404" s="44" t="s">
        <v>4727</v>
      </c>
      <c r="C404" s="333">
        <f>IF(LEN($E404)=0,"",SUBTOTAL(3,$E$6:$E404))</f>
        <v>399</v>
      </c>
      <c r="D404" s="379" t="s">
        <v>4539</v>
      </c>
      <c r="E404" s="51" t="s">
        <v>89</v>
      </c>
      <c r="F404" s="51" t="s">
        <v>249</v>
      </c>
      <c r="G404" s="44" t="s">
        <v>27</v>
      </c>
      <c r="H404" s="55">
        <v>4.2</v>
      </c>
      <c r="I404" s="335">
        <v>0.09</v>
      </c>
      <c r="J404" s="55"/>
      <c r="K404" s="55">
        <v>0.09</v>
      </c>
      <c r="L404" s="55"/>
      <c r="M404" s="55"/>
      <c r="N404" s="44">
        <v>91</v>
      </c>
      <c r="O404" s="50">
        <v>2018</v>
      </c>
      <c r="P404" s="380"/>
      <c r="Q404" s="381"/>
      <c r="R404" s="381"/>
      <c r="S404" s="381"/>
      <c r="T404" s="381"/>
      <c r="U404" s="381"/>
      <c r="V404" s="381"/>
      <c r="W404" s="381"/>
      <c r="X404" s="381"/>
    </row>
    <row r="405" spans="1:24" s="377" customFormat="1" ht="24.95" customHeight="1" x14ac:dyDescent="0.25">
      <c r="A405" s="378" t="s">
        <v>5053</v>
      </c>
      <c r="B405" s="44" t="s">
        <v>4727</v>
      </c>
      <c r="C405" s="333">
        <f>IF(LEN($E405)=0,"",SUBTOTAL(3,$E$6:$E405))</f>
        <v>400</v>
      </c>
      <c r="D405" s="379" t="s">
        <v>4542</v>
      </c>
      <c r="E405" s="51" t="s">
        <v>89</v>
      </c>
      <c r="F405" s="51" t="s">
        <v>249</v>
      </c>
      <c r="G405" s="44" t="s">
        <v>27</v>
      </c>
      <c r="H405" s="55">
        <v>4.26</v>
      </c>
      <c r="I405" s="335">
        <v>0.32</v>
      </c>
      <c r="J405" s="55"/>
      <c r="K405" s="55">
        <v>0.32</v>
      </c>
      <c r="L405" s="55"/>
      <c r="M405" s="55"/>
      <c r="N405" s="44">
        <v>91</v>
      </c>
      <c r="O405" s="50">
        <v>2018</v>
      </c>
      <c r="P405" s="380"/>
      <c r="Q405" s="381"/>
      <c r="R405" s="381"/>
      <c r="S405" s="381"/>
      <c r="T405" s="381"/>
      <c r="U405" s="381"/>
      <c r="V405" s="381"/>
      <c r="W405" s="381"/>
      <c r="X405" s="381"/>
    </row>
    <row r="406" spans="1:24" s="419" customFormat="1" ht="24.95" customHeight="1" x14ac:dyDescent="0.2">
      <c r="A406" s="44" t="s">
        <v>2813</v>
      </c>
      <c r="B406" s="44" t="s">
        <v>4727</v>
      </c>
      <c r="C406" s="333">
        <f>IF(LEN($E406)=0,"",SUBTOTAL(3,$E$6:$E406))</f>
        <v>401</v>
      </c>
      <c r="D406" s="379" t="s">
        <v>2814</v>
      </c>
      <c r="E406" s="51" t="s">
        <v>165</v>
      </c>
      <c r="F406" s="51" t="s">
        <v>1667</v>
      </c>
      <c r="G406" s="44" t="s">
        <v>27</v>
      </c>
      <c r="H406" s="55">
        <v>0.39</v>
      </c>
      <c r="I406" s="55">
        <v>0.39</v>
      </c>
      <c r="J406" s="55"/>
      <c r="K406" s="55">
        <v>6.5000000000000002E-2</v>
      </c>
      <c r="L406" s="55"/>
      <c r="M406" s="55"/>
      <c r="N406" s="44">
        <v>144</v>
      </c>
      <c r="O406" s="50">
        <v>2015</v>
      </c>
      <c r="P406" s="417"/>
      <c r="Q406" s="418"/>
      <c r="R406" s="418"/>
      <c r="S406" s="418"/>
      <c r="T406" s="418"/>
      <c r="U406" s="418"/>
      <c r="V406" s="418"/>
      <c r="W406" s="418"/>
      <c r="X406" s="418"/>
    </row>
    <row r="407" spans="1:24" s="419" customFormat="1" ht="24.95" customHeight="1" x14ac:dyDescent="0.2">
      <c r="A407" s="44" t="s">
        <v>2833</v>
      </c>
      <c r="B407" s="44" t="s">
        <v>4727</v>
      </c>
      <c r="C407" s="333">
        <f>IF(LEN($E407)=0,"",SUBTOTAL(3,$E$6:$E407))</f>
        <v>402</v>
      </c>
      <c r="D407" s="379" t="s">
        <v>2834</v>
      </c>
      <c r="E407" s="51" t="s">
        <v>165</v>
      </c>
      <c r="F407" s="51" t="s">
        <v>722</v>
      </c>
      <c r="G407" s="44" t="s">
        <v>27</v>
      </c>
      <c r="H407" s="55">
        <v>10.15</v>
      </c>
      <c r="I407" s="55">
        <v>10.15</v>
      </c>
      <c r="J407" s="55"/>
      <c r="K407" s="55">
        <v>1.37</v>
      </c>
      <c r="L407" s="55"/>
      <c r="M407" s="55"/>
      <c r="N407" s="44">
        <v>144</v>
      </c>
      <c r="O407" s="50">
        <v>2015</v>
      </c>
      <c r="P407" s="417"/>
      <c r="Q407" s="418"/>
      <c r="R407" s="418"/>
      <c r="S407" s="418"/>
      <c r="T407" s="418"/>
      <c r="U407" s="418"/>
      <c r="V407" s="418"/>
      <c r="W407" s="418"/>
      <c r="X407" s="418"/>
    </row>
    <row r="408" spans="1:24" s="419" customFormat="1" ht="24.95" customHeight="1" x14ac:dyDescent="0.2">
      <c r="A408" s="44" t="s">
        <v>5054</v>
      </c>
      <c r="B408" s="44" t="s">
        <v>4727</v>
      </c>
      <c r="C408" s="333">
        <f>IF(LEN($E408)=0,"",SUBTOTAL(3,$E$6:$E408))</f>
        <v>403</v>
      </c>
      <c r="D408" s="379" t="s">
        <v>5055</v>
      </c>
      <c r="E408" s="51" t="s">
        <v>165</v>
      </c>
      <c r="F408" s="51" t="s">
        <v>3245</v>
      </c>
      <c r="G408" s="44" t="s">
        <v>27</v>
      </c>
      <c r="H408" s="55">
        <v>4.6399999999999997</v>
      </c>
      <c r="I408" s="55">
        <v>4.6399999999999997</v>
      </c>
      <c r="J408" s="55"/>
      <c r="K408" s="55">
        <v>7.0000000000000007E-2</v>
      </c>
      <c r="L408" s="55"/>
      <c r="M408" s="55"/>
      <c r="N408" s="44">
        <v>144</v>
      </c>
      <c r="O408" s="50">
        <v>2015</v>
      </c>
      <c r="P408" s="417"/>
      <c r="Q408" s="418"/>
      <c r="R408" s="418"/>
      <c r="S408" s="418"/>
      <c r="T408" s="418"/>
      <c r="U408" s="418"/>
      <c r="V408" s="418"/>
      <c r="W408" s="418"/>
      <c r="X408" s="418"/>
    </row>
    <row r="409" spans="1:24" s="419" customFormat="1" ht="24.95" customHeight="1" x14ac:dyDescent="0.2">
      <c r="A409" s="44" t="s">
        <v>2025</v>
      </c>
      <c r="B409" s="44" t="s">
        <v>4727</v>
      </c>
      <c r="C409" s="333">
        <f>IF(LEN($E409)=0,"",SUBTOTAL(3,$E$6:$E409))</f>
        <v>404</v>
      </c>
      <c r="D409" s="379" t="s">
        <v>5056</v>
      </c>
      <c r="E409" s="51" t="s">
        <v>165</v>
      </c>
      <c r="F409" s="51" t="s">
        <v>5057</v>
      </c>
      <c r="G409" s="44" t="s">
        <v>27</v>
      </c>
      <c r="H409" s="55">
        <v>5.0999999999999996</v>
      </c>
      <c r="I409" s="55">
        <v>5.0999999999999996</v>
      </c>
      <c r="J409" s="55"/>
      <c r="K409" s="55">
        <v>0.4</v>
      </c>
      <c r="L409" s="55"/>
      <c r="M409" s="55"/>
      <c r="N409" s="44">
        <v>38</v>
      </c>
      <c r="O409" s="50">
        <v>2017</v>
      </c>
      <c r="P409" s="417"/>
      <c r="Q409" s="418"/>
      <c r="R409" s="418"/>
      <c r="S409" s="418"/>
      <c r="T409" s="418"/>
      <c r="U409" s="418"/>
      <c r="V409" s="418"/>
      <c r="W409" s="418"/>
      <c r="X409" s="418"/>
    </row>
    <row r="410" spans="1:24" s="419" customFormat="1" ht="24.95" customHeight="1" x14ac:dyDescent="0.2">
      <c r="A410" s="44" t="str">
        <f>'[2]Dat lua'!A284</f>
        <v>LM_CT_2</v>
      </c>
      <c r="B410" s="44" t="s">
        <v>4727</v>
      </c>
      <c r="C410" s="333">
        <f>IF(LEN($E410)=0,"",SUBTOTAL(3,$E$6:$E410))</f>
        <v>405</v>
      </c>
      <c r="D410" s="379" t="s">
        <v>2873</v>
      </c>
      <c r="E410" s="51" t="s">
        <v>51</v>
      </c>
      <c r="F410" s="51" t="s">
        <v>2874</v>
      </c>
      <c r="G410" s="44" t="s">
        <v>27</v>
      </c>
      <c r="H410" s="55">
        <v>0.08</v>
      </c>
      <c r="I410" s="55">
        <v>0.08</v>
      </c>
      <c r="J410" s="55"/>
      <c r="K410" s="55">
        <v>0.02</v>
      </c>
      <c r="L410" s="55"/>
      <c r="M410" s="55"/>
      <c r="N410" s="44">
        <v>144</v>
      </c>
      <c r="O410" s="50">
        <v>2015</v>
      </c>
      <c r="P410" s="417"/>
      <c r="Q410" s="418"/>
      <c r="R410" s="418"/>
      <c r="S410" s="418"/>
      <c r="T410" s="418"/>
      <c r="U410" s="418"/>
      <c r="V410" s="418"/>
      <c r="W410" s="418"/>
      <c r="X410" s="418"/>
    </row>
    <row r="411" spans="1:24" s="419" customFormat="1" ht="24.95" customHeight="1" x14ac:dyDescent="0.2">
      <c r="A411" s="44" t="str">
        <f>'[2]Dat lua'!A285</f>
        <v>XTR_HUY_1</v>
      </c>
      <c r="B411" s="44" t="s">
        <v>4762</v>
      </c>
      <c r="C411" s="333">
        <f>IF(LEN($E411)=0,"",SUBTOTAL(3,$E$6:$E411))</f>
        <v>406</v>
      </c>
      <c r="D411" s="379" t="s">
        <v>5058</v>
      </c>
      <c r="E411" s="51" t="s">
        <v>51</v>
      </c>
      <c r="F411" s="51" t="s">
        <v>2387</v>
      </c>
      <c r="G411" s="44" t="s">
        <v>27</v>
      </c>
      <c r="H411" s="28">
        <v>6.52</v>
      </c>
      <c r="I411" s="28">
        <v>6.52</v>
      </c>
      <c r="J411" s="55"/>
      <c r="K411" s="55"/>
      <c r="L411" s="55">
        <v>1</v>
      </c>
      <c r="M411" s="55"/>
      <c r="N411" s="44">
        <v>183</v>
      </c>
      <c r="O411" s="50">
        <v>2016</v>
      </c>
      <c r="P411" s="417"/>
      <c r="Q411" s="418"/>
      <c r="R411" s="418"/>
      <c r="S411" s="418"/>
      <c r="T411" s="418"/>
      <c r="U411" s="418"/>
      <c r="V411" s="418"/>
      <c r="W411" s="418"/>
      <c r="X411" s="418"/>
    </row>
    <row r="412" spans="1:24" s="419" customFormat="1" ht="24.95" customHeight="1" x14ac:dyDescent="0.2">
      <c r="A412" s="44" t="str">
        <f>'[2]Dat lua'!A292</f>
        <v>XL_CT_6</v>
      </c>
      <c r="B412" s="44" t="s">
        <v>4727</v>
      </c>
      <c r="C412" s="333">
        <f>IF(LEN($E412)=0,"",SUBTOTAL(3,$E$6:$E412))</f>
        <v>407</v>
      </c>
      <c r="D412" s="379" t="s">
        <v>2050</v>
      </c>
      <c r="E412" s="51" t="s">
        <v>51</v>
      </c>
      <c r="F412" s="51" t="s">
        <v>218</v>
      </c>
      <c r="G412" s="44" t="s">
        <v>27</v>
      </c>
      <c r="H412" s="55">
        <v>7</v>
      </c>
      <c r="I412" s="55">
        <v>7</v>
      </c>
      <c r="J412" s="55"/>
      <c r="K412" s="55">
        <v>0.39</v>
      </c>
      <c r="L412" s="55"/>
      <c r="M412" s="55"/>
      <c r="N412" s="44">
        <v>38</v>
      </c>
      <c r="O412" s="50">
        <v>2017</v>
      </c>
      <c r="P412" s="417"/>
      <c r="Q412" s="418"/>
      <c r="R412" s="418"/>
      <c r="S412" s="418"/>
      <c r="T412" s="418"/>
      <c r="U412" s="418"/>
      <c r="V412" s="418"/>
      <c r="W412" s="418"/>
      <c r="X412" s="418"/>
    </row>
    <row r="413" spans="1:24" ht="24.95" customHeight="1" x14ac:dyDescent="0.25">
      <c r="A413" s="44" t="s">
        <v>4535</v>
      </c>
      <c r="B413" s="44" t="s">
        <v>4727</v>
      </c>
      <c r="C413" s="333">
        <f>IF(LEN($E413)=0,"",SUBTOTAL(3,$E$6:$E413))</f>
        <v>408</v>
      </c>
      <c r="D413" s="379" t="s">
        <v>4536</v>
      </c>
      <c r="E413" s="334" t="s">
        <v>65</v>
      </c>
      <c r="F413" s="51" t="s">
        <v>223</v>
      </c>
      <c r="G413" s="44" t="s">
        <v>45</v>
      </c>
      <c r="H413" s="55">
        <v>1.1599999999999999</v>
      </c>
      <c r="I413" s="335">
        <v>0.35</v>
      </c>
      <c r="J413" s="55"/>
      <c r="K413" s="55">
        <v>0.35</v>
      </c>
      <c r="L413" s="55"/>
      <c r="M413" s="55"/>
      <c r="N413" s="44">
        <v>91</v>
      </c>
      <c r="O413" s="50">
        <v>2018</v>
      </c>
      <c r="P413" s="379" t="s">
        <v>4734</v>
      </c>
      <c r="Q413" s="50"/>
      <c r="R413" s="50"/>
      <c r="S413" s="50"/>
      <c r="T413" s="50"/>
      <c r="U413" s="50"/>
      <c r="V413" s="50"/>
      <c r="W413" s="50"/>
      <c r="X413" s="50"/>
    </row>
    <row r="414" spans="1:24" s="369" customFormat="1" ht="24.95" customHeight="1" x14ac:dyDescent="0.2">
      <c r="A414" s="44" t="str">
        <f>'[2]Dat lua'!A423</f>
        <v>XL_LUA_HT_2</v>
      </c>
      <c r="B414" s="44" t="s">
        <v>4727</v>
      </c>
      <c r="C414" s="333">
        <f>IF(LEN($E414)=0,"",SUBTOTAL(3,$E$6:$E414))</f>
        <v>409</v>
      </c>
      <c r="D414" s="379" t="s">
        <v>5059</v>
      </c>
      <c r="E414" s="51" t="s">
        <v>51</v>
      </c>
      <c r="F414" s="51" t="s">
        <v>2652</v>
      </c>
      <c r="G414" s="44" t="s">
        <v>45</v>
      </c>
      <c r="H414" s="55">
        <v>1.68</v>
      </c>
      <c r="I414" s="55">
        <v>1.68</v>
      </c>
      <c r="J414" s="55"/>
      <c r="K414" s="55">
        <v>1.25</v>
      </c>
      <c r="L414" s="55"/>
      <c r="M414" s="55"/>
      <c r="N414" s="44">
        <v>38</v>
      </c>
      <c r="O414" s="50">
        <v>2017</v>
      </c>
      <c r="P414" s="423"/>
      <c r="Q414" s="383"/>
      <c r="R414" s="383"/>
      <c r="S414" s="383"/>
      <c r="T414" s="383"/>
      <c r="U414" s="383"/>
      <c r="V414" s="383"/>
      <c r="W414" s="383"/>
      <c r="X414" s="383"/>
    </row>
    <row r="415" spans="1:24" s="369" customFormat="1" ht="24.95" customHeight="1" x14ac:dyDescent="0.2">
      <c r="A415" s="44" t="s">
        <v>47</v>
      </c>
      <c r="B415" s="44" t="s">
        <v>4727</v>
      </c>
      <c r="C415" s="333">
        <f>IF(LEN($E415)=0,"",SUBTOTAL(3,$E$6:$E415))</f>
        <v>410</v>
      </c>
      <c r="D415" s="379" t="s">
        <v>5060</v>
      </c>
      <c r="E415" s="334" t="s">
        <v>65</v>
      </c>
      <c r="F415" s="51" t="s">
        <v>295</v>
      </c>
      <c r="G415" s="44" t="s">
        <v>222</v>
      </c>
      <c r="H415" s="55">
        <v>1.6</v>
      </c>
      <c r="I415" s="55">
        <v>1.6</v>
      </c>
      <c r="J415" s="55"/>
      <c r="K415" s="55">
        <v>0.8</v>
      </c>
      <c r="L415" s="55"/>
      <c r="M415" s="55"/>
      <c r="N415" s="44">
        <v>144</v>
      </c>
      <c r="O415" s="50">
        <v>2015</v>
      </c>
      <c r="P415" s="423"/>
      <c r="Q415" s="383"/>
      <c r="R415" s="383"/>
      <c r="S415" s="383"/>
      <c r="T415" s="383"/>
      <c r="U415" s="383"/>
      <c r="V415" s="383"/>
      <c r="W415" s="383"/>
      <c r="X415" s="383"/>
    </row>
    <row r="416" spans="1:24" s="369" customFormat="1" ht="24.95" customHeight="1" x14ac:dyDescent="0.2">
      <c r="A416" s="44" t="s">
        <v>5061</v>
      </c>
      <c r="B416" s="44" t="s">
        <v>4727</v>
      </c>
      <c r="C416" s="333">
        <f>IF(LEN($E416)=0,"",SUBTOTAL(3,$E$6:$E416))</f>
        <v>411</v>
      </c>
      <c r="D416" s="379" t="s">
        <v>5062</v>
      </c>
      <c r="E416" s="51" t="s">
        <v>84</v>
      </c>
      <c r="F416" s="51" t="s">
        <v>2185</v>
      </c>
      <c r="G416" s="44" t="s">
        <v>222</v>
      </c>
      <c r="H416" s="55">
        <v>0.31</v>
      </c>
      <c r="I416" s="55">
        <v>0.31</v>
      </c>
      <c r="J416" s="55"/>
      <c r="K416" s="55">
        <v>0.31</v>
      </c>
      <c r="L416" s="55"/>
      <c r="M416" s="55"/>
      <c r="N416" s="44">
        <v>144</v>
      </c>
      <c r="O416" s="50">
        <v>2015</v>
      </c>
      <c r="P416" s="423" t="s">
        <v>4742</v>
      </c>
      <c r="Q416" s="383"/>
      <c r="R416" s="383"/>
      <c r="S416" s="383"/>
      <c r="T416" s="383"/>
      <c r="U416" s="383"/>
      <c r="V416" s="383"/>
      <c r="W416" s="383"/>
      <c r="X416" s="383"/>
    </row>
    <row r="417" spans="1:24" s="377" customFormat="1" ht="24.95" customHeight="1" x14ac:dyDescent="0.25">
      <c r="A417" s="44" t="s">
        <v>4546</v>
      </c>
      <c r="B417" s="44" t="s">
        <v>4727</v>
      </c>
      <c r="C417" s="333">
        <f>IF(LEN($E417)=0,"",SUBTOTAL(3,$E$6:$E417))</f>
        <v>412</v>
      </c>
      <c r="D417" s="379" t="s">
        <v>4547</v>
      </c>
      <c r="E417" s="334" t="s">
        <v>65</v>
      </c>
      <c r="F417" s="51" t="s">
        <v>177</v>
      </c>
      <c r="G417" s="44" t="s">
        <v>164</v>
      </c>
      <c r="H417" s="55">
        <v>19.989999999999998</v>
      </c>
      <c r="I417" s="335">
        <v>0.35</v>
      </c>
      <c r="J417" s="55"/>
      <c r="K417" s="55">
        <v>0.35</v>
      </c>
      <c r="L417" s="55"/>
      <c r="M417" s="55"/>
      <c r="N417" s="44">
        <v>91</v>
      </c>
      <c r="O417" s="50">
        <v>2018</v>
      </c>
      <c r="P417" s="380" t="s">
        <v>4734</v>
      </c>
      <c r="Q417" s="381"/>
      <c r="R417" s="381"/>
      <c r="S417" s="381"/>
      <c r="T417" s="381"/>
      <c r="U417" s="381"/>
      <c r="V417" s="381"/>
      <c r="W417" s="381"/>
      <c r="X417" s="381"/>
    </row>
    <row r="418" spans="1:24" s="419" customFormat="1" ht="24.95" customHeight="1" x14ac:dyDescent="0.2">
      <c r="A418" s="44" t="s">
        <v>3516</v>
      </c>
      <c r="B418" s="44" t="s">
        <v>4727</v>
      </c>
      <c r="C418" s="333">
        <f>IF(LEN($E418)=0,"",SUBTOTAL(3,$E$6:$E418))</f>
        <v>413</v>
      </c>
      <c r="D418" s="379" t="s">
        <v>3517</v>
      </c>
      <c r="E418" s="51" t="s">
        <v>256</v>
      </c>
      <c r="F418" s="51" t="s">
        <v>664</v>
      </c>
      <c r="G418" s="44" t="s">
        <v>164</v>
      </c>
      <c r="H418" s="28">
        <v>3.69</v>
      </c>
      <c r="I418" s="28">
        <v>3.69</v>
      </c>
      <c r="J418" s="55"/>
      <c r="K418" s="55">
        <v>3.69</v>
      </c>
      <c r="L418" s="55"/>
      <c r="M418" s="55"/>
      <c r="N418" s="44">
        <v>113</v>
      </c>
      <c r="O418" s="50">
        <v>2018</v>
      </c>
      <c r="P418" s="417"/>
      <c r="Q418" s="418"/>
      <c r="R418" s="418"/>
      <c r="S418" s="418"/>
      <c r="T418" s="418"/>
      <c r="U418" s="418"/>
      <c r="V418" s="418"/>
      <c r="W418" s="418"/>
      <c r="X418" s="418"/>
    </row>
    <row r="419" spans="1:24" s="419" customFormat="1" ht="24.95" customHeight="1" x14ac:dyDescent="0.2">
      <c r="A419" s="378" t="s">
        <v>3272</v>
      </c>
      <c r="B419" s="44" t="s">
        <v>4727</v>
      </c>
      <c r="C419" s="333">
        <f>IF(LEN($E419)=0,"",SUBTOTAL(3,$E$6:$E419))</f>
        <v>414</v>
      </c>
      <c r="D419" s="379" t="s">
        <v>847</v>
      </c>
      <c r="E419" s="51" t="s">
        <v>139</v>
      </c>
      <c r="F419" s="51" t="s">
        <v>674</v>
      </c>
      <c r="G419" s="44" t="s">
        <v>164</v>
      </c>
      <c r="H419" s="55">
        <v>2</v>
      </c>
      <c r="I419" s="55">
        <v>2</v>
      </c>
      <c r="J419" s="55"/>
      <c r="K419" s="55">
        <v>1.78</v>
      </c>
      <c r="L419" s="55"/>
      <c r="M419" s="55"/>
      <c r="N419" s="44">
        <v>144</v>
      </c>
      <c r="O419" s="50">
        <v>2015</v>
      </c>
      <c r="P419" s="417"/>
      <c r="Q419" s="418"/>
      <c r="R419" s="418"/>
      <c r="S419" s="418"/>
      <c r="T419" s="418"/>
      <c r="U419" s="418"/>
      <c r="V419" s="418"/>
      <c r="W419" s="418"/>
      <c r="X419" s="418"/>
    </row>
    <row r="420" spans="1:24" s="377" customFormat="1" ht="25.5" x14ac:dyDescent="0.25">
      <c r="A420" s="378" t="s">
        <v>4521</v>
      </c>
      <c r="B420" s="44" t="s">
        <v>4727</v>
      </c>
      <c r="C420" s="333">
        <f>IF(LEN($E420)=0,"",SUBTOTAL(3,$E$6:$E420))</f>
        <v>415</v>
      </c>
      <c r="D420" s="379" t="s">
        <v>4522</v>
      </c>
      <c r="E420" s="51" t="s">
        <v>139</v>
      </c>
      <c r="F420" s="51" t="s">
        <v>4523</v>
      </c>
      <c r="G420" s="44" t="s">
        <v>164</v>
      </c>
      <c r="H420" s="55">
        <v>92</v>
      </c>
      <c r="I420" s="55">
        <v>92</v>
      </c>
      <c r="J420" s="55"/>
      <c r="K420" s="55">
        <v>0.31</v>
      </c>
      <c r="L420" s="55"/>
      <c r="M420" s="55"/>
      <c r="N420" s="44">
        <v>144</v>
      </c>
      <c r="O420" s="50">
        <v>2015</v>
      </c>
      <c r="P420" s="380" t="s">
        <v>4732</v>
      </c>
      <c r="Q420" s="381"/>
      <c r="R420" s="381"/>
      <c r="S420" s="381"/>
      <c r="T420" s="381"/>
      <c r="U420" s="381"/>
      <c r="V420" s="381"/>
      <c r="W420" s="381"/>
      <c r="X420" s="381"/>
    </row>
    <row r="421" spans="1:24" s="419" customFormat="1" ht="24.95" customHeight="1" x14ac:dyDescent="0.2">
      <c r="A421" s="44" t="s">
        <v>47</v>
      </c>
      <c r="B421" s="44" t="s">
        <v>4727</v>
      </c>
      <c r="C421" s="333">
        <f>IF(LEN($E421)=0,"",SUBTOTAL(3,$E$6:$E421))</f>
        <v>416</v>
      </c>
      <c r="D421" s="379" t="s">
        <v>2882</v>
      </c>
      <c r="E421" s="334" t="s">
        <v>65</v>
      </c>
      <c r="F421" s="51" t="s">
        <v>339</v>
      </c>
      <c r="G421" s="44" t="s">
        <v>100</v>
      </c>
      <c r="H421" s="55">
        <v>4.8</v>
      </c>
      <c r="I421" s="55">
        <v>4.8</v>
      </c>
      <c r="J421" s="55"/>
      <c r="K421" s="55">
        <v>4.37</v>
      </c>
      <c r="L421" s="55"/>
      <c r="M421" s="55"/>
      <c r="N421" s="44">
        <v>144</v>
      </c>
      <c r="O421" s="50">
        <v>2015</v>
      </c>
      <c r="P421" s="417"/>
      <c r="Q421" s="418"/>
      <c r="R421" s="418"/>
      <c r="S421" s="418"/>
      <c r="T421" s="418"/>
      <c r="U421" s="418"/>
      <c r="V421" s="418"/>
      <c r="W421" s="418"/>
      <c r="X421" s="418"/>
    </row>
    <row r="422" spans="1:24" s="377" customFormat="1" ht="24.95" customHeight="1" x14ac:dyDescent="0.25">
      <c r="A422" s="44" t="s">
        <v>400</v>
      </c>
      <c r="B422" s="44" t="s">
        <v>4727</v>
      </c>
      <c r="C422" s="333">
        <f>IF(LEN($E422)=0,"",SUBTOTAL(3,$E$6:$E422))</f>
        <v>417</v>
      </c>
      <c r="D422" s="379" t="s">
        <v>4515</v>
      </c>
      <c r="E422" s="334" t="s">
        <v>65</v>
      </c>
      <c r="F422" s="51" t="s">
        <v>339</v>
      </c>
      <c r="G422" s="44" t="s">
        <v>100</v>
      </c>
      <c r="H422" s="55">
        <v>3.4</v>
      </c>
      <c r="I422" s="55">
        <v>3.4</v>
      </c>
      <c r="J422" s="55"/>
      <c r="K422" s="55">
        <v>3.4</v>
      </c>
      <c r="L422" s="55"/>
      <c r="M422" s="55"/>
      <c r="N422" s="44">
        <v>144</v>
      </c>
      <c r="O422" s="50">
        <v>2015</v>
      </c>
      <c r="P422" s="380" t="s">
        <v>4732</v>
      </c>
      <c r="Q422" s="381"/>
      <c r="R422" s="381"/>
      <c r="S422" s="381"/>
      <c r="T422" s="381"/>
      <c r="U422" s="381"/>
      <c r="V422" s="381"/>
      <c r="W422" s="381"/>
      <c r="X422" s="381"/>
    </row>
    <row r="423" spans="1:24" s="377" customFormat="1" ht="24.95" customHeight="1" x14ac:dyDescent="0.25">
      <c r="A423" s="44" t="s">
        <v>4543</v>
      </c>
      <c r="B423" s="44" t="s">
        <v>4727</v>
      </c>
      <c r="C423" s="333">
        <f>IF(LEN($E423)=0,"",SUBTOTAL(3,$E$6:$E423))</f>
        <v>418</v>
      </c>
      <c r="D423" s="379" t="s">
        <v>4544</v>
      </c>
      <c r="E423" s="334" t="s">
        <v>65</v>
      </c>
      <c r="F423" s="51" t="s">
        <v>181</v>
      </c>
      <c r="G423" s="44" t="s">
        <v>100</v>
      </c>
      <c r="H423" s="55">
        <v>3.78</v>
      </c>
      <c r="I423" s="335">
        <v>1.5</v>
      </c>
      <c r="J423" s="55"/>
      <c r="K423" s="55">
        <v>1.5</v>
      </c>
      <c r="L423" s="55"/>
      <c r="M423" s="55"/>
      <c r="N423" s="44">
        <v>91</v>
      </c>
      <c r="O423" s="50">
        <v>2018</v>
      </c>
      <c r="P423" s="380" t="s">
        <v>4734</v>
      </c>
      <c r="Q423" s="381"/>
      <c r="R423" s="381"/>
      <c r="S423" s="381"/>
      <c r="T423" s="381"/>
      <c r="U423" s="381"/>
      <c r="V423" s="381"/>
      <c r="W423" s="381"/>
      <c r="X423" s="381"/>
    </row>
    <row r="424" spans="1:24" s="377" customFormat="1" ht="24.95" customHeight="1" x14ac:dyDescent="0.25">
      <c r="A424" s="44" t="s">
        <v>443</v>
      </c>
      <c r="B424" s="44" t="s">
        <v>4727</v>
      </c>
      <c r="C424" s="333">
        <f>IF(LEN($E424)=0,"",SUBTOTAL(3,$E$6:$E424))</f>
        <v>419</v>
      </c>
      <c r="D424" s="379" t="s">
        <v>444</v>
      </c>
      <c r="E424" s="334" t="s">
        <v>65</v>
      </c>
      <c r="F424" s="51" t="s">
        <v>181</v>
      </c>
      <c r="G424" s="44" t="s">
        <v>100</v>
      </c>
      <c r="H424" s="55">
        <v>2.6</v>
      </c>
      <c r="I424" s="335">
        <v>0.8</v>
      </c>
      <c r="J424" s="55"/>
      <c r="K424" s="55">
        <v>0.8</v>
      </c>
      <c r="L424" s="55"/>
      <c r="M424" s="55"/>
      <c r="N424" s="44">
        <v>91</v>
      </c>
      <c r="O424" s="50">
        <v>2018</v>
      </c>
      <c r="P424" s="380" t="s">
        <v>4734</v>
      </c>
      <c r="Q424" s="381"/>
      <c r="R424" s="381"/>
      <c r="S424" s="381"/>
      <c r="T424" s="381"/>
      <c r="U424" s="381"/>
      <c r="V424" s="381"/>
      <c r="W424" s="381"/>
      <c r="X424" s="381"/>
    </row>
    <row r="425" spans="1:24" s="369" customFormat="1" ht="24.95" customHeight="1" x14ac:dyDescent="0.2">
      <c r="A425" s="44" t="s">
        <v>47</v>
      </c>
      <c r="B425" s="44" t="s">
        <v>4727</v>
      </c>
      <c r="C425" s="333">
        <f>IF(LEN($E425)=0,"",SUBTOTAL(3,$E$6:$E425))</f>
        <v>420</v>
      </c>
      <c r="D425" s="379" t="s">
        <v>5063</v>
      </c>
      <c r="E425" s="334" t="s">
        <v>65</v>
      </c>
      <c r="F425" s="51" t="s">
        <v>406</v>
      </c>
      <c r="G425" s="44" t="s">
        <v>310</v>
      </c>
      <c r="H425" s="55">
        <v>0.05</v>
      </c>
      <c r="I425" s="55">
        <v>0.05</v>
      </c>
      <c r="J425" s="55"/>
      <c r="K425" s="55">
        <v>0.05</v>
      </c>
      <c r="L425" s="55"/>
      <c r="M425" s="55"/>
      <c r="N425" s="44">
        <v>144</v>
      </c>
      <c r="O425" s="50">
        <v>2015</v>
      </c>
      <c r="P425" s="423"/>
      <c r="Q425" s="383"/>
      <c r="R425" s="383"/>
      <c r="S425" s="383"/>
      <c r="T425" s="383"/>
      <c r="U425" s="383"/>
      <c r="V425" s="383"/>
      <c r="W425" s="383"/>
      <c r="X425" s="383"/>
    </row>
    <row r="426" spans="1:24" s="369" customFormat="1" ht="24.95" customHeight="1" x14ac:dyDescent="0.2">
      <c r="A426" s="44" t="s">
        <v>47</v>
      </c>
      <c r="B426" s="44" t="s">
        <v>4727</v>
      </c>
      <c r="C426" s="333">
        <f>IF(LEN($E426)=0,"",SUBTOTAL(3,$E$6:$E426))</f>
        <v>421</v>
      </c>
      <c r="D426" s="379" t="s">
        <v>5064</v>
      </c>
      <c r="E426" s="334" t="s">
        <v>65</v>
      </c>
      <c r="F426" s="51" t="s">
        <v>406</v>
      </c>
      <c r="G426" s="44" t="s">
        <v>310</v>
      </c>
      <c r="H426" s="55">
        <v>0.30000000000000004</v>
      </c>
      <c r="I426" s="55">
        <v>0.30000000000000004</v>
      </c>
      <c r="J426" s="55"/>
      <c r="K426" s="55">
        <v>0.04</v>
      </c>
      <c r="L426" s="55"/>
      <c r="M426" s="55"/>
      <c r="N426" s="44">
        <v>144</v>
      </c>
      <c r="O426" s="50">
        <v>2015</v>
      </c>
      <c r="P426" s="423"/>
      <c r="Q426" s="383"/>
      <c r="R426" s="383"/>
      <c r="S426" s="383"/>
      <c r="T426" s="383"/>
      <c r="U426" s="383"/>
      <c r="V426" s="383"/>
      <c r="W426" s="383"/>
      <c r="X426" s="383"/>
    </row>
    <row r="427" spans="1:24" s="369" customFormat="1" ht="24.95" customHeight="1" x14ac:dyDescent="0.2">
      <c r="A427" s="44" t="s">
        <v>1885</v>
      </c>
      <c r="B427" s="44" t="s">
        <v>4727</v>
      </c>
      <c r="C427" s="333">
        <f>IF(LEN($E427)=0,"",SUBTOTAL(3,$E$6:$E427))</f>
        <v>422</v>
      </c>
      <c r="D427" s="379" t="s">
        <v>1886</v>
      </c>
      <c r="E427" s="51" t="s">
        <v>79</v>
      </c>
      <c r="F427" s="51" t="s">
        <v>234</v>
      </c>
      <c r="G427" s="44" t="s">
        <v>310</v>
      </c>
      <c r="H427" s="55">
        <v>0.2</v>
      </c>
      <c r="I427" s="55">
        <v>0.2</v>
      </c>
      <c r="J427" s="55"/>
      <c r="K427" s="55">
        <v>0.2</v>
      </c>
      <c r="L427" s="55"/>
      <c r="M427" s="55"/>
      <c r="N427" s="44">
        <v>38</v>
      </c>
      <c r="O427" s="50">
        <v>2017</v>
      </c>
      <c r="P427" s="423"/>
      <c r="Q427" s="383"/>
      <c r="R427" s="383"/>
      <c r="S427" s="383"/>
      <c r="T427" s="383"/>
      <c r="U427" s="383"/>
      <c r="V427" s="383"/>
      <c r="W427" s="383"/>
      <c r="X427" s="383"/>
    </row>
    <row r="428" spans="1:24" s="419" customFormat="1" ht="24.95" customHeight="1" x14ac:dyDescent="0.2">
      <c r="A428" s="44" t="s">
        <v>2633</v>
      </c>
      <c r="B428" s="44" t="s">
        <v>4727</v>
      </c>
      <c r="C428" s="333">
        <f>IF(LEN($E428)=0,"",SUBTOTAL(3,$E$6:$E428))</f>
        <v>423</v>
      </c>
      <c r="D428" s="379" t="s">
        <v>2605</v>
      </c>
      <c r="E428" s="51" t="s">
        <v>84</v>
      </c>
      <c r="F428" s="51" t="s">
        <v>2433</v>
      </c>
      <c r="G428" s="44" t="s">
        <v>310</v>
      </c>
      <c r="H428" s="55">
        <v>0.1</v>
      </c>
      <c r="I428" s="55">
        <v>0.1</v>
      </c>
      <c r="J428" s="55"/>
      <c r="K428" s="55">
        <v>0.01</v>
      </c>
      <c r="L428" s="55"/>
      <c r="M428" s="55"/>
      <c r="N428" s="44">
        <v>144</v>
      </c>
      <c r="O428" s="50">
        <v>2015</v>
      </c>
      <c r="P428" s="417" t="s">
        <v>4742</v>
      </c>
      <c r="Q428" s="418"/>
      <c r="R428" s="418"/>
      <c r="S428" s="418"/>
      <c r="T428" s="418"/>
      <c r="U428" s="418"/>
      <c r="V428" s="418"/>
      <c r="W428" s="418"/>
      <c r="X428" s="418"/>
    </row>
    <row r="429" spans="1:24" s="369" customFormat="1" ht="24.95" customHeight="1" x14ac:dyDescent="0.2">
      <c r="A429" s="44" t="s">
        <v>3040</v>
      </c>
      <c r="B429" s="44" t="s">
        <v>4727</v>
      </c>
      <c r="C429" s="333">
        <f>IF(LEN($E429)=0,"",SUBTOTAL(3,$E$6:$E429))</f>
        <v>424</v>
      </c>
      <c r="D429" s="379" t="s">
        <v>3041</v>
      </c>
      <c r="E429" s="51" t="s">
        <v>79</v>
      </c>
      <c r="F429" s="51" t="s">
        <v>1880</v>
      </c>
      <c r="G429" s="44" t="s">
        <v>1822</v>
      </c>
      <c r="H429" s="55">
        <v>0.63</v>
      </c>
      <c r="I429" s="55">
        <v>0.63</v>
      </c>
      <c r="J429" s="55"/>
      <c r="K429" s="55">
        <v>0.11</v>
      </c>
      <c r="L429" s="55"/>
      <c r="M429" s="55"/>
      <c r="N429" s="44">
        <v>144</v>
      </c>
      <c r="O429" s="50">
        <v>2015</v>
      </c>
      <c r="P429" s="423"/>
      <c r="Q429" s="383"/>
      <c r="R429" s="383"/>
      <c r="S429" s="383"/>
      <c r="T429" s="383"/>
      <c r="U429" s="383"/>
      <c r="V429" s="383"/>
      <c r="W429" s="383"/>
      <c r="X429" s="383"/>
    </row>
    <row r="430" spans="1:24" s="369" customFormat="1" ht="24.95" customHeight="1" x14ac:dyDescent="0.2">
      <c r="A430" s="44" t="s">
        <v>3241</v>
      </c>
      <c r="B430" s="44" t="s">
        <v>4727</v>
      </c>
      <c r="C430" s="333">
        <f>IF(LEN($E430)=0,"",SUBTOTAL(3,$E$6:$E430))</f>
        <v>425</v>
      </c>
      <c r="D430" s="379" t="s">
        <v>2445</v>
      </c>
      <c r="E430" s="51" t="s">
        <v>165</v>
      </c>
      <c r="F430" s="51" t="s">
        <v>713</v>
      </c>
      <c r="G430" s="44" t="s">
        <v>1822</v>
      </c>
      <c r="H430" s="55">
        <v>0.22</v>
      </c>
      <c r="I430" s="55">
        <v>0.22</v>
      </c>
      <c r="J430" s="55"/>
      <c r="K430" s="55">
        <v>0.22</v>
      </c>
      <c r="L430" s="55"/>
      <c r="M430" s="55"/>
      <c r="N430" s="44">
        <v>144</v>
      </c>
      <c r="O430" s="50">
        <v>2015</v>
      </c>
      <c r="P430" s="423"/>
      <c r="Q430" s="383"/>
      <c r="R430" s="383"/>
      <c r="S430" s="383"/>
      <c r="T430" s="383"/>
      <c r="U430" s="383"/>
      <c r="V430" s="383"/>
      <c r="W430" s="383"/>
      <c r="X430" s="383"/>
    </row>
    <row r="431" spans="1:24" s="369" customFormat="1" ht="24.95" customHeight="1" x14ac:dyDescent="0.2">
      <c r="A431" s="44" t="s">
        <v>2444</v>
      </c>
      <c r="B431" s="44" t="s">
        <v>4727</v>
      </c>
      <c r="C431" s="333">
        <f>IF(LEN($E431)=0,"",SUBTOTAL(3,$E$6:$E431))</f>
        <v>426</v>
      </c>
      <c r="D431" s="379" t="s">
        <v>2445</v>
      </c>
      <c r="E431" s="51" t="s">
        <v>165</v>
      </c>
      <c r="F431" s="51" t="s">
        <v>713</v>
      </c>
      <c r="G431" s="44" t="s">
        <v>1822</v>
      </c>
      <c r="H431" s="28">
        <v>0.13</v>
      </c>
      <c r="I431" s="28">
        <v>0.13</v>
      </c>
      <c r="J431" s="55"/>
      <c r="K431" s="55">
        <v>0.13</v>
      </c>
      <c r="L431" s="55"/>
      <c r="M431" s="55"/>
      <c r="N431" s="44">
        <v>183</v>
      </c>
      <c r="O431" s="50">
        <v>2016</v>
      </c>
      <c r="P431" s="423"/>
      <c r="Q431" s="383"/>
      <c r="R431" s="383"/>
      <c r="S431" s="383"/>
      <c r="T431" s="383"/>
      <c r="U431" s="383"/>
      <c r="V431" s="383"/>
      <c r="W431" s="383"/>
      <c r="X431" s="383"/>
    </row>
    <row r="432" spans="1:24" s="419" customFormat="1" ht="35.25" customHeight="1" x14ac:dyDescent="0.2">
      <c r="A432" s="378" t="s">
        <v>5065</v>
      </c>
      <c r="B432" s="44" t="s">
        <v>4727</v>
      </c>
      <c r="C432" s="333">
        <f>IF(LEN($E432)=0,"",SUBTOTAL(3,$E$6:$E432))</f>
        <v>427</v>
      </c>
      <c r="D432" s="379" t="s">
        <v>5066</v>
      </c>
      <c r="E432" s="51" t="s">
        <v>139</v>
      </c>
      <c r="F432" s="51" t="s">
        <v>140</v>
      </c>
      <c r="G432" s="44" t="s">
        <v>58</v>
      </c>
      <c r="H432" s="55">
        <v>20.77</v>
      </c>
      <c r="I432" s="55">
        <v>20.77</v>
      </c>
      <c r="J432" s="55"/>
      <c r="K432" s="55">
        <v>1.1000000000000001</v>
      </c>
      <c r="L432" s="55"/>
      <c r="M432" s="55"/>
      <c r="N432" s="44">
        <v>144</v>
      </c>
      <c r="O432" s="50">
        <v>2015</v>
      </c>
      <c r="P432" s="417"/>
      <c r="Q432" s="418"/>
      <c r="R432" s="418"/>
      <c r="S432" s="418"/>
      <c r="T432" s="418"/>
      <c r="U432" s="418"/>
      <c r="V432" s="418"/>
      <c r="W432" s="418"/>
      <c r="X432" s="418"/>
    </row>
    <row r="433" spans="1:24" s="369" customFormat="1" ht="24.95" customHeight="1" x14ac:dyDescent="0.2">
      <c r="A433" s="44" t="s">
        <v>47</v>
      </c>
      <c r="B433" s="44" t="s">
        <v>4727</v>
      </c>
      <c r="C433" s="333">
        <f>IF(LEN($E433)=0,"",SUBTOTAL(3,$E$6:$E433))</f>
        <v>428</v>
      </c>
      <c r="D433" s="379" t="s">
        <v>5067</v>
      </c>
      <c r="E433" s="334" t="s">
        <v>65</v>
      </c>
      <c r="F433" s="51" t="s">
        <v>128</v>
      </c>
      <c r="G433" s="44" t="s">
        <v>4208</v>
      </c>
      <c r="H433" s="55">
        <v>16</v>
      </c>
      <c r="I433" s="55">
        <v>16</v>
      </c>
      <c r="J433" s="55"/>
      <c r="K433" s="55">
        <v>2</v>
      </c>
      <c r="L433" s="55"/>
      <c r="M433" s="55"/>
      <c r="N433" s="44">
        <v>144</v>
      </c>
      <c r="O433" s="50">
        <v>2015</v>
      </c>
      <c r="P433" s="423"/>
      <c r="Q433" s="383"/>
      <c r="R433" s="383"/>
      <c r="S433" s="383"/>
      <c r="T433" s="383"/>
      <c r="U433" s="383"/>
      <c r="V433" s="383"/>
      <c r="W433" s="383"/>
      <c r="X433" s="383"/>
    </row>
    <row r="434" spans="1:24" s="369" customFormat="1" ht="24.95" customHeight="1" x14ac:dyDescent="0.2">
      <c r="A434" s="44" t="s">
        <v>3010</v>
      </c>
      <c r="B434" s="44" t="s">
        <v>4727</v>
      </c>
      <c r="C434" s="333">
        <f>IF(LEN($E434)=0,"",SUBTOTAL(3,$E$6:$E434))</f>
        <v>429</v>
      </c>
      <c r="D434" s="379" t="s">
        <v>2070</v>
      </c>
      <c r="E434" s="51" t="s">
        <v>79</v>
      </c>
      <c r="F434" s="51" t="s">
        <v>245</v>
      </c>
      <c r="G434" s="44" t="s">
        <v>94</v>
      </c>
      <c r="H434" s="55">
        <v>0.18</v>
      </c>
      <c r="I434" s="55">
        <v>0.18</v>
      </c>
      <c r="J434" s="55"/>
      <c r="K434" s="55">
        <v>0.03</v>
      </c>
      <c r="L434" s="55"/>
      <c r="M434" s="55"/>
      <c r="N434" s="44">
        <v>144</v>
      </c>
      <c r="O434" s="50">
        <v>2015</v>
      </c>
      <c r="P434" s="423"/>
      <c r="Q434" s="383"/>
      <c r="R434" s="383"/>
      <c r="S434" s="383"/>
      <c r="T434" s="383"/>
      <c r="U434" s="383"/>
      <c r="V434" s="383"/>
      <c r="W434" s="383"/>
      <c r="X434" s="383"/>
    </row>
    <row r="435" spans="1:24" ht="24.95" customHeight="1" x14ac:dyDescent="0.25">
      <c r="A435" s="44" t="s">
        <v>4545</v>
      </c>
      <c r="B435" s="44" t="s">
        <v>4727</v>
      </c>
      <c r="C435" s="333">
        <f>IF(LEN($E435)=0,"",SUBTOTAL(3,$E$6:$E435))</f>
        <v>430</v>
      </c>
      <c r="D435" s="379" t="s">
        <v>3882</v>
      </c>
      <c r="E435" s="51" t="s">
        <v>79</v>
      </c>
      <c r="F435" s="51" t="s">
        <v>123</v>
      </c>
      <c r="G435" s="44" t="s">
        <v>94</v>
      </c>
      <c r="H435" s="55">
        <v>0.2</v>
      </c>
      <c r="I435" s="335">
        <v>0.01</v>
      </c>
      <c r="J435" s="55"/>
      <c r="K435" s="55">
        <v>0.01</v>
      </c>
      <c r="L435" s="55"/>
      <c r="M435" s="55"/>
      <c r="N435" s="44">
        <v>91</v>
      </c>
      <c r="O435" s="50">
        <v>2018</v>
      </c>
      <c r="P435" s="379"/>
      <c r="Q435" s="50"/>
      <c r="R435" s="50"/>
      <c r="S435" s="50"/>
      <c r="T435" s="50"/>
      <c r="U435" s="50"/>
      <c r="V435" s="50"/>
      <c r="W435" s="50"/>
      <c r="X435" s="50"/>
    </row>
    <row r="436" spans="1:24" s="369" customFormat="1" ht="24.95" customHeight="1" x14ac:dyDescent="0.2">
      <c r="A436" s="44" t="s">
        <v>2375</v>
      </c>
      <c r="B436" s="44" t="s">
        <v>4727</v>
      </c>
      <c r="C436" s="333">
        <f>IF(LEN($E436)=0,"",SUBTOTAL(3,$E$6:$E436))</f>
        <v>431</v>
      </c>
      <c r="D436" s="379" t="s">
        <v>2376</v>
      </c>
      <c r="E436" s="51" t="s">
        <v>165</v>
      </c>
      <c r="F436" s="51" t="s">
        <v>5068</v>
      </c>
      <c r="G436" s="44" t="s">
        <v>740</v>
      </c>
      <c r="H436" s="28">
        <v>23.59</v>
      </c>
      <c r="I436" s="28">
        <v>23.59</v>
      </c>
      <c r="J436" s="55"/>
      <c r="K436" s="55">
        <v>4.87</v>
      </c>
      <c r="L436" s="55"/>
      <c r="M436" s="55"/>
      <c r="N436" s="44">
        <v>183</v>
      </c>
      <c r="O436" s="50">
        <v>2016</v>
      </c>
      <c r="P436" s="423"/>
      <c r="Q436" s="383"/>
      <c r="R436" s="383"/>
      <c r="S436" s="383"/>
      <c r="T436" s="383"/>
      <c r="U436" s="383"/>
      <c r="V436" s="383"/>
      <c r="W436" s="383"/>
      <c r="X436" s="383"/>
    </row>
    <row r="437" spans="1:24" s="369" customFormat="1" ht="24.95" customHeight="1" x14ac:dyDescent="0.2">
      <c r="A437" s="44" t="s">
        <v>5069</v>
      </c>
      <c r="B437" s="44" t="s">
        <v>4727</v>
      </c>
      <c r="C437" s="333">
        <f>IF(LEN($E437)=0,"",SUBTOTAL(3,$E$6:$E437))</f>
        <v>432</v>
      </c>
      <c r="D437" s="379" t="s">
        <v>5070</v>
      </c>
      <c r="E437" s="51" t="s">
        <v>165</v>
      </c>
      <c r="F437" s="51" t="s">
        <v>722</v>
      </c>
      <c r="G437" s="44" t="s">
        <v>2479</v>
      </c>
      <c r="H437" s="55">
        <v>2.9</v>
      </c>
      <c r="I437" s="55">
        <v>2.9</v>
      </c>
      <c r="J437" s="55"/>
      <c r="K437" s="55">
        <v>1.8</v>
      </c>
      <c r="L437" s="55"/>
      <c r="M437" s="55"/>
      <c r="N437" s="44">
        <v>21</v>
      </c>
      <c r="O437" s="50">
        <v>2016</v>
      </c>
      <c r="P437" s="423"/>
      <c r="Q437" s="383"/>
      <c r="R437" s="383"/>
      <c r="S437" s="383"/>
      <c r="T437" s="383"/>
      <c r="U437" s="383"/>
      <c r="V437" s="383"/>
      <c r="W437" s="383"/>
      <c r="X437" s="383"/>
    </row>
    <row r="438" spans="1:24" s="377" customFormat="1" ht="24.95" customHeight="1" x14ac:dyDescent="0.25">
      <c r="A438" s="44" t="s">
        <v>4015</v>
      </c>
      <c r="B438" s="44" t="s">
        <v>4727</v>
      </c>
      <c r="C438" s="333">
        <f>IF(LEN($E438)=0,"",SUBTOTAL(3,$E$6:$E438))</f>
        <v>433</v>
      </c>
      <c r="D438" s="379" t="s">
        <v>5071</v>
      </c>
      <c r="E438" s="51" t="s">
        <v>165</v>
      </c>
      <c r="F438" s="51" t="s">
        <v>609</v>
      </c>
      <c r="G438" s="44" t="s">
        <v>2479</v>
      </c>
      <c r="H438" s="55">
        <v>27.35</v>
      </c>
      <c r="I438" s="335">
        <v>9</v>
      </c>
      <c r="J438" s="55"/>
      <c r="K438" s="55">
        <v>9</v>
      </c>
      <c r="L438" s="55"/>
      <c r="M438" s="55"/>
      <c r="N438" s="44">
        <v>91</v>
      </c>
      <c r="O438" s="50">
        <v>2018</v>
      </c>
      <c r="P438" s="380"/>
      <c r="Q438" s="381"/>
      <c r="R438" s="381"/>
      <c r="S438" s="381"/>
      <c r="T438" s="381"/>
      <c r="U438" s="381"/>
      <c r="V438" s="381"/>
      <c r="W438" s="381"/>
      <c r="X438" s="381"/>
    </row>
    <row r="439" spans="1:24" s="419" customFormat="1" ht="24.95" customHeight="1" x14ac:dyDescent="0.2">
      <c r="A439" s="44" t="str">
        <f>'[2]Dat lua'!A650</f>
        <v>XL_LUA_HT_5</v>
      </c>
      <c r="B439" s="44" t="s">
        <v>4727</v>
      </c>
      <c r="C439" s="333">
        <f>IF(LEN($E439)=0,"",SUBTOTAL(3,$E$6:$E439))</f>
        <v>434</v>
      </c>
      <c r="D439" s="379" t="s">
        <v>5072</v>
      </c>
      <c r="E439" s="51" t="s">
        <v>51</v>
      </c>
      <c r="F439" s="51" t="s">
        <v>2040</v>
      </c>
      <c r="G439" s="44" t="s">
        <v>2479</v>
      </c>
      <c r="H439" s="55">
        <v>11.1</v>
      </c>
      <c r="I439" s="55">
        <v>11.1</v>
      </c>
      <c r="J439" s="55"/>
      <c r="K439" s="55">
        <v>3.01</v>
      </c>
      <c r="L439" s="55"/>
      <c r="M439" s="55"/>
      <c r="N439" s="44">
        <v>38</v>
      </c>
      <c r="O439" s="50">
        <v>2017</v>
      </c>
      <c r="P439" s="417"/>
      <c r="Q439" s="418"/>
      <c r="R439" s="418"/>
      <c r="S439" s="418"/>
      <c r="T439" s="418"/>
      <c r="U439" s="418"/>
      <c r="V439" s="418"/>
      <c r="W439" s="418"/>
      <c r="X439" s="418"/>
    </row>
    <row r="440" spans="1:24" s="369" customFormat="1" ht="24.95" customHeight="1" x14ac:dyDescent="0.2">
      <c r="A440" s="44" t="s">
        <v>5073</v>
      </c>
      <c r="B440" s="44"/>
      <c r="C440" s="333">
        <f>IF(LEN($E440)=0,"",SUBTOTAL(3,$E$6:$E440))</f>
        <v>435</v>
      </c>
      <c r="D440" s="379" t="s">
        <v>5074</v>
      </c>
      <c r="E440" s="51" t="s">
        <v>51</v>
      </c>
      <c r="F440" s="51" t="s">
        <v>110</v>
      </c>
      <c r="G440" s="44"/>
      <c r="H440" s="55">
        <v>3.18</v>
      </c>
      <c r="I440" s="55">
        <v>3.18</v>
      </c>
      <c r="J440" s="55"/>
      <c r="K440" s="55">
        <v>3.18</v>
      </c>
      <c r="L440" s="55"/>
      <c r="M440" s="55"/>
      <c r="N440" s="44">
        <v>144</v>
      </c>
      <c r="O440" s="50">
        <v>2015</v>
      </c>
      <c r="P440" s="423"/>
      <c r="Q440" s="383"/>
      <c r="R440" s="383"/>
      <c r="S440" s="383"/>
      <c r="T440" s="383"/>
      <c r="U440" s="383"/>
      <c r="V440" s="383"/>
      <c r="W440" s="383"/>
      <c r="X440" s="383"/>
    </row>
    <row r="441" spans="1:24" ht="24.95" customHeight="1" x14ac:dyDescent="0.25">
      <c r="A441" s="44" t="s">
        <v>5073</v>
      </c>
      <c r="B441" s="44"/>
      <c r="C441" s="333">
        <f>IF(LEN($E441)=0,"",SUBTOTAL(3,$E$6:$E441))</f>
        <v>436</v>
      </c>
      <c r="D441" s="379" t="s">
        <v>5075</v>
      </c>
      <c r="E441" s="51" t="s">
        <v>256</v>
      </c>
      <c r="F441" s="51" t="s">
        <v>577</v>
      </c>
      <c r="G441" s="44"/>
      <c r="H441" s="55">
        <v>106.6</v>
      </c>
      <c r="I441" s="55">
        <v>106.6</v>
      </c>
      <c r="J441" s="55"/>
      <c r="K441" s="55">
        <v>1.52</v>
      </c>
      <c r="L441" s="55"/>
      <c r="M441" s="55"/>
      <c r="N441" s="44">
        <v>144</v>
      </c>
      <c r="O441" s="50">
        <v>2015</v>
      </c>
      <c r="P441" s="379" t="s">
        <v>4734</v>
      </c>
      <c r="Q441" s="50"/>
      <c r="R441" s="50"/>
      <c r="S441" s="50"/>
      <c r="T441" s="50"/>
      <c r="U441" s="50"/>
      <c r="V441" s="50"/>
      <c r="W441" s="50"/>
      <c r="X441" s="50"/>
    </row>
    <row r="442" spans="1:24" ht="24.95" customHeight="1" x14ac:dyDescent="0.2">
      <c r="A442" s="50" t="s">
        <v>4583</v>
      </c>
      <c r="B442" s="44" t="s">
        <v>4727</v>
      </c>
      <c r="C442" s="333">
        <f>IF(LEN($E442)=0,"",SUBTOTAL(3,$E$6:$E442))</f>
        <v>437</v>
      </c>
      <c r="D442" s="379" t="s">
        <v>5076</v>
      </c>
      <c r="E442" s="334" t="s">
        <v>65</v>
      </c>
      <c r="F442" s="51" t="s">
        <v>115</v>
      </c>
      <c r="G442" s="44" t="s">
        <v>164</v>
      </c>
      <c r="H442" s="44"/>
      <c r="I442" s="50">
        <v>7.89</v>
      </c>
      <c r="J442" s="383"/>
      <c r="K442" s="50">
        <v>4.9000000000000004</v>
      </c>
      <c r="L442" s="50"/>
      <c r="M442" s="50"/>
      <c r="N442" s="44">
        <v>145</v>
      </c>
      <c r="O442" s="50">
        <v>2019</v>
      </c>
      <c r="P442" s="379"/>
      <c r="Q442" s="50"/>
      <c r="R442" s="50"/>
      <c r="S442" s="50"/>
      <c r="T442" s="50"/>
      <c r="U442" s="50"/>
      <c r="V442" s="50"/>
      <c r="W442" s="50"/>
      <c r="X442" s="50"/>
    </row>
    <row r="443" spans="1:24" s="369" customFormat="1" ht="24.95" customHeight="1" x14ac:dyDescent="0.2">
      <c r="A443" s="383" t="s">
        <v>5077</v>
      </c>
      <c r="B443" s="44" t="s">
        <v>4727</v>
      </c>
      <c r="C443" s="333">
        <f>IF(LEN($E443)=0,"",SUBTOTAL(3,$E$6:$E443))</f>
        <v>438</v>
      </c>
      <c r="D443" s="423" t="s">
        <v>5078</v>
      </c>
      <c r="E443" s="334" t="s">
        <v>65</v>
      </c>
      <c r="F443" s="424" t="s">
        <v>115</v>
      </c>
      <c r="G443" s="44" t="s">
        <v>164</v>
      </c>
      <c r="H443" s="44"/>
      <c r="I443" s="383">
        <v>0.72</v>
      </c>
      <c r="J443" s="383"/>
      <c r="K443" s="383">
        <v>0.87</v>
      </c>
      <c r="L443" s="383"/>
      <c r="M443" s="383"/>
      <c r="N443" s="425">
        <v>145</v>
      </c>
      <c r="O443" s="383">
        <v>2019</v>
      </c>
      <c r="P443" s="423"/>
      <c r="Q443" s="383"/>
      <c r="R443" s="383"/>
      <c r="S443" s="383"/>
      <c r="T443" s="383"/>
      <c r="U443" s="383"/>
      <c r="V443" s="383"/>
      <c r="W443" s="383"/>
      <c r="X443" s="383"/>
    </row>
    <row r="444" spans="1:24" ht="24.95" customHeight="1" x14ac:dyDescent="0.2">
      <c r="A444" s="50" t="s">
        <v>4589</v>
      </c>
      <c r="B444" s="44" t="s">
        <v>4727</v>
      </c>
      <c r="C444" s="333">
        <f>IF(LEN($E444)=0,"",SUBTOTAL(3,$E$6:$E444))</f>
        <v>439</v>
      </c>
      <c r="D444" s="379" t="s">
        <v>4590</v>
      </c>
      <c r="E444" s="334" t="s">
        <v>65</v>
      </c>
      <c r="F444" s="51" t="s">
        <v>5079</v>
      </c>
      <c r="G444" s="44" t="s">
        <v>164</v>
      </c>
      <c r="H444" s="44"/>
      <c r="I444" s="50">
        <v>55.34</v>
      </c>
      <c r="J444" s="383"/>
      <c r="K444" s="50">
        <v>3.44</v>
      </c>
      <c r="L444" s="50"/>
      <c r="M444" s="50"/>
      <c r="N444" s="44">
        <v>145</v>
      </c>
      <c r="O444" s="50">
        <v>2019</v>
      </c>
      <c r="P444" s="379"/>
      <c r="Q444" s="50"/>
      <c r="R444" s="50"/>
      <c r="S444" s="50"/>
      <c r="T444" s="50"/>
      <c r="U444" s="50"/>
      <c r="V444" s="50"/>
      <c r="W444" s="50"/>
      <c r="X444" s="50"/>
    </row>
    <row r="445" spans="1:24" ht="24.95" customHeight="1" x14ac:dyDescent="0.2">
      <c r="A445" s="50" t="s">
        <v>5080</v>
      </c>
      <c r="B445" s="44" t="s">
        <v>4727</v>
      </c>
      <c r="C445" s="333">
        <f>IF(LEN($E445)=0,"",SUBTOTAL(3,$E$6:$E445))</f>
        <v>440</v>
      </c>
      <c r="D445" s="379" t="s">
        <v>5081</v>
      </c>
      <c r="E445" s="334" t="s">
        <v>65</v>
      </c>
      <c r="F445" s="51" t="s">
        <v>74</v>
      </c>
      <c r="G445" s="44" t="s">
        <v>64</v>
      </c>
      <c r="H445" s="44"/>
      <c r="I445" s="50">
        <v>0.34</v>
      </c>
      <c r="J445" s="383"/>
      <c r="K445" s="50">
        <v>0.34</v>
      </c>
      <c r="L445" s="50"/>
      <c r="M445" s="50"/>
      <c r="N445" s="44">
        <v>145</v>
      </c>
      <c r="O445" s="50">
        <v>2019</v>
      </c>
      <c r="P445" s="379"/>
      <c r="Q445" s="50"/>
      <c r="R445" s="50"/>
      <c r="S445" s="50"/>
      <c r="T445" s="50"/>
      <c r="U445" s="50"/>
      <c r="V445" s="50"/>
      <c r="W445" s="50"/>
      <c r="X445" s="50"/>
    </row>
    <row r="446" spans="1:24" ht="24.95" customHeight="1" x14ac:dyDescent="0.2">
      <c r="A446" s="50" t="s">
        <v>4572</v>
      </c>
      <c r="B446" s="44" t="s">
        <v>4727</v>
      </c>
      <c r="C446" s="333">
        <f>IF(LEN($E446)=0,"",SUBTOTAL(3,$E$6:$E446))</f>
        <v>441</v>
      </c>
      <c r="D446" s="379" t="s">
        <v>4573</v>
      </c>
      <c r="E446" s="334" t="s">
        <v>65</v>
      </c>
      <c r="F446" s="51" t="s">
        <v>74</v>
      </c>
      <c r="G446" s="44" t="s">
        <v>100</v>
      </c>
      <c r="H446" s="44"/>
      <c r="I446" s="50">
        <v>0.13</v>
      </c>
      <c r="J446" s="383"/>
      <c r="K446" s="50">
        <v>0.13</v>
      </c>
      <c r="L446" s="50"/>
      <c r="M446" s="50"/>
      <c r="N446" s="44">
        <v>145</v>
      </c>
      <c r="O446" s="50">
        <v>2019</v>
      </c>
      <c r="P446" s="379"/>
      <c r="Q446" s="50"/>
      <c r="R446" s="50"/>
      <c r="S446" s="50"/>
      <c r="T446" s="50"/>
      <c r="U446" s="50"/>
      <c r="V446" s="50"/>
      <c r="W446" s="50"/>
      <c r="X446" s="50"/>
    </row>
    <row r="447" spans="1:24" ht="24.95" customHeight="1" x14ac:dyDescent="0.2">
      <c r="A447" s="50" t="s">
        <v>4591</v>
      </c>
      <c r="B447" s="44" t="s">
        <v>4727</v>
      </c>
      <c r="C447" s="333">
        <f>IF(LEN($E447)=0,"",SUBTOTAL(3,$E$6:$E447))</f>
        <v>442</v>
      </c>
      <c r="D447" s="379" t="s">
        <v>4592</v>
      </c>
      <c r="E447" s="334" t="s">
        <v>65</v>
      </c>
      <c r="F447" s="51" t="s">
        <v>992</v>
      </c>
      <c r="G447" s="44" t="s">
        <v>100</v>
      </c>
      <c r="H447" s="44"/>
      <c r="I447" s="50">
        <v>68.099999999999994</v>
      </c>
      <c r="J447" s="383"/>
      <c r="K447" s="50">
        <v>1.35</v>
      </c>
      <c r="L447" s="50"/>
      <c r="M447" s="50"/>
      <c r="N447" s="44">
        <v>145</v>
      </c>
      <c r="O447" s="50">
        <v>2019</v>
      </c>
      <c r="P447" s="379"/>
      <c r="Q447" s="50"/>
      <c r="R447" s="50"/>
      <c r="S447" s="50"/>
      <c r="T447" s="50"/>
      <c r="U447" s="50"/>
      <c r="V447" s="50"/>
      <c r="W447" s="50"/>
      <c r="X447" s="50"/>
    </row>
    <row r="448" spans="1:24" ht="24.95" customHeight="1" x14ac:dyDescent="0.2">
      <c r="A448" s="50" t="s">
        <v>4581</v>
      </c>
      <c r="B448" s="44" t="s">
        <v>4727</v>
      </c>
      <c r="C448" s="333">
        <f>IF(LEN($E448)=0,"",SUBTOTAL(3,$E$6:$E448))</f>
        <v>443</v>
      </c>
      <c r="D448" s="379" t="s">
        <v>5082</v>
      </c>
      <c r="E448" s="334" t="s">
        <v>65</v>
      </c>
      <c r="F448" s="51" t="s">
        <v>339</v>
      </c>
      <c r="G448" s="44" t="s">
        <v>64</v>
      </c>
      <c r="H448" s="44"/>
      <c r="I448" s="50">
        <v>0.26</v>
      </c>
      <c r="J448" s="383"/>
      <c r="K448" s="50">
        <v>0.05</v>
      </c>
      <c r="L448" s="50"/>
      <c r="M448" s="50"/>
      <c r="N448" s="44">
        <v>145</v>
      </c>
      <c r="O448" s="50">
        <v>2019</v>
      </c>
      <c r="P448" s="379"/>
      <c r="Q448" s="50"/>
      <c r="R448" s="50"/>
      <c r="S448" s="50"/>
      <c r="T448" s="50"/>
      <c r="U448" s="50"/>
      <c r="V448" s="50"/>
      <c r="W448" s="50"/>
      <c r="X448" s="50"/>
    </row>
    <row r="449" spans="1:24" ht="24.95" customHeight="1" x14ac:dyDescent="0.2">
      <c r="A449" s="50" t="s">
        <v>5083</v>
      </c>
      <c r="B449" s="44" t="s">
        <v>4727</v>
      </c>
      <c r="C449" s="333">
        <f>IF(LEN($E449)=0,"",SUBTOTAL(3,$E$6:$E449))</f>
        <v>444</v>
      </c>
      <c r="D449" s="379" t="s">
        <v>5084</v>
      </c>
      <c r="E449" s="334" t="s">
        <v>65</v>
      </c>
      <c r="F449" s="51" t="s">
        <v>223</v>
      </c>
      <c r="G449" s="44" t="s">
        <v>331</v>
      </c>
      <c r="H449" s="44"/>
      <c r="I449" s="50">
        <v>2.21</v>
      </c>
      <c r="J449" s="383"/>
      <c r="K449" s="50">
        <v>5.0000000000000001E-3</v>
      </c>
      <c r="L449" s="50"/>
      <c r="M449" s="50"/>
      <c r="N449" s="44">
        <v>145</v>
      </c>
      <c r="O449" s="50">
        <v>2019</v>
      </c>
      <c r="P449" s="379"/>
      <c r="Q449" s="50"/>
      <c r="R449" s="50"/>
      <c r="S449" s="50"/>
      <c r="T449" s="50"/>
      <c r="U449" s="50"/>
      <c r="V449" s="50"/>
      <c r="W449" s="50"/>
      <c r="X449" s="50"/>
    </row>
    <row r="450" spans="1:24" ht="24.95" customHeight="1" x14ac:dyDescent="0.2">
      <c r="A450" s="50" t="s">
        <v>5085</v>
      </c>
      <c r="B450" s="44" t="s">
        <v>4727</v>
      </c>
      <c r="C450" s="333">
        <f>IF(LEN($E450)=0,"",SUBTOTAL(3,$E$6:$E450))</f>
        <v>445</v>
      </c>
      <c r="D450" s="379" t="s">
        <v>5086</v>
      </c>
      <c r="E450" s="334" t="s">
        <v>65</v>
      </c>
      <c r="F450" s="51" t="s">
        <v>181</v>
      </c>
      <c r="G450" s="44" t="s">
        <v>4212</v>
      </c>
      <c r="H450" s="44"/>
      <c r="I450" s="50">
        <v>0.94</v>
      </c>
      <c r="J450" s="383"/>
      <c r="K450" s="50">
        <v>7.0000000000000007E-2</v>
      </c>
      <c r="L450" s="50"/>
      <c r="M450" s="50"/>
      <c r="N450" s="44">
        <v>145</v>
      </c>
      <c r="O450" s="50">
        <v>2019</v>
      </c>
      <c r="P450" s="379"/>
      <c r="Q450" s="50"/>
      <c r="R450" s="50"/>
      <c r="S450" s="50"/>
      <c r="T450" s="50"/>
      <c r="U450" s="50"/>
      <c r="V450" s="50"/>
      <c r="W450" s="50"/>
      <c r="X450" s="50"/>
    </row>
    <row r="451" spans="1:24" ht="24.95" customHeight="1" x14ac:dyDescent="0.2">
      <c r="A451" s="50" t="s">
        <v>5087</v>
      </c>
      <c r="B451" s="44" t="s">
        <v>4727</v>
      </c>
      <c r="C451" s="333">
        <f>IF(LEN($E451)=0,"",SUBTOTAL(3,$E$6:$E451))</f>
        <v>446</v>
      </c>
      <c r="D451" s="379" t="s">
        <v>5088</v>
      </c>
      <c r="E451" s="334" t="s">
        <v>65</v>
      </c>
      <c r="F451" s="51" t="s">
        <v>181</v>
      </c>
      <c r="G451" s="44" t="s">
        <v>64</v>
      </c>
      <c r="H451" s="44"/>
      <c r="I451" s="50">
        <v>0.21</v>
      </c>
      <c r="J451" s="383"/>
      <c r="K451" s="50">
        <v>0.18</v>
      </c>
      <c r="L451" s="50"/>
      <c r="M451" s="50"/>
      <c r="N451" s="44">
        <v>145</v>
      </c>
      <c r="O451" s="50">
        <v>2019</v>
      </c>
      <c r="P451" s="379"/>
      <c r="Q451" s="50"/>
      <c r="R451" s="50"/>
      <c r="S451" s="50"/>
      <c r="T451" s="50"/>
      <c r="U451" s="50"/>
      <c r="V451" s="50"/>
      <c r="W451" s="50"/>
      <c r="X451" s="50"/>
    </row>
    <row r="452" spans="1:24" ht="24.95" customHeight="1" x14ac:dyDescent="0.2">
      <c r="A452" s="50" t="s">
        <v>4576</v>
      </c>
      <c r="B452" s="44" t="s">
        <v>4727</v>
      </c>
      <c r="C452" s="333">
        <f>IF(LEN($E452)=0,"",SUBTOTAL(3,$E$6:$E452))</f>
        <v>447</v>
      </c>
      <c r="D452" s="379" t="s">
        <v>4577</v>
      </c>
      <c r="E452" s="334" t="s">
        <v>65</v>
      </c>
      <c r="F452" s="51" t="s">
        <v>181</v>
      </c>
      <c r="G452" s="44" t="s">
        <v>100</v>
      </c>
      <c r="H452" s="44"/>
      <c r="I452" s="50">
        <v>2.1234999999999999</v>
      </c>
      <c r="J452" s="383"/>
      <c r="K452" s="50">
        <v>0.02</v>
      </c>
      <c r="L452" s="50"/>
      <c r="M452" s="50"/>
      <c r="N452" s="44">
        <v>145</v>
      </c>
      <c r="O452" s="50">
        <v>2019</v>
      </c>
      <c r="P452" s="379"/>
      <c r="Q452" s="50"/>
      <c r="R452" s="50"/>
      <c r="S452" s="50"/>
      <c r="T452" s="50"/>
      <c r="U452" s="50"/>
      <c r="V452" s="50"/>
      <c r="W452" s="50"/>
      <c r="X452" s="50"/>
    </row>
    <row r="453" spans="1:24" ht="24.95" customHeight="1" x14ac:dyDescent="0.2">
      <c r="A453" s="50" t="s">
        <v>4491</v>
      </c>
      <c r="B453" s="44" t="s">
        <v>4727</v>
      </c>
      <c r="C453" s="333">
        <f>IF(LEN($E453)=0,"",SUBTOTAL(3,$E$6:$E453))</f>
        <v>448</v>
      </c>
      <c r="D453" s="379" t="s">
        <v>4492</v>
      </c>
      <c r="E453" s="334" t="s">
        <v>65</v>
      </c>
      <c r="F453" s="51" t="s">
        <v>181</v>
      </c>
      <c r="G453" s="44" t="s">
        <v>100</v>
      </c>
      <c r="H453" s="44"/>
      <c r="I453" s="50">
        <v>0.14499999999999999</v>
      </c>
      <c r="J453" s="383"/>
      <c r="K453" s="50">
        <v>0.1447</v>
      </c>
      <c r="L453" s="50"/>
      <c r="M453" s="50"/>
      <c r="N453" s="44">
        <v>145</v>
      </c>
      <c r="O453" s="50">
        <v>2019</v>
      </c>
      <c r="P453" s="379"/>
      <c r="Q453" s="50"/>
      <c r="R453" s="50"/>
      <c r="S453" s="50"/>
      <c r="T453" s="50"/>
      <c r="U453" s="50"/>
      <c r="V453" s="50"/>
      <c r="W453" s="50"/>
      <c r="X453" s="50"/>
    </row>
    <row r="454" spans="1:24" ht="24.95" customHeight="1" x14ac:dyDescent="0.2">
      <c r="A454" s="50" t="s">
        <v>4556</v>
      </c>
      <c r="B454" s="44" t="s">
        <v>4727</v>
      </c>
      <c r="C454" s="333">
        <f>IF(LEN($E454)=0,"",SUBTOTAL(3,$E$6:$E454))</f>
        <v>449</v>
      </c>
      <c r="D454" s="379" t="s">
        <v>4557</v>
      </c>
      <c r="E454" s="51" t="s">
        <v>185</v>
      </c>
      <c r="F454" s="51" t="s">
        <v>485</v>
      </c>
      <c r="G454" s="44" t="s">
        <v>27</v>
      </c>
      <c r="H454" s="44"/>
      <c r="I454" s="50">
        <v>3.84</v>
      </c>
      <c r="J454" s="383"/>
      <c r="K454" s="50">
        <v>0.5</v>
      </c>
      <c r="L454" s="50"/>
      <c r="M454" s="50"/>
      <c r="N454" s="44">
        <v>145</v>
      </c>
      <c r="O454" s="50">
        <v>2019</v>
      </c>
      <c r="P454" s="379"/>
      <c r="Q454" s="50"/>
      <c r="R454" s="50"/>
      <c r="S454" s="50"/>
      <c r="T454" s="50"/>
      <c r="U454" s="50"/>
      <c r="V454" s="50"/>
      <c r="W454" s="50"/>
      <c r="X454" s="50"/>
    </row>
    <row r="455" spans="1:24" s="369" customFormat="1" ht="24.95" customHeight="1" x14ac:dyDescent="0.2">
      <c r="A455" s="383" t="s">
        <v>3732</v>
      </c>
      <c r="B455" s="44" t="s">
        <v>4727</v>
      </c>
      <c r="C455" s="333">
        <f>IF(LEN($E455)=0,"",SUBTOTAL(3,$E$6:$E455))</f>
        <v>450</v>
      </c>
      <c r="D455" s="423" t="s">
        <v>3733</v>
      </c>
      <c r="E455" s="51" t="s">
        <v>185</v>
      </c>
      <c r="F455" s="424" t="s">
        <v>1517</v>
      </c>
      <c r="G455" s="44" t="s">
        <v>27</v>
      </c>
      <c r="H455" s="44"/>
      <c r="I455" s="383">
        <v>0.28000000000000003</v>
      </c>
      <c r="J455" s="383"/>
      <c r="K455" s="383">
        <v>0.09</v>
      </c>
      <c r="L455" s="383"/>
      <c r="M455" s="383"/>
      <c r="N455" s="425">
        <v>145</v>
      </c>
      <c r="O455" s="383">
        <v>2019</v>
      </c>
      <c r="P455" s="423"/>
      <c r="Q455" s="383"/>
      <c r="R455" s="383"/>
      <c r="S455" s="383"/>
      <c r="T455" s="383"/>
      <c r="U455" s="383"/>
      <c r="V455" s="383"/>
      <c r="W455" s="383"/>
      <c r="X455" s="383"/>
    </row>
    <row r="456" spans="1:24" s="369" customFormat="1" ht="24.95" customHeight="1" x14ac:dyDescent="0.2">
      <c r="A456" s="44" t="s">
        <v>5089</v>
      </c>
      <c r="B456" s="44" t="s">
        <v>4727</v>
      </c>
      <c r="C456" s="333">
        <f>IF(LEN($E456)=0,"",SUBTOTAL(3,$E$6:$E456))</f>
        <v>451</v>
      </c>
      <c r="D456" s="423" t="s">
        <v>5090</v>
      </c>
      <c r="E456" s="51" t="s">
        <v>79</v>
      </c>
      <c r="F456" s="424" t="s">
        <v>4124</v>
      </c>
      <c r="G456" s="44" t="s">
        <v>127</v>
      </c>
      <c r="H456" s="44"/>
      <c r="I456" s="383">
        <v>0.44</v>
      </c>
      <c r="J456" s="383"/>
      <c r="K456" s="383">
        <v>0.1</v>
      </c>
      <c r="L456" s="383"/>
      <c r="M456" s="383"/>
      <c r="N456" s="425">
        <v>145</v>
      </c>
      <c r="O456" s="383">
        <v>2019</v>
      </c>
      <c r="P456" s="423"/>
      <c r="Q456" s="383"/>
      <c r="R456" s="383"/>
      <c r="S456" s="383"/>
      <c r="T456" s="383"/>
      <c r="U456" s="383"/>
      <c r="V456" s="383"/>
      <c r="W456" s="383"/>
      <c r="X456" s="383"/>
    </row>
    <row r="457" spans="1:24" s="369" customFormat="1" ht="24.95" customHeight="1" x14ac:dyDescent="0.2">
      <c r="A457" s="44" t="s">
        <v>3311</v>
      </c>
      <c r="B457" s="44" t="s">
        <v>4727</v>
      </c>
      <c r="C457" s="333">
        <f>IF(LEN($E457)=0,"",SUBTOTAL(3,$E$6:$E457))</f>
        <v>452</v>
      </c>
      <c r="D457" s="423" t="s">
        <v>5091</v>
      </c>
      <c r="E457" s="51" t="s">
        <v>79</v>
      </c>
      <c r="F457" s="424" t="s">
        <v>193</v>
      </c>
      <c r="G457" s="44" t="s">
        <v>64</v>
      </c>
      <c r="H457" s="44"/>
      <c r="I457" s="383">
        <v>1.25</v>
      </c>
      <c r="J457" s="383"/>
      <c r="K457" s="383">
        <v>1</v>
      </c>
      <c r="L457" s="383"/>
      <c r="M457" s="383"/>
      <c r="N457" s="425">
        <v>145</v>
      </c>
      <c r="O457" s="383">
        <v>2019</v>
      </c>
      <c r="P457" s="423"/>
      <c r="Q457" s="383"/>
      <c r="R457" s="383"/>
      <c r="S457" s="383"/>
      <c r="T457" s="383"/>
      <c r="U457" s="383"/>
      <c r="V457" s="383"/>
      <c r="W457" s="383"/>
      <c r="X457" s="383"/>
    </row>
    <row r="458" spans="1:24" s="369" customFormat="1" ht="24.95" customHeight="1" x14ac:dyDescent="0.2">
      <c r="A458" s="44" t="s">
        <v>3881</v>
      </c>
      <c r="B458" s="44" t="s">
        <v>4727</v>
      </c>
      <c r="C458" s="333">
        <f>IF(LEN($E458)=0,"",SUBTOTAL(3,$E$6:$E458))</f>
        <v>453</v>
      </c>
      <c r="D458" s="423" t="s">
        <v>1837</v>
      </c>
      <c r="E458" s="51" t="s">
        <v>79</v>
      </c>
      <c r="F458" s="424" t="s">
        <v>193</v>
      </c>
      <c r="G458" s="44"/>
      <c r="H458" s="44"/>
      <c r="I458" s="383">
        <v>0.05</v>
      </c>
      <c r="J458" s="383"/>
      <c r="K458" s="383">
        <v>0.02</v>
      </c>
      <c r="L458" s="383"/>
      <c r="M458" s="383"/>
      <c r="N458" s="425">
        <v>145</v>
      </c>
      <c r="O458" s="383">
        <v>2019</v>
      </c>
      <c r="P458" s="423"/>
      <c r="Q458" s="383"/>
      <c r="R458" s="383"/>
      <c r="S458" s="383"/>
      <c r="T458" s="383"/>
      <c r="U458" s="383"/>
      <c r="V458" s="383"/>
      <c r="W458" s="383"/>
      <c r="X458" s="383"/>
    </row>
    <row r="459" spans="1:24" s="369" customFormat="1" ht="24.95" customHeight="1" x14ac:dyDescent="0.2">
      <c r="A459" s="44" t="s">
        <v>5092</v>
      </c>
      <c r="B459" s="44" t="s">
        <v>4727</v>
      </c>
      <c r="C459" s="333">
        <f>IF(LEN($E459)=0,"",SUBTOTAL(3,$E$6:$E459))</f>
        <v>454</v>
      </c>
      <c r="D459" s="423" t="s">
        <v>5093</v>
      </c>
      <c r="E459" s="51" t="s">
        <v>79</v>
      </c>
      <c r="F459" s="424" t="s">
        <v>245</v>
      </c>
      <c r="G459" s="44" t="s">
        <v>64</v>
      </c>
      <c r="H459" s="44"/>
      <c r="I459" s="383">
        <v>2</v>
      </c>
      <c r="J459" s="383"/>
      <c r="K459" s="383">
        <v>0.42</v>
      </c>
      <c r="L459" s="383"/>
      <c r="M459" s="383"/>
      <c r="N459" s="425">
        <v>145</v>
      </c>
      <c r="O459" s="383">
        <v>2019</v>
      </c>
      <c r="P459" s="423"/>
      <c r="Q459" s="383"/>
      <c r="R459" s="383"/>
      <c r="S459" s="383"/>
      <c r="T459" s="383"/>
      <c r="U459" s="383"/>
      <c r="V459" s="383"/>
      <c r="W459" s="383"/>
      <c r="X459" s="383"/>
    </row>
    <row r="460" spans="1:24" ht="24.95" customHeight="1" x14ac:dyDescent="0.2">
      <c r="A460" s="44" t="s">
        <v>4529</v>
      </c>
      <c r="B460" s="44" t="s">
        <v>4727</v>
      </c>
      <c r="C460" s="333">
        <f>IF(LEN($E460)=0,"",SUBTOTAL(3,$E$6:$E460))</f>
        <v>455</v>
      </c>
      <c r="D460" s="379" t="s">
        <v>4530</v>
      </c>
      <c r="E460" s="51" t="s">
        <v>79</v>
      </c>
      <c r="F460" s="51" t="s">
        <v>123</v>
      </c>
      <c r="G460" s="44" t="s">
        <v>64</v>
      </c>
      <c r="H460" s="44"/>
      <c r="I460" s="50">
        <v>1.1000000000000001</v>
      </c>
      <c r="J460" s="383"/>
      <c r="K460" s="50">
        <v>0.54</v>
      </c>
      <c r="L460" s="50"/>
      <c r="M460" s="50"/>
      <c r="N460" s="44">
        <v>145</v>
      </c>
      <c r="O460" s="50">
        <v>2019</v>
      </c>
      <c r="P460" s="379"/>
      <c r="Q460" s="50"/>
      <c r="R460" s="50"/>
      <c r="S460" s="50"/>
      <c r="T460" s="50"/>
      <c r="U460" s="50"/>
      <c r="V460" s="50"/>
      <c r="W460" s="50"/>
      <c r="X460" s="50"/>
    </row>
    <row r="461" spans="1:24" s="369" customFormat="1" ht="24.95" customHeight="1" x14ac:dyDescent="0.2">
      <c r="A461" s="383" t="s">
        <v>5094</v>
      </c>
      <c r="B461" s="44" t="s">
        <v>4727</v>
      </c>
      <c r="C461" s="333">
        <f>IF(LEN($E461)=0,"",SUBTOTAL(3,$E$6:$E461))</f>
        <v>456</v>
      </c>
      <c r="D461" s="423" t="s">
        <v>5095</v>
      </c>
      <c r="E461" s="51" t="s">
        <v>28</v>
      </c>
      <c r="F461" s="424" t="s">
        <v>5096</v>
      </c>
      <c r="G461" s="44" t="s">
        <v>27</v>
      </c>
      <c r="H461" s="44"/>
      <c r="I461" s="383">
        <v>6.11</v>
      </c>
      <c r="J461" s="383"/>
      <c r="K461" s="383">
        <v>0.26</v>
      </c>
      <c r="L461" s="383"/>
      <c r="M461" s="383"/>
      <c r="N461" s="425">
        <v>145</v>
      </c>
      <c r="O461" s="383">
        <v>2019</v>
      </c>
      <c r="P461" s="423"/>
      <c r="Q461" s="383"/>
      <c r="R461" s="383"/>
      <c r="S461" s="383"/>
      <c r="T461" s="383"/>
      <c r="U461" s="383"/>
      <c r="V461" s="383"/>
      <c r="W461" s="383"/>
      <c r="X461" s="383"/>
    </row>
    <row r="462" spans="1:24" ht="24.95" customHeight="1" x14ac:dyDescent="0.2">
      <c r="A462" s="50" t="s">
        <v>4566</v>
      </c>
      <c r="B462" s="44" t="s">
        <v>4727</v>
      </c>
      <c r="C462" s="333">
        <f>IF(LEN($E462)=0,"",SUBTOTAL(3,$E$6:$E462))</f>
        <v>457</v>
      </c>
      <c r="D462" s="379" t="s">
        <v>4567</v>
      </c>
      <c r="E462" s="51" t="s">
        <v>165</v>
      </c>
      <c r="F462" s="51" t="s">
        <v>1708</v>
      </c>
      <c r="G462" s="44" t="s">
        <v>27</v>
      </c>
      <c r="H462" s="44"/>
      <c r="I462" s="50">
        <v>0.18</v>
      </c>
      <c r="J462" s="383"/>
      <c r="K462" s="50">
        <v>0.12</v>
      </c>
      <c r="L462" s="50"/>
      <c r="M462" s="50"/>
      <c r="N462" s="44">
        <v>145</v>
      </c>
      <c r="O462" s="50">
        <v>2019</v>
      </c>
      <c r="P462" s="379"/>
      <c r="Q462" s="50"/>
      <c r="R462" s="50"/>
      <c r="S462" s="50"/>
      <c r="T462" s="50"/>
      <c r="U462" s="50"/>
      <c r="V462" s="50"/>
      <c r="W462" s="50"/>
      <c r="X462" s="50"/>
    </row>
    <row r="463" spans="1:24" ht="24.95" customHeight="1" x14ac:dyDescent="0.2">
      <c r="A463" s="50" t="s">
        <v>4586</v>
      </c>
      <c r="B463" s="44" t="s">
        <v>4727</v>
      </c>
      <c r="C463" s="333">
        <f>IF(LEN($E463)=0,"",SUBTOTAL(3,$E$6:$E463))</f>
        <v>458</v>
      </c>
      <c r="D463" s="379" t="s">
        <v>4587</v>
      </c>
      <c r="E463" s="51" t="s">
        <v>165</v>
      </c>
      <c r="F463" s="51" t="s">
        <v>722</v>
      </c>
      <c r="G463" s="44" t="s">
        <v>127</v>
      </c>
      <c r="H463" s="44"/>
      <c r="I463" s="50">
        <v>0.37</v>
      </c>
      <c r="J463" s="383"/>
      <c r="K463" s="50">
        <v>0.37</v>
      </c>
      <c r="L463" s="50"/>
      <c r="M463" s="50"/>
      <c r="N463" s="44">
        <v>145</v>
      </c>
      <c r="O463" s="50">
        <v>2019</v>
      </c>
      <c r="P463" s="379"/>
      <c r="Q463" s="50"/>
      <c r="R463" s="50"/>
      <c r="S463" s="50"/>
      <c r="T463" s="50"/>
      <c r="U463" s="50"/>
      <c r="V463" s="50"/>
      <c r="W463" s="50"/>
      <c r="X463" s="50"/>
    </row>
    <row r="464" spans="1:24" ht="24.95" customHeight="1" x14ac:dyDescent="0.2">
      <c r="A464" s="50" t="s">
        <v>4568</v>
      </c>
      <c r="B464" s="44" t="s">
        <v>4727</v>
      </c>
      <c r="C464" s="333">
        <f>IF(LEN($E464)=0,"",SUBTOTAL(3,$E$6:$E464))</f>
        <v>459</v>
      </c>
      <c r="D464" s="379" t="s">
        <v>4569</v>
      </c>
      <c r="E464" s="51" t="s">
        <v>165</v>
      </c>
      <c r="F464" s="51" t="s">
        <v>612</v>
      </c>
      <c r="G464" s="44" t="s">
        <v>740</v>
      </c>
      <c r="H464" s="44"/>
      <c r="I464" s="50">
        <v>7</v>
      </c>
      <c r="J464" s="383"/>
      <c r="K464" s="50">
        <v>6.55</v>
      </c>
      <c r="L464" s="50"/>
      <c r="M464" s="50"/>
      <c r="N464" s="44">
        <v>145</v>
      </c>
      <c r="O464" s="50">
        <v>2019</v>
      </c>
      <c r="P464" s="379"/>
      <c r="Q464" s="50"/>
      <c r="R464" s="50"/>
      <c r="S464" s="50"/>
      <c r="T464" s="50"/>
      <c r="U464" s="50"/>
      <c r="V464" s="50"/>
      <c r="W464" s="50"/>
      <c r="X464" s="50"/>
    </row>
    <row r="465" spans="1:24" s="369" customFormat="1" ht="24.95" customHeight="1" x14ac:dyDescent="0.2">
      <c r="A465" s="383" t="s">
        <v>4206</v>
      </c>
      <c r="B465" s="44" t="s">
        <v>4727</v>
      </c>
      <c r="C465" s="333">
        <f>IF(LEN($E465)=0,"",SUBTOTAL(3,$E$6:$E465))</f>
        <v>460</v>
      </c>
      <c r="D465" s="423" t="s">
        <v>4207</v>
      </c>
      <c r="E465" s="51" t="s">
        <v>165</v>
      </c>
      <c r="F465" s="424" t="s">
        <v>3469</v>
      </c>
      <c r="G465" s="44" t="s">
        <v>4208</v>
      </c>
      <c r="H465" s="44"/>
      <c r="I465" s="383">
        <v>25.07</v>
      </c>
      <c r="J465" s="383"/>
      <c r="K465" s="383">
        <v>1.2</v>
      </c>
      <c r="L465" s="383"/>
      <c r="M465" s="383"/>
      <c r="N465" s="425">
        <v>145</v>
      </c>
      <c r="O465" s="383">
        <v>2019</v>
      </c>
      <c r="P465" s="423"/>
      <c r="Q465" s="383"/>
      <c r="R465" s="383"/>
      <c r="S465" s="383"/>
      <c r="T465" s="383"/>
      <c r="U465" s="383"/>
      <c r="V465" s="383"/>
      <c r="W465" s="383"/>
      <c r="X465" s="383"/>
    </row>
    <row r="466" spans="1:24" ht="24.95" customHeight="1" x14ac:dyDescent="0.2">
      <c r="A466" s="44" t="str">
        <f>'[2]Dat lua'!A760</f>
        <v>XL_LUA_CTH</v>
      </c>
      <c r="B466" s="44" t="s">
        <v>4727</v>
      </c>
      <c r="C466" s="333">
        <f>IF(LEN($E466)=0,"",SUBTOTAL(3,$E$6:$E466))</f>
        <v>461</v>
      </c>
      <c r="D466" s="379" t="s">
        <v>2772</v>
      </c>
      <c r="E466" s="51" t="s">
        <v>51</v>
      </c>
      <c r="F466" s="51" t="s">
        <v>1140</v>
      </c>
      <c r="G466" s="44" t="s">
        <v>495</v>
      </c>
      <c r="H466" s="44"/>
      <c r="I466" s="50">
        <v>0.4</v>
      </c>
      <c r="J466" s="383"/>
      <c r="K466" s="50">
        <v>0.16</v>
      </c>
      <c r="L466" s="50"/>
      <c r="M466" s="50"/>
      <c r="N466" s="44">
        <v>145</v>
      </c>
      <c r="O466" s="50">
        <v>2019</v>
      </c>
      <c r="P466" s="379"/>
      <c r="Q466" s="50"/>
      <c r="R466" s="50"/>
      <c r="S466" s="50"/>
      <c r="T466" s="50"/>
      <c r="U466" s="50"/>
      <c r="V466" s="50"/>
      <c r="W466" s="50"/>
      <c r="X466" s="50"/>
    </row>
    <row r="467" spans="1:24" s="369" customFormat="1" ht="24.95" customHeight="1" x14ac:dyDescent="0.2">
      <c r="A467" s="44" t="str">
        <f>'[2]Dat lua'!A761</f>
        <v>XL_XONG</v>
      </c>
      <c r="B467" s="44" t="s">
        <v>4727</v>
      </c>
      <c r="C467" s="333">
        <f>IF(LEN($E467)=0,"",SUBTOTAL(3,$E$6:$E467))</f>
        <v>462</v>
      </c>
      <c r="D467" s="423" t="s">
        <v>5097</v>
      </c>
      <c r="E467" s="51" t="s">
        <v>51</v>
      </c>
      <c r="F467" s="424" t="s">
        <v>1140</v>
      </c>
      <c r="G467" s="44" t="s">
        <v>2479</v>
      </c>
      <c r="H467" s="44"/>
      <c r="I467" s="383">
        <v>0.3</v>
      </c>
      <c r="J467" s="383"/>
      <c r="K467" s="383">
        <v>0.3</v>
      </c>
      <c r="L467" s="383"/>
      <c r="M467" s="383"/>
      <c r="N467" s="425">
        <v>145</v>
      </c>
      <c r="O467" s="383">
        <v>2019</v>
      </c>
      <c r="P467" s="423"/>
      <c r="Q467" s="383"/>
      <c r="R467" s="383"/>
      <c r="S467" s="383"/>
      <c r="T467" s="383"/>
      <c r="U467" s="383"/>
      <c r="V467" s="383"/>
      <c r="W467" s="383"/>
      <c r="X467" s="383"/>
    </row>
    <row r="468" spans="1:24" ht="24.95" customHeight="1" x14ac:dyDescent="0.2">
      <c r="A468" s="44" t="str">
        <f>'[2]Dat lua'!A762</f>
        <v>XT_2019_1</v>
      </c>
      <c r="B468" s="44" t="s">
        <v>4727</v>
      </c>
      <c r="C468" s="333">
        <f>IF(LEN($E468)=0,"",SUBTOTAL(3,$E$6:$E468))</f>
        <v>463</v>
      </c>
      <c r="D468" s="379" t="s">
        <v>4551</v>
      </c>
      <c r="E468" s="51" t="s">
        <v>51</v>
      </c>
      <c r="F468" s="51" t="s">
        <v>533</v>
      </c>
      <c r="G468" s="44" t="s">
        <v>64</v>
      </c>
      <c r="H468" s="44"/>
      <c r="I468" s="50">
        <v>1.58</v>
      </c>
      <c r="J468" s="383"/>
      <c r="K468" s="50">
        <v>0.38</v>
      </c>
      <c r="L468" s="50"/>
      <c r="M468" s="50"/>
      <c r="N468" s="44">
        <v>145</v>
      </c>
      <c r="O468" s="50">
        <v>2019</v>
      </c>
      <c r="P468" s="379"/>
      <c r="Q468" s="50"/>
      <c r="R468" s="50"/>
      <c r="S468" s="50"/>
      <c r="T468" s="50"/>
      <c r="U468" s="50"/>
      <c r="V468" s="50"/>
      <c r="W468" s="50"/>
      <c r="X468" s="50"/>
    </row>
    <row r="469" spans="1:24" ht="24.95" customHeight="1" x14ac:dyDescent="0.2">
      <c r="A469" s="44" t="str">
        <f>'[2]Dat lua'!A763</f>
        <v>XL_LUA_HUY_5</v>
      </c>
      <c r="B469" s="44" t="s">
        <v>4736</v>
      </c>
      <c r="C469" s="333">
        <f>IF(LEN($E469)=0,"",SUBTOTAL(3,$E$6:$E469))</f>
        <v>464</v>
      </c>
      <c r="D469" s="379" t="s">
        <v>5098</v>
      </c>
      <c r="E469" s="51" t="s">
        <v>51</v>
      </c>
      <c r="F469" s="51" t="s">
        <v>5099</v>
      </c>
      <c r="G469" s="44" t="s">
        <v>164</v>
      </c>
      <c r="H469" s="44"/>
      <c r="I469" s="50">
        <v>221.04</v>
      </c>
      <c r="J469" s="383"/>
      <c r="K469" s="50">
        <v>2.82</v>
      </c>
      <c r="L469" s="50">
        <v>18.72</v>
      </c>
      <c r="M469" s="50"/>
      <c r="N469" s="44">
        <v>145</v>
      </c>
      <c r="O469" s="50">
        <v>2019</v>
      </c>
      <c r="P469" s="379"/>
      <c r="Q469" s="50"/>
      <c r="R469" s="50"/>
      <c r="S469" s="50"/>
      <c r="T469" s="50"/>
      <c r="U469" s="50"/>
      <c r="V469" s="50"/>
      <c r="W469" s="50"/>
      <c r="X469" s="50"/>
    </row>
    <row r="470" spans="1:24" ht="24.95" customHeight="1" x14ac:dyDescent="0.2">
      <c r="A470" s="194" t="s">
        <v>5100</v>
      </c>
      <c r="B470" s="44" t="s">
        <v>4727</v>
      </c>
      <c r="C470" s="333">
        <f>IF(LEN($E470)=0,"",SUBTOTAL(3,$E$6:$E470))</f>
        <v>465</v>
      </c>
      <c r="D470" s="379" t="s">
        <v>5101</v>
      </c>
      <c r="E470" s="51" t="s">
        <v>65</v>
      </c>
      <c r="F470" s="51" t="s">
        <v>223</v>
      </c>
      <c r="G470" s="44"/>
      <c r="H470" s="44"/>
      <c r="I470" s="50">
        <v>0.06</v>
      </c>
      <c r="J470" s="383"/>
      <c r="K470" s="50">
        <v>0.06</v>
      </c>
      <c r="L470" s="50"/>
      <c r="M470" s="50"/>
      <c r="N470" s="44">
        <v>196</v>
      </c>
      <c r="O470" s="50">
        <v>2020</v>
      </c>
      <c r="P470" s="379"/>
      <c r="Q470" s="50"/>
      <c r="R470" s="50"/>
      <c r="S470" s="50"/>
      <c r="T470" s="50"/>
      <c r="U470" s="50"/>
      <c r="V470" s="50"/>
      <c r="W470" s="50"/>
      <c r="X470" s="50"/>
    </row>
    <row r="471" spans="1:24" s="369" customFormat="1" ht="24.95" customHeight="1" x14ac:dyDescent="0.2">
      <c r="A471" s="44" t="s">
        <v>5102</v>
      </c>
      <c r="B471" s="44" t="s">
        <v>4727</v>
      </c>
      <c r="C471" s="333">
        <f>IF(LEN($E471)=0,"",SUBTOTAL(3,$E$6:$E471))</f>
        <v>466</v>
      </c>
      <c r="D471" s="423" t="s">
        <v>4424</v>
      </c>
      <c r="E471" s="51" t="s">
        <v>185</v>
      </c>
      <c r="F471" s="51" t="s">
        <v>485</v>
      </c>
      <c r="G471" s="44"/>
      <c r="H471" s="44"/>
      <c r="I471" s="383">
        <v>2.75</v>
      </c>
      <c r="J471" s="383"/>
      <c r="K471" s="383">
        <v>0.6</v>
      </c>
      <c r="L471" s="383"/>
      <c r="M471" s="383"/>
      <c r="N471" s="425">
        <v>196</v>
      </c>
      <c r="O471" s="383">
        <v>2020</v>
      </c>
      <c r="P471" s="423"/>
      <c r="Q471" s="383"/>
      <c r="R471" s="383"/>
      <c r="S471" s="383"/>
      <c r="T471" s="383"/>
      <c r="U471" s="383"/>
      <c r="V471" s="383"/>
      <c r="W471" s="383"/>
      <c r="X471" s="383"/>
    </row>
    <row r="472" spans="1:24" ht="24.95" customHeight="1" x14ac:dyDescent="0.2">
      <c r="A472" s="44" t="s">
        <v>5103</v>
      </c>
      <c r="B472" s="44" t="s">
        <v>4727</v>
      </c>
      <c r="C472" s="333">
        <f>IF(LEN($E472)=0,"",SUBTOTAL(3,$E$6:$E472))</f>
        <v>467</v>
      </c>
      <c r="D472" s="379" t="s">
        <v>5104</v>
      </c>
      <c r="E472" s="51" t="s">
        <v>185</v>
      </c>
      <c r="F472" s="51" t="s">
        <v>1318</v>
      </c>
      <c r="G472" s="44"/>
      <c r="H472" s="44"/>
      <c r="I472" s="50">
        <v>0.97</v>
      </c>
      <c r="J472" s="383"/>
      <c r="K472" s="50">
        <v>0.34</v>
      </c>
      <c r="L472" s="50"/>
      <c r="M472" s="50"/>
      <c r="N472" s="44">
        <v>196</v>
      </c>
      <c r="O472" s="50">
        <v>2020</v>
      </c>
      <c r="P472" s="379"/>
      <c r="Q472" s="50"/>
      <c r="R472" s="50"/>
      <c r="S472" s="50"/>
      <c r="T472" s="50"/>
      <c r="U472" s="50"/>
      <c r="V472" s="50"/>
      <c r="W472" s="50"/>
      <c r="X472" s="50"/>
    </row>
    <row r="473" spans="1:24" ht="24.95" customHeight="1" x14ac:dyDescent="0.2">
      <c r="A473" s="44"/>
      <c r="B473" s="44" t="s">
        <v>4727</v>
      </c>
      <c r="C473" s="333">
        <f>IF(LEN($E473)=0,"",SUBTOTAL(3,$E$6:$E473))</f>
        <v>468</v>
      </c>
      <c r="D473" s="379" t="s">
        <v>5105</v>
      </c>
      <c r="E473" s="44" t="s">
        <v>256</v>
      </c>
      <c r="F473" s="51" t="s">
        <v>664</v>
      </c>
      <c r="G473" s="44"/>
      <c r="H473" s="44"/>
      <c r="I473" s="50">
        <v>14.75</v>
      </c>
      <c r="J473" s="383"/>
      <c r="K473" s="50">
        <v>2.42</v>
      </c>
      <c r="L473" s="50"/>
      <c r="M473" s="50"/>
      <c r="N473" s="44">
        <v>196</v>
      </c>
      <c r="O473" s="50">
        <v>2020</v>
      </c>
      <c r="P473" s="379"/>
      <c r="Q473" s="50"/>
      <c r="R473" s="50"/>
      <c r="S473" s="50"/>
      <c r="T473" s="50"/>
      <c r="U473" s="50"/>
      <c r="V473" s="50"/>
      <c r="W473" s="50"/>
      <c r="X473" s="50"/>
    </row>
    <row r="474" spans="1:24" s="369" customFormat="1" ht="24.95" customHeight="1" x14ac:dyDescent="0.2">
      <c r="A474" s="44" t="s">
        <v>5106</v>
      </c>
      <c r="B474" s="44" t="s">
        <v>4727</v>
      </c>
      <c r="C474" s="333">
        <f>IF(LEN($E474)=0,"",SUBTOTAL(3,$E$6:$E474))</f>
        <v>469</v>
      </c>
      <c r="D474" s="423" t="s">
        <v>5107</v>
      </c>
      <c r="E474" s="425" t="s">
        <v>51</v>
      </c>
      <c r="F474" s="51" t="s">
        <v>954</v>
      </c>
      <c r="G474" s="44"/>
      <c r="H474" s="44"/>
      <c r="I474" s="383">
        <v>3.7</v>
      </c>
      <c r="J474" s="383"/>
      <c r="K474" s="383">
        <v>1.67</v>
      </c>
      <c r="L474" s="383"/>
      <c r="M474" s="383"/>
      <c r="N474" s="425">
        <v>196</v>
      </c>
      <c r="O474" s="383">
        <v>2020</v>
      </c>
      <c r="P474" s="423"/>
      <c r="Q474" s="383"/>
      <c r="R474" s="383"/>
      <c r="S474" s="383"/>
      <c r="T474" s="383"/>
      <c r="U474" s="383"/>
      <c r="V474" s="383"/>
      <c r="W474" s="383"/>
      <c r="X474" s="383"/>
    </row>
    <row r="475" spans="1:24" s="369" customFormat="1" ht="24.95" customHeight="1" x14ac:dyDescent="0.2">
      <c r="A475" s="44" t="s">
        <v>5108</v>
      </c>
      <c r="B475" s="44" t="s">
        <v>4727</v>
      </c>
      <c r="C475" s="333">
        <f>IF(LEN($E475)=0,"",SUBTOTAL(3,$E$6:$E475))</f>
        <v>470</v>
      </c>
      <c r="D475" s="423" t="s">
        <v>5109</v>
      </c>
      <c r="E475" s="425" t="s">
        <v>51</v>
      </c>
      <c r="F475" s="51" t="s">
        <v>2387</v>
      </c>
      <c r="G475" s="44"/>
      <c r="H475" s="44"/>
      <c r="I475" s="383">
        <v>4.9000000000000004</v>
      </c>
      <c r="J475" s="383"/>
      <c r="K475" s="383">
        <v>3.2</v>
      </c>
      <c r="L475" s="383"/>
      <c r="M475" s="383"/>
      <c r="N475" s="425">
        <v>196</v>
      </c>
      <c r="O475" s="383">
        <v>2020</v>
      </c>
      <c r="P475" s="423"/>
      <c r="Q475" s="383"/>
      <c r="R475" s="383"/>
      <c r="S475" s="383"/>
      <c r="T475" s="383"/>
      <c r="U475" s="383"/>
      <c r="V475" s="383"/>
      <c r="W475" s="383"/>
      <c r="X475" s="383"/>
    </row>
    <row r="476" spans="1:24" s="369" customFormat="1" ht="24.95" customHeight="1" x14ac:dyDescent="0.2">
      <c r="A476" s="44" t="s">
        <v>5110</v>
      </c>
      <c r="B476" s="44" t="s">
        <v>4727</v>
      </c>
      <c r="C476" s="333">
        <f>IF(LEN($E476)=0,"",SUBTOTAL(3,$E$6:$E476))</f>
        <v>471</v>
      </c>
      <c r="D476" s="423" t="s">
        <v>5111</v>
      </c>
      <c r="E476" s="425" t="s">
        <v>51</v>
      </c>
      <c r="F476" s="424" t="s">
        <v>1140</v>
      </c>
      <c r="G476" s="44"/>
      <c r="H476" s="44"/>
      <c r="I476" s="383">
        <v>0.28999999999999998</v>
      </c>
      <c r="J476" s="383"/>
      <c r="K476" s="383">
        <v>0.28999999999999998</v>
      </c>
      <c r="L476" s="383"/>
      <c r="M476" s="383"/>
      <c r="N476" s="425">
        <v>11</v>
      </c>
      <c r="O476" s="383">
        <v>2020</v>
      </c>
      <c r="P476" s="423"/>
      <c r="Q476" s="383"/>
      <c r="R476" s="383"/>
      <c r="S476" s="383"/>
      <c r="T476" s="383"/>
      <c r="U476" s="383"/>
      <c r="V476" s="383"/>
      <c r="W476" s="383"/>
      <c r="X476" s="383"/>
    </row>
    <row r="477" spans="1:24" s="152" customFormat="1" ht="90.75" customHeight="1" x14ac:dyDescent="0.25">
      <c r="A477" s="180" t="s">
        <v>5112</v>
      </c>
      <c r="B477" s="44" t="s">
        <v>4727</v>
      </c>
      <c r="C477" s="333">
        <f>IF(LEN($E477)=0,"",SUBTOTAL(3,$E$6:$E477))</f>
        <v>472</v>
      </c>
      <c r="D477" s="183" t="s">
        <v>5113</v>
      </c>
      <c r="E477" s="29" t="s">
        <v>65</v>
      </c>
      <c r="F477" s="177" t="s">
        <v>410</v>
      </c>
      <c r="G477" s="177"/>
      <c r="H477" s="177"/>
      <c r="I477" s="103">
        <v>0.27</v>
      </c>
      <c r="J477" s="103"/>
      <c r="K477" s="103">
        <v>0.27</v>
      </c>
      <c r="L477" s="103"/>
      <c r="M477" s="103"/>
      <c r="N477" s="276">
        <v>24</v>
      </c>
      <c r="O477" s="180">
        <v>2021</v>
      </c>
      <c r="P477" s="183"/>
      <c r="Q477" s="180"/>
      <c r="R477" s="180"/>
      <c r="S477" s="180"/>
      <c r="T477" s="180"/>
      <c r="U477" s="180"/>
      <c r="V477" s="180"/>
      <c r="W477" s="180"/>
      <c r="X477" s="180"/>
    </row>
    <row r="478" spans="1:24" s="152" customFormat="1" ht="21.75" customHeight="1" x14ac:dyDescent="0.25">
      <c r="A478" s="180" t="s">
        <v>4574</v>
      </c>
      <c r="B478" s="44" t="s">
        <v>4727</v>
      </c>
      <c r="C478" s="333">
        <f>IF(LEN($E478)=0,"",SUBTOTAL(3,$E$6:$E478))</f>
        <v>473</v>
      </c>
      <c r="D478" s="183" t="s">
        <v>4575</v>
      </c>
      <c r="E478" s="29" t="s">
        <v>65</v>
      </c>
      <c r="F478" s="177" t="s">
        <v>992</v>
      </c>
      <c r="G478" s="177"/>
      <c r="H478" s="177"/>
      <c r="I478" s="103">
        <v>3.95</v>
      </c>
      <c r="J478" s="103"/>
      <c r="K478" s="103">
        <v>0.91</v>
      </c>
      <c r="L478" s="103"/>
      <c r="M478" s="103"/>
      <c r="N478" s="276">
        <v>24</v>
      </c>
      <c r="O478" s="180">
        <v>2021</v>
      </c>
      <c r="P478" s="183"/>
      <c r="Q478" s="180"/>
      <c r="R478" s="180"/>
      <c r="S478" s="180"/>
      <c r="T478" s="180"/>
      <c r="U478" s="180"/>
      <c r="V478" s="180"/>
      <c r="W478" s="180"/>
      <c r="X478" s="180"/>
    </row>
    <row r="479" spans="1:24" s="152" customFormat="1" ht="27" customHeight="1" x14ac:dyDescent="0.25">
      <c r="A479" s="180" t="s">
        <v>5114</v>
      </c>
      <c r="B479" s="44" t="s">
        <v>4727</v>
      </c>
      <c r="C479" s="360">
        <f>IF(LEN($E479)=0,"",SUBTOTAL(3,$E$6:$E479))</f>
        <v>474</v>
      </c>
      <c r="D479" s="221" t="s">
        <v>5115</v>
      </c>
      <c r="E479" s="361" t="s">
        <v>165</v>
      </c>
      <c r="F479" s="222" t="s">
        <v>166</v>
      </c>
      <c r="G479" s="222"/>
      <c r="H479" s="222"/>
      <c r="I479" s="362">
        <v>10.26</v>
      </c>
      <c r="J479" s="362"/>
      <c r="K479" s="362">
        <v>9.39</v>
      </c>
      <c r="L479" s="426"/>
      <c r="M479" s="426"/>
      <c r="N479" s="363">
        <v>24</v>
      </c>
      <c r="O479" s="241">
        <v>2021</v>
      </c>
      <c r="P479" s="427"/>
      <c r="Q479" s="241"/>
      <c r="R479" s="241"/>
      <c r="S479" s="241"/>
      <c r="T479" s="241"/>
      <c r="U479" s="241"/>
      <c r="V479" s="241"/>
      <c r="W479" s="241"/>
      <c r="X479" s="241"/>
    </row>
  </sheetData>
  <mergeCells count="23">
    <mergeCell ref="N4:N5"/>
    <mergeCell ref="P3:P5"/>
    <mergeCell ref="A4:A5"/>
    <mergeCell ref="B4:B5"/>
    <mergeCell ref="G4:G5"/>
    <mergeCell ref="H4:H5"/>
    <mergeCell ref="I4:I5"/>
    <mergeCell ref="C1:X1"/>
    <mergeCell ref="I3:O3"/>
    <mergeCell ref="Q4:S4"/>
    <mergeCell ref="F3:F5"/>
    <mergeCell ref="E3:E5"/>
    <mergeCell ref="D3:D5"/>
    <mergeCell ref="C3:C5"/>
    <mergeCell ref="Q3:W3"/>
    <mergeCell ref="T4:T5"/>
    <mergeCell ref="U4:U5"/>
    <mergeCell ref="V4:V5"/>
    <mergeCell ref="W4:W5"/>
    <mergeCell ref="X3:X5"/>
    <mergeCell ref="O4:O5"/>
    <mergeCell ref="J4:J5"/>
    <mergeCell ref="K4:M4"/>
  </mergeCells>
  <conditionalFormatting sqref="A157">
    <cfRule type="duplicateValues" dxfId="57" priority="116" stopIfTrue="1"/>
  </conditionalFormatting>
  <conditionalFormatting sqref="A158">
    <cfRule type="duplicateValues" dxfId="56" priority="115" stopIfTrue="1"/>
  </conditionalFormatting>
  <conditionalFormatting sqref="A159">
    <cfRule type="duplicateValues" dxfId="55" priority="114" stopIfTrue="1"/>
  </conditionalFormatting>
  <conditionalFormatting sqref="A160">
    <cfRule type="duplicateValues" dxfId="54" priority="113" stopIfTrue="1"/>
  </conditionalFormatting>
  <conditionalFormatting sqref="A161">
    <cfRule type="duplicateValues" dxfId="53" priority="112" stopIfTrue="1"/>
  </conditionalFormatting>
  <conditionalFormatting sqref="A162">
    <cfRule type="duplicateValues" dxfId="52" priority="110" stopIfTrue="1"/>
    <cfRule type="duplicateValues" dxfId="51" priority="111" stopIfTrue="1"/>
  </conditionalFormatting>
  <conditionalFormatting sqref="A163">
    <cfRule type="duplicateValues" dxfId="50" priority="109" stopIfTrue="1"/>
  </conditionalFormatting>
  <conditionalFormatting sqref="A164">
    <cfRule type="duplicateValues" dxfId="49" priority="108" stopIfTrue="1"/>
  </conditionalFormatting>
  <conditionalFormatting sqref="A165">
    <cfRule type="duplicateValues" dxfId="48" priority="107" stopIfTrue="1"/>
  </conditionalFormatting>
  <conditionalFormatting sqref="A166">
    <cfRule type="duplicateValues" dxfId="47" priority="106" stopIfTrue="1"/>
  </conditionalFormatting>
  <conditionalFormatting sqref="A167">
    <cfRule type="duplicateValues" dxfId="46" priority="105" stopIfTrue="1"/>
  </conditionalFormatting>
  <conditionalFormatting sqref="A168">
    <cfRule type="duplicateValues" dxfId="45" priority="104" stopIfTrue="1"/>
  </conditionalFormatting>
  <conditionalFormatting sqref="A169">
    <cfRule type="duplicateValues" dxfId="44" priority="103" stopIfTrue="1"/>
  </conditionalFormatting>
  <conditionalFormatting sqref="A170">
    <cfRule type="duplicateValues" dxfId="43" priority="102" stopIfTrue="1"/>
  </conditionalFormatting>
  <conditionalFormatting sqref="A171">
    <cfRule type="duplicateValues" dxfId="42" priority="101" stopIfTrue="1"/>
  </conditionalFormatting>
  <conditionalFormatting sqref="A172">
    <cfRule type="duplicateValues" dxfId="41" priority="100" stopIfTrue="1"/>
  </conditionalFormatting>
  <conditionalFormatting sqref="A173">
    <cfRule type="duplicateValues" dxfId="40" priority="99" stopIfTrue="1"/>
  </conditionalFormatting>
  <conditionalFormatting sqref="A174">
    <cfRule type="duplicateValues" dxfId="39" priority="97" stopIfTrue="1"/>
  </conditionalFormatting>
  <conditionalFormatting sqref="A175">
    <cfRule type="duplicateValues" dxfId="38" priority="96" stopIfTrue="1"/>
  </conditionalFormatting>
  <conditionalFormatting sqref="A176">
    <cfRule type="duplicateValues" dxfId="37" priority="95" stopIfTrue="1"/>
  </conditionalFormatting>
  <conditionalFormatting sqref="A196:A198">
    <cfRule type="duplicateValues" dxfId="36" priority="90" stopIfTrue="1"/>
  </conditionalFormatting>
  <conditionalFormatting sqref="A210">
    <cfRule type="duplicateValues" dxfId="35" priority="94" stopIfTrue="1"/>
  </conditionalFormatting>
  <conditionalFormatting sqref="A211">
    <cfRule type="duplicateValues" dxfId="34" priority="93" stopIfTrue="1"/>
  </conditionalFormatting>
  <conditionalFormatting sqref="A212">
    <cfRule type="duplicateValues" dxfId="33" priority="92" stopIfTrue="1"/>
  </conditionalFormatting>
  <conditionalFormatting sqref="A213">
    <cfRule type="duplicateValues" dxfId="32" priority="91" stopIfTrue="1"/>
  </conditionalFormatting>
  <conditionalFormatting sqref="A222">
    <cfRule type="duplicateValues" dxfId="31" priority="185" stopIfTrue="1"/>
  </conditionalFormatting>
  <conditionalFormatting sqref="A223">
    <cfRule type="duplicateValues" dxfId="30" priority="188" stopIfTrue="1"/>
  </conditionalFormatting>
  <conditionalFormatting sqref="A224">
    <cfRule type="duplicateValues" dxfId="29" priority="195" stopIfTrue="1"/>
  </conditionalFormatting>
  <conditionalFormatting sqref="A225">
    <cfRule type="duplicateValues" dxfId="28" priority="198" stopIfTrue="1"/>
  </conditionalFormatting>
  <conditionalFormatting sqref="A226">
    <cfRule type="duplicateValues" dxfId="27" priority="201" stopIfTrue="1"/>
  </conditionalFormatting>
  <conditionalFormatting sqref="A227">
    <cfRule type="duplicateValues" dxfId="26" priority="204" stopIfTrue="1"/>
  </conditionalFormatting>
  <conditionalFormatting sqref="A228">
    <cfRule type="duplicateValues" dxfId="25" priority="207" stopIfTrue="1"/>
  </conditionalFormatting>
  <conditionalFormatting sqref="A229">
    <cfRule type="duplicateValues" dxfId="24" priority="210" stopIfTrue="1"/>
  </conditionalFormatting>
  <conditionalFormatting sqref="A230">
    <cfRule type="duplicateValues" dxfId="23" priority="213" stopIfTrue="1"/>
  </conditionalFormatting>
  <conditionalFormatting sqref="A231">
    <cfRule type="duplicateValues" dxfId="22" priority="216" stopIfTrue="1"/>
  </conditionalFormatting>
  <conditionalFormatting sqref="A232">
    <cfRule type="duplicateValues" dxfId="21" priority="219" stopIfTrue="1"/>
  </conditionalFormatting>
  <conditionalFormatting sqref="A233">
    <cfRule type="duplicateValues" dxfId="20" priority="222" stopIfTrue="1"/>
  </conditionalFormatting>
  <conditionalFormatting sqref="A234">
    <cfRule type="duplicateValues" dxfId="19" priority="225" stopIfTrue="1"/>
  </conditionalFormatting>
  <conditionalFormatting sqref="A235">
    <cfRule type="duplicateValues" dxfId="18" priority="228" stopIfTrue="1"/>
  </conditionalFormatting>
  <conditionalFormatting sqref="A236">
    <cfRule type="duplicateValues" dxfId="17" priority="232" stopIfTrue="1"/>
  </conditionalFormatting>
  <conditionalFormatting sqref="A237">
    <cfRule type="duplicateValues" dxfId="16" priority="235" stopIfTrue="1"/>
  </conditionalFormatting>
  <conditionalFormatting sqref="A238">
    <cfRule type="duplicateValues" dxfId="15" priority="238" stopIfTrue="1"/>
  </conditionalFormatting>
  <conditionalFormatting sqref="A239">
    <cfRule type="duplicateValues" dxfId="14" priority="241" stopIfTrue="1"/>
  </conditionalFormatting>
  <conditionalFormatting sqref="A242">
    <cfRule type="duplicateValues" dxfId="13" priority="184" stopIfTrue="1"/>
  </conditionalFormatting>
  <conditionalFormatting sqref="A470">
    <cfRule type="duplicateValues" dxfId="12" priority="98" stopIfTrue="1"/>
  </conditionalFormatting>
  <conditionalFormatting sqref="A477">
    <cfRule type="duplicateValues" dxfId="11" priority="189" stopIfTrue="1"/>
  </conditionalFormatting>
  <conditionalFormatting sqref="A478">
    <cfRule type="duplicateValues" dxfId="10" priority="192" stopIfTrue="1"/>
  </conditionalFormatting>
  <conditionalFormatting sqref="C6:C479">
    <cfRule type="duplicateValues" dxfId="9" priority="247" stopIfTrue="1"/>
  </conditionalFormatting>
  <conditionalFormatting sqref="D244">
    <cfRule type="duplicateValues" dxfId="8" priority="89" stopIfTrue="1"/>
  </conditionalFormatting>
  <conditionalFormatting sqref="D247">
    <cfRule type="duplicateValues" dxfId="7" priority="87" stopIfTrue="1"/>
    <cfRule type="duplicateValues" dxfId="6" priority="88" stopIfTrue="1"/>
  </conditionalFormatting>
  <conditionalFormatting sqref="D252">
    <cfRule type="duplicateValues" dxfId="5" priority="86" stopIfTrue="1"/>
  </conditionalFormatting>
  <conditionalFormatting sqref="D477:D479 D221:D248 D250:D266 D293:D347">
    <cfRule type="duplicateValues" dxfId="4" priority="243" stopIfTrue="1"/>
  </conditionalFormatting>
  <conditionalFormatting sqref="K271:L271">
    <cfRule type="expression" dxfId="3" priority="15">
      <formula>AND(#REF!="ok",OR(CELL("col")=COLUMN(),CELL("row")=ROW()))</formula>
    </cfRule>
    <cfRule type="expression" dxfId="2" priority="16">
      <formula>$B271="CON1"</formula>
    </cfRule>
  </conditionalFormatting>
  <pageMargins left="0.2" right="0.2" top="0.37" bottom="0.37" header="0.3" footer="0.2"/>
  <pageSetup paperSize="9" scale="90"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opLeftCell="A7" workbookViewId="0">
      <selection activeCell="N7" sqref="N7"/>
    </sheetView>
  </sheetViews>
  <sheetFormatPr defaultRowHeight="12.75" x14ac:dyDescent="0.25"/>
  <cols>
    <col min="1" max="1" width="4.85546875" style="364" customWidth="1"/>
    <col min="2" max="2" width="19.7109375" style="364" customWidth="1"/>
    <col min="3" max="16384" width="9.140625" style="364"/>
  </cols>
  <sheetData>
    <row r="1" spans="1:15" ht="37.5" customHeight="1" x14ac:dyDescent="0.25">
      <c r="A1" s="670" t="s">
        <v>5151</v>
      </c>
      <c r="B1" s="670"/>
      <c r="C1" s="670"/>
      <c r="D1" s="670"/>
      <c r="E1" s="670"/>
      <c r="F1" s="670"/>
      <c r="G1" s="670"/>
      <c r="H1" s="670"/>
      <c r="I1" s="670"/>
      <c r="J1" s="670"/>
      <c r="K1" s="670"/>
      <c r="L1" s="670"/>
      <c r="M1" s="670"/>
      <c r="N1" s="670"/>
      <c r="O1" s="670"/>
    </row>
    <row r="2" spans="1:15" ht="20.25" customHeight="1" x14ac:dyDescent="0.25">
      <c r="A2" s="679" t="s">
        <v>8</v>
      </c>
      <c r="B2" s="679" t="s">
        <v>5119</v>
      </c>
      <c r="C2" s="679" t="s">
        <v>4723</v>
      </c>
      <c r="D2" s="679"/>
      <c r="E2" s="679"/>
      <c r="F2" s="679"/>
      <c r="G2" s="679" t="s">
        <v>4724</v>
      </c>
      <c r="H2" s="679"/>
      <c r="I2" s="679"/>
      <c r="J2" s="679"/>
      <c r="K2" s="679" t="s">
        <v>4725</v>
      </c>
      <c r="L2" s="679"/>
      <c r="M2" s="679"/>
      <c r="N2" s="679"/>
      <c r="O2" s="680" t="s">
        <v>5136</v>
      </c>
    </row>
    <row r="3" spans="1:15" ht="21" customHeight="1" x14ac:dyDescent="0.25">
      <c r="A3" s="679"/>
      <c r="B3" s="679"/>
      <c r="C3" s="649" t="s">
        <v>5135</v>
      </c>
      <c r="D3" s="649" t="s">
        <v>4721</v>
      </c>
      <c r="E3" s="649"/>
      <c r="F3" s="649"/>
      <c r="G3" s="649" t="s">
        <v>5135</v>
      </c>
      <c r="H3" s="649" t="s">
        <v>4721</v>
      </c>
      <c r="I3" s="649"/>
      <c r="J3" s="649"/>
      <c r="K3" s="649" t="s">
        <v>5135</v>
      </c>
      <c r="L3" s="649" t="s">
        <v>4721</v>
      </c>
      <c r="M3" s="649"/>
      <c r="N3" s="649"/>
      <c r="O3" s="681"/>
    </row>
    <row r="4" spans="1:15" ht="41.25" customHeight="1" x14ac:dyDescent="0.25">
      <c r="A4" s="679"/>
      <c r="B4" s="679"/>
      <c r="C4" s="649"/>
      <c r="D4" s="2" t="s">
        <v>5137</v>
      </c>
      <c r="E4" s="2"/>
      <c r="F4" s="2"/>
      <c r="G4" s="649"/>
      <c r="H4" s="2" t="s">
        <v>5137</v>
      </c>
      <c r="I4" s="1"/>
      <c r="J4" s="1"/>
      <c r="K4" s="649"/>
      <c r="L4" s="2" t="s">
        <v>5137</v>
      </c>
      <c r="M4" s="1"/>
      <c r="N4" s="1"/>
      <c r="O4" s="682"/>
    </row>
    <row r="5" spans="1:15" ht="25.5" x14ac:dyDescent="0.25">
      <c r="A5" s="433">
        <v>1</v>
      </c>
      <c r="B5" s="434" t="s">
        <v>5120</v>
      </c>
      <c r="C5" s="372"/>
      <c r="D5" s="372"/>
      <c r="E5" s="372"/>
      <c r="F5" s="372"/>
      <c r="G5" s="372"/>
      <c r="H5" s="372"/>
      <c r="I5" s="372"/>
      <c r="J5" s="372"/>
      <c r="K5" s="372"/>
      <c r="L5" s="372"/>
      <c r="M5" s="372"/>
      <c r="N5" s="372"/>
      <c r="O5" s="372"/>
    </row>
    <row r="6" spans="1:15" ht="18.75" customHeight="1" x14ac:dyDescent="0.25">
      <c r="A6" s="435">
        <v>2</v>
      </c>
      <c r="B6" s="436" t="s">
        <v>5121</v>
      </c>
      <c r="C6" s="379"/>
      <c r="D6" s="379"/>
      <c r="E6" s="379"/>
      <c r="F6" s="379"/>
      <c r="G6" s="379"/>
      <c r="H6" s="379"/>
      <c r="I6" s="379"/>
      <c r="J6" s="379"/>
      <c r="K6" s="379"/>
      <c r="L6" s="379"/>
      <c r="M6" s="379"/>
      <c r="N6" s="379"/>
      <c r="O6" s="379"/>
    </row>
    <row r="7" spans="1:15" ht="75" customHeight="1" x14ac:dyDescent="0.25">
      <c r="A7" s="51" t="s">
        <v>5122</v>
      </c>
      <c r="B7" s="379" t="s">
        <v>5123</v>
      </c>
      <c r="C7" s="379"/>
      <c r="D7" s="379"/>
      <c r="E7" s="379"/>
      <c r="F7" s="379"/>
      <c r="G7" s="379"/>
      <c r="H7" s="379"/>
      <c r="I7" s="379"/>
      <c r="J7" s="379"/>
      <c r="K7" s="379"/>
      <c r="L7" s="379"/>
      <c r="M7" s="379"/>
      <c r="N7" s="379"/>
      <c r="O7" s="379"/>
    </row>
    <row r="8" spans="1:15" ht="79.5" customHeight="1" x14ac:dyDescent="0.25">
      <c r="A8" s="51" t="s">
        <v>5124</v>
      </c>
      <c r="B8" s="379" t="s">
        <v>5125</v>
      </c>
      <c r="C8" s="379"/>
      <c r="D8" s="379"/>
      <c r="E8" s="379"/>
      <c r="F8" s="379"/>
      <c r="G8" s="379"/>
      <c r="H8" s="379"/>
      <c r="I8" s="379"/>
      <c r="J8" s="379"/>
      <c r="K8" s="379"/>
      <c r="L8" s="379"/>
      <c r="M8" s="379"/>
      <c r="N8" s="379"/>
      <c r="O8" s="379"/>
    </row>
    <row r="9" spans="1:15" ht="63.75" customHeight="1" x14ac:dyDescent="0.25">
      <c r="A9" s="51" t="s">
        <v>5126</v>
      </c>
      <c r="B9" s="379" t="s">
        <v>5127</v>
      </c>
      <c r="C9" s="379"/>
      <c r="D9" s="379"/>
      <c r="E9" s="379"/>
      <c r="F9" s="379"/>
      <c r="G9" s="379"/>
      <c r="H9" s="379"/>
      <c r="I9" s="379"/>
      <c r="J9" s="379"/>
      <c r="K9" s="379"/>
      <c r="L9" s="379"/>
      <c r="M9" s="379"/>
      <c r="N9" s="379"/>
      <c r="O9" s="379"/>
    </row>
    <row r="10" spans="1:15" ht="63" customHeight="1" x14ac:dyDescent="0.25">
      <c r="A10" s="51" t="s">
        <v>5128</v>
      </c>
      <c r="B10" s="379" t="s">
        <v>5129</v>
      </c>
      <c r="C10" s="379"/>
      <c r="D10" s="379"/>
      <c r="E10" s="379"/>
      <c r="F10" s="379"/>
      <c r="G10" s="379"/>
      <c r="H10" s="379"/>
      <c r="I10" s="379"/>
      <c r="J10" s="379"/>
      <c r="K10" s="379"/>
      <c r="L10" s="379"/>
      <c r="M10" s="379"/>
      <c r="N10" s="379"/>
      <c r="O10" s="379"/>
    </row>
    <row r="11" spans="1:15" ht="57.75" customHeight="1" x14ac:dyDescent="0.25">
      <c r="A11" s="51" t="s">
        <v>5130</v>
      </c>
      <c r="B11" s="379" t="s">
        <v>5131</v>
      </c>
      <c r="C11" s="379"/>
      <c r="D11" s="379"/>
      <c r="E11" s="379"/>
      <c r="F11" s="379"/>
      <c r="G11" s="379"/>
      <c r="H11" s="379"/>
      <c r="I11" s="379"/>
      <c r="J11" s="379"/>
      <c r="K11" s="379"/>
      <c r="L11" s="379"/>
      <c r="M11" s="379"/>
      <c r="N11" s="379"/>
      <c r="O11" s="379"/>
    </row>
    <row r="12" spans="1:15" ht="89.25" x14ac:dyDescent="0.25">
      <c r="A12" s="435">
        <v>3</v>
      </c>
      <c r="B12" s="436" t="s">
        <v>5132</v>
      </c>
      <c r="C12" s="379"/>
      <c r="D12" s="379"/>
      <c r="E12" s="379"/>
      <c r="F12" s="379"/>
      <c r="G12" s="379"/>
      <c r="H12" s="379"/>
      <c r="I12" s="379"/>
      <c r="J12" s="379"/>
      <c r="K12" s="379"/>
      <c r="L12" s="379"/>
      <c r="M12" s="379"/>
      <c r="N12" s="379"/>
      <c r="O12" s="379"/>
    </row>
    <row r="13" spans="1:15" ht="38.25" x14ac:dyDescent="0.25">
      <c r="A13" s="675">
        <v>4</v>
      </c>
      <c r="B13" s="436" t="s">
        <v>5133</v>
      </c>
      <c r="C13" s="677"/>
      <c r="D13" s="379"/>
      <c r="E13" s="379"/>
      <c r="F13" s="379"/>
      <c r="G13" s="379"/>
      <c r="H13" s="379"/>
      <c r="I13" s="379"/>
      <c r="J13" s="379"/>
      <c r="K13" s="379"/>
      <c r="L13" s="379"/>
      <c r="M13" s="379"/>
      <c r="N13" s="379"/>
      <c r="O13" s="379"/>
    </row>
    <row r="14" spans="1:15" x14ac:dyDescent="0.25">
      <c r="A14" s="676"/>
      <c r="B14" s="437" t="s">
        <v>5134</v>
      </c>
      <c r="C14" s="678"/>
      <c r="D14" s="438"/>
      <c r="E14" s="438"/>
      <c r="F14" s="438"/>
      <c r="G14" s="438"/>
      <c r="H14" s="438"/>
      <c r="I14" s="438"/>
      <c r="J14" s="438"/>
      <c r="K14" s="438"/>
      <c r="L14" s="438"/>
      <c r="M14" s="438"/>
      <c r="N14" s="438"/>
      <c r="O14" s="438"/>
    </row>
    <row r="15" spans="1:15" ht="21.75" customHeight="1" x14ac:dyDescent="0.25">
      <c r="B15" s="439" t="s">
        <v>5138</v>
      </c>
    </row>
  </sheetData>
  <mergeCells count="15">
    <mergeCell ref="A1:O1"/>
    <mergeCell ref="G3:G4"/>
    <mergeCell ref="K3:K4"/>
    <mergeCell ref="L3:N3"/>
    <mergeCell ref="O2:O4"/>
    <mergeCell ref="K2:N2"/>
    <mergeCell ref="A13:A14"/>
    <mergeCell ref="C13:C14"/>
    <mergeCell ref="D3:F3"/>
    <mergeCell ref="H3:J3"/>
    <mergeCell ref="A2:A4"/>
    <mergeCell ref="B2:B4"/>
    <mergeCell ref="C2:F2"/>
    <mergeCell ref="G2:J2"/>
    <mergeCell ref="C3:C4"/>
  </mergeCells>
  <pageMargins left="0.21" right="0.2" top="0.31" bottom="0.38" header="0.3" footer="0.2"/>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view="pageBreakPreview" zoomScale="60" zoomScaleNormal="70" workbookViewId="0">
      <pane xSplit="1" ySplit="6" topLeftCell="B67" activePane="bottomRight" state="frozen"/>
      <selection activeCell="F7" sqref="F7:F72"/>
      <selection pane="topRight" activeCell="F7" sqref="F7:F72"/>
      <selection pane="bottomLeft" activeCell="F7" sqref="F7:F72"/>
      <selection pane="bottomRight" activeCell="F7" sqref="F7:F72"/>
    </sheetView>
  </sheetViews>
  <sheetFormatPr defaultRowHeight="15.75" x14ac:dyDescent="0.25"/>
  <cols>
    <col min="1" max="1" width="6.7109375" style="461" customWidth="1"/>
    <col min="2" max="2" width="35.5703125" style="611" customWidth="1"/>
    <col min="3" max="3" width="14.140625" style="449" customWidth="1"/>
    <col min="4" max="4" width="11.28515625" style="449" customWidth="1"/>
    <col min="5" max="5" width="9.7109375" style="450" customWidth="1"/>
    <col min="6" max="6" width="10.28515625" style="450" customWidth="1"/>
    <col min="7" max="7" width="83.28515625" style="450" customWidth="1"/>
    <col min="8" max="8" width="10" style="450" customWidth="1"/>
    <col min="9" max="9" width="10.28515625" style="450" customWidth="1"/>
    <col min="10" max="10" width="14.42578125" style="450" customWidth="1"/>
    <col min="11" max="11" width="10.7109375" style="452" customWidth="1"/>
    <col min="12" max="12" width="9.42578125" style="452" customWidth="1"/>
    <col min="13" max="13" width="20.140625" style="453" customWidth="1"/>
    <col min="14" max="14" width="31.140625" style="451" customWidth="1"/>
    <col min="15" max="15" width="12.85546875" style="449" customWidth="1"/>
    <col min="16" max="16384" width="9.140625" style="451"/>
  </cols>
  <sheetData>
    <row r="1" spans="1:17" ht="21" customHeight="1" x14ac:dyDescent="0.25">
      <c r="A1" s="574" t="s">
        <v>5154</v>
      </c>
      <c r="B1" s="224"/>
      <c r="C1" s="575"/>
      <c r="D1" s="575"/>
      <c r="E1" s="576"/>
      <c r="F1" s="576"/>
      <c r="G1" s="576"/>
    </row>
    <row r="2" spans="1:17" ht="38.25" customHeight="1" x14ac:dyDescent="0.25">
      <c r="A2" s="686" t="s">
        <v>5520</v>
      </c>
      <c r="B2" s="686"/>
      <c r="C2" s="686"/>
      <c r="D2" s="686"/>
      <c r="E2" s="686"/>
      <c r="F2" s="686"/>
      <c r="G2" s="686"/>
      <c r="H2" s="570"/>
      <c r="I2" s="570"/>
      <c r="J2" s="570"/>
      <c r="K2" s="570"/>
      <c r="L2" s="570"/>
      <c r="M2" s="570"/>
      <c r="N2" s="570"/>
      <c r="O2" s="570"/>
    </row>
    <row r="3" spans="1:17" s="454" customFormat="1" ht="38.25" customHeight="1" x14ac:dyDescent="0.25">
      <c r="A3" s="694" t="s">
        <v>8</v>
      </c>
      <c r="B3" s="696" t="s">
        <v>4715</v>
      </c>
      <c r="C3" s="699" t="s">
        <v>5145</v>
      </c>
      <c r="D3" s="690" t="s">
        <v>5186</v>
      </c>
      <c r="E3" s="699" t="s">
        <v>5156</v>
      </c>
      <c r="F3" s="699" t="s">
        <v>5157</v>
      </c>
      <c r="G3" s="690" t="s">
        <v>5440</v>
      </c>
      <c r="H3" s="698" t="s">
        <v>5158</v>
      </c>
      <c r="I3" s="698"/>
      <c r="J3" s="698"/>
      <c r="K3" s="687" t="s">
        <v>5160</v>
      </c>
      <c r="L3" s="688"/>
      <c r="M3" s="689"/>
      <c r="N3" s="702" t="s">
        <v>4625</v>
      </c>
      <c r="O3" s="698" t="s">
        <v>5155</v>
      </c>
      <c r="P3" s="693" t="s">
        <v>5261</v>
      </c>
      <c r="Q3" s="685" t="s">
        <v>5260</v>
      </c>
    </row>
    <row r="4" spans="1:17" s="454" customFormat="1" ht="38.25" customHeight="1" x14ac:dyDescent="0.25">
      <c r="A4" s="695"/>
      <c r="B4" s="697"/>
      <c r="C4" s="700"/>
      <c r="D4" s="691"/>
      <c r="E4" s="700"/>
      <c r="F4" s="700"/>
      <c r="G4" s="691"/>
      <c r="H4" s="683" t="s">
        <v>5161</v>
      </c>
      <c r="I4" s="683" t="s">
        <v>5162</v>
      </c>
      <c r="J4" s="683"/>
      <c r="K4" s="684" t="s">
        <v>5166</v>
      </c>
      <c r="L4" s="684" t="s">
        <v>5167</v>
      </c>
      <c r="M4" s="701" t="s">
        <v>5168</v>
      </c>
      <c r="N4" s="701"/>
      <c r="O4" s="683"/>
      <c r="P4" s="693"/>
      <c r="Q4" s="685"/>
    </row>
    <row r="5" spans="1:17" s="454" customFormat="1" ht="77.25" customHeight="1" x14ac:dyDescent="0.25">
      <c r="A5" s="695"/>
      <c r="B5" s="697"/>
      <c r="C5" s="700"/>
      <c r="D5" s="692"/>
      <c r="E5" s="700"/>
      <c r="F5" s="700"/>
      <c r="G5" s="692"/>
      <c r="H5" s="683"/>
      <c r="I5" s="455" t="s">
        <v>5169</v>
      </c>
      <c r="J5" s="455" t="s">
        <v>5170</v>
      </c>
      <c r="K5" s="684"/>
      <c r="L5" s="684"/>
      <c r="M5" s="701"/>
      <c r="N5" s="701"/>
      <c r="O5" s="683"/>
      <c r="P5" s="693"/>
      <c r="Q5" s="685"/>
    </row>
    <row r="6" spans="1:17" s="454" customFormat="1" ht="21.75" customHeight="1" x14ac:dyDescent="0.25">
      <c r="A6" s="577">
        <v>-1</v>
      </c>
      <c r="B6" s="610">
        <v>-2</v>
      </c>
      <c r="C6" s="577">
        <v>-3</v>
      </c>
      <c r="D6" s="577">
        <v>-4</v>
      </c>
      <c r="E6" s="577">
        <v>-5</v>
      </c>
      <c r="F6" s="577">
        <v>-6</v>
      </c>
      <c r="G6" s="577">
        <v>-7</v>
      </c>
      <c r="H6" s="456">
        <v>-8</v>
      </c>
      <c r="I6" s="456">
        <v>-9</v>
      </c>
      <c r="J6" s="456">
        <v>-10</v>
      </c>
      <c r="K6" s="456">
        <v>-11</v>
      </c>
      <c r="L6" s="456">
        <v>-12</v>
      </c>
      <c r="M6" s="456">
        <v>-13</v>
      </c>
      <c r="N6" s="456">
        <v>-14</v>
      </c>
      <c r="O6" s="456">
        <v>-15</v>
      </c>
    </row>
    <row r="7" spans="1:17" s="364" customFormat="1" ht="51" x14ac:dyDescent="0.25">
      <c r="A7" s="578">
        <v>1</v>
      </c>
      <c r="B7" s="535" t="s">
        <v>5194</v>
      </c>
      <c r="C7" s="536" t="s">
        <v>1272</v>
      </c>
      <c r="D7" s="579" t="s">
        <v>181</v>
      </c>
      <c r="E7" s="536">
        <v>0.12</v>
      </c>
      <c r="F7" s="536">
        <v>0.12</v>
      </c>
      <c r="G7" s="530" t="s">
        <v>5195</v>
      </c>
      <c r="H7" s="530" t="s">
        <v>5196</v>
      </c>
      <c r="I7" s="530" t="s">
        <v>5196</v>
      </c>
      <c r="J7" s="530" t="s">
        <v>5197</v>
      </c>
      <c r="K7" s="564">
        <v>5000</v>
      </c>
      <c r="L7" s="531">
        <v>2024</v>
      </c>
      <c r="M7" s="535" t="s">
        <v>5198</v>
      </c>
      <c r="N7" s="537" t="s">
        <v>5199</v>
      </c>
      <c r="O7" s="536" t="s">
        <v>5200</v>
      </c>
      <c r="P7" s="364" t="s">
        <v>62</v>
      </c>
      <c r="Q7" s="364" t="s">
        <v>5263</v>
      </c>
    </row>
    <row r="8" spans="1:17" s="364" customFormat="1" ht="51" x14ac:dyDescent="0.25">
      <c r="A8" s="559">
        <v>2</v>
      </c>
      <c r="B8" s="539" t="s">
        <v>5201</v>
      </c>
      <c r="C8" s="540" t="s">
        <v>1920</v>
      </c>
      <c r="D8" s="591" t="s">
        <v>181</v>
      </c>
      <c r="E8" s="542" t="s">
        <v>5202</v>
      </c>
      <c r="F8" s="542" t="s">
        <v>5202</v>
      </c>
      <c r="G8" s="539" t="s">
        <v>5203</v>
      </c>
      <c r="H8" s="532" t="s">
        <v>5196</v>
      </c>
      <c r="I8" s="532" t="s">
        <v>5196</v>
      </c>
      <c r="J8" s="532" t="s">
        <v>5204</v>
      </c>
      <c r="K8" s="231">
        <v>5100</v>
      </c>
      <c r="L8" s="331">
        <v>2024</v>
      </c>
      <c r="M8" s="539" t="s">
        <v>5198</v>
      </c>
      <c r="N8" s="543" t="s">
        <v>5199</v>
      </c>
      <c r="O8" s="540" t="s">
        <v>5200</v>
      </c>
      <c r="P8" s="364" t="s">
        <v>62</v>
      </c>
      <c r="Q8" s="364" t="s">
        <v>5263</v>
      </c>
    </row>
    <row r="9" spans="1:17" s="364" customFormat="1" ht="51" x14ac:dyDescent="0.25">
      <c r="A9" s="559">
        <v>3</v>
      </c>
      <c r="B9" s="539" t="s">
        <v>5205</v>
      </c>
      <c r="C9" s="540" t="s">
        <v>1223</v>
      </c>
      <c r="D9" s="591" t="s">
        <v>181</v>
      </c>
      <c r="E9" s="540">
        <v>0.89</v>
      </c>
      <c r="F9" s="540">
        <v>0.89</v>
      </c>
      <c r="G9" s="539" t="s">
        <v>5206</v>
      </c>
      <c r="H9" s="532" t="s">
        <v>5196</v>
      </c>
      <c r="I9" s="532" t="s">
        <v>5196</v>
      </c>
      <c r="J9" s="532" t="s">
        <v>5207</v>
      </c>
      <c r="K9" s="231">
        <v>2000</v>
      </c>
      <c r="L9" s="331">
        <v>2024</v>
      </c>
      <c r="M9" s="539" t="s">
        <v>5198</v>
      </c>
      <c r="N9" s="543" t="s">
        <v>5199</v>
      </c>
      <c r="O9" s="540" t="s">
        <v>5200</v>
      </c>
      <c r="P9" s="364" t="s">
        <v>62</v>
      </c>
      <c r="Q9" s="364" t="s">
        <v>5263</v>
      </c>
    </row>
    <row r="10" spans="1:17" s="364" customFormat="1" ht="51" x14ac:dyDescent="0.25">
      <c r="A10" s="559">
        <v>4</v>
      </c>
      <c r="B10" s="539" t="s">
        <v>5208</v>
      </c>
      <c r="C10" s="540" t="s">
        <v>773</v>
      </c>
      <c r="D10" s="591" t="s">
        <v>181</v>
      </c>
      <c r="E10" s="540">
        <v>1.02</v>
      </c>
      <c r="F10" s="540">
        <v>1.02</v>
      </c>
      <c r="G10" s="539" t="s">
        <v>5209</v>
      </c>
      <c r="H10" s="532" t="s">
        <v>5196</v>
      </c>
      <c r="I10" s="532" t="s">
        <v>5196</v>
      </c>
      <c r="J10" s="532" t="s">
        <v>5210</v>
      </c>
      <c r="K10" s="231">
        <v>10000</v>
      </c>
      <c r="L10" s="331">
        <v>2024</v>
      </c>
      <c r="M10" s="539" t="s">
        <v>5198</v>
      </c>
      <c r="N10" s="543" t="s">
        <v>5199</v>
      </c>
      <c r="O10" s="540" t="s">
        <v>5200</v>
      </c>
      <c r="P10" s="364" t="s">
        <v>62</v>
      </c>
      <c r="Q10" s="364" t="s">
        <v>5263</v>
      </c>
    </row>
    <row r="11" spans="1:17" s="364" customFormat="1" ht="89.25" x14ac:dyDescent="0.25">
      <c r="A11" s="559">
        <v>5</v>
      </c>
      <c r="B11" s="539" t="s">
        <v>5211</v>
      </c>
      <c r="C11" s="540" t="s">
        <v>1401</v>
      </c>
      <c r="D11" s="591" t="s">
        <v>181</v>
      </c>
      <c r="E11" s="542">
        <v>1.5</v>
      </c>
      <c r="F11" s="542">
        <v>1.5</v>
      </c>
      <c r="G11" s="539" t="s">
        <v>5212</v>
      </c>
      <c r="H11" s="532" t="s">
        <v>5196</v>
      </c>
      <c r="I11" s="532" t="s">
        <v>5196</v>
      </c>
      <c r="J11" s="532" t="s">
        <v>5213</v>
      </c>
      <c r="K11" s="231">
        <v>2000</v>
      </c>
      <c r="L11" s="331">
        <v>2024</v>
      </c>
      <c r="M11" s="539" t="s">
        <v>5198</v>
      </c>
      <c r="N11" s="543" t="s">
        <v>5199</v>
      </c>
      <c r="O11" s="540" t="s">
        <v>5200</v>
      </c>
      <c r="P11" s="364" t="s">
        <v>62</v>
      </c>
      <c r="Q11" s="364" t="s">
        <v>5263</v>
      </c>
    </row>
    <row r="12" spans="1:17" s="364" customFormat="1" ht="89.25" x14ac:dyDescent="0.25">
      <c r="A12" s="559">
        <v>6</v>
      </c>
      <c r="B12" s="539" t="s">
        <v>5214</v>
      </c>
      <c r="C12" s="540" t="s">
        <v>5215</v>
      </c>
      <c r="D12" s="591" t="s">
        <v>181</v>
      </c>
      <c r="E12" s="540">
        <v>0.55000000000000004</v>
      </c>
      <c r="F12" s="540">
        <v>0.55000000000000004</v>
      </c>
      <c r="G12" s="539" t="s">
        <v>5216</v>
      </c>
      <c r="H12" s="532" t="s">
        <v>5217</v>
      </c>
      <c r="I12" s="532" t="s">
        <v>5217</v>
      </c>
      <c r="J12" s="532" t="s">
        <v>5218</v>
      </c>
      <c r="K12" s="231">
        <v>5000</v>
      </c>
      <c r="L12" s="331">
        <v>2024</v>
      </c>
      <c r="M12" s="539" t="s">
        <v>5198</v>
      </c>
      <c r="N12" s="543" t="s">
        <v>5199</v>
      </c>
      <c r="O12" s="540" t="s">
        <v>5200</v>
      </c>
      <c r="P12" s="364" t="s">
        <v>25</v>
      </c>
      <c r="Q12" s="364" t="s">
        <v>5263</v>
      </c>
    </row>
    <row r="13" spans="1:17" s="364" customFormat="1" ht="51" x14ac:dyDescent="0.25">
      <c r="A13" s="559">
        <v>7</v>
      </c>
      <c r="B13" s="539" t="s">
        <v>5219</v>
      </c>
      <c r="C13" s="540" t="s">
        <v>604</v>
      </c>
      <c r="D13" s="591" t="s">
        <v>181</v>
      </c>
      <c r="E13" s="542">
        <v>3.1E-2</v>
      </c>
      <c r="F13" s="542">
        <v>3.1E-2</v>
      </c>
      <c r="G13" s="539" t="s">
        <v>5220</v>
      </c>
      <c r="H13" s="533" t="s">
        <v>5196</v>
      </c>
      <c r="I13" s="533" t="s">
        <v>5196</v>
      </c>
      <c r="J13" s="532" t="s">
        <v>5221</v>
      </c>
      <c r="K13" s="330">
        <v>1000</v>
      </c>
      <c r="L13" s="534">
        <v>2024</v>
      </c>
      <c r="M13" s="544" t="s">
        <v>5222</v>
      </c>
      <c r="N13" s="545" t="s">
        <v>5223</v>
      </c>
      <c r="O13" s="540" t="s">
        <v>5200</v>
      </c>
      <c r="P13" s="364" t="s">
        <v>62</v>
      </c>
      <c r="Q13" s="364" t="s">
        <v>5263</v>
      </c>
    </row>
    <row r="14" spans="1:17" s="364" customFormat="1" ht="89.25" x14ac:dyDescent="0.25">
      <c r="A14" s="559">
        <v>8</v>
      </c>
      <c r="B14" s="546" t="s">
        <v>5224</v>
      </c>
      <c r="C14" s="591" t="s">
        <v>5225</v>
      </c>
      <c r="D14" s="591" t="s">
        <v>181</v>
      </c>
      <c r="E14" s="542" t="s">
        <v>5226</v>
      </c>
      <c r="F14" s="542" t="s">
        <v>5226</v>
      </c>
      <c r="G14" s="101" t="s">
        <v>5227</v>
      </c>
      <c r="H14" s="532" t="s">
        <v>5217</v>
      </c>
      <c r="I14" s="532" t="s">
        <v>5217</v>
      </c>
      <c r="J14" s="101" t="s">
        <v>5228</v>
      </c>
      <c r="K14" s="231">
        <v>3900</v>
      </c>
      <c r="L14" s="331"/>
      <c r="M14" s="547"/>
      <c r="N14" s="543" t="s">
        <v>5229</v>
      </c>
      <c r="O14" s="540" t="s">
        <v>5230</v>
      </c>
      <c r="P14" s="364" t="s">
        <v>25</v>
      </c>
      <c r="Q14" s="364" t="s">
        <v>5263</v>
      </c>
    </row>
    <row r="15" spans="1:17" s="364" customFormat="1" ht="89.25" x14ac:dyDescent="0.25">
      <c r="A15" s="559">
        <v>9</v>
      </c>
      <c r="B15" s="546" t="s">
        <v>5231</v>
      </c>
      <c r="C15" s="591" t="s">
        <v>5232</v>
      </c>
      <c r="D15" s="591" t="s">
        <v>181</v>
      </c>
      <c r="E15" s="542">
        <v>67.53</v>
      </c>
      <c r="F15" s="542">
        <v>67.53</v>
      </c>
      <c r="G15" s="101" t="s">
        <v>5233</v>
      </c>
      <c r="H15" s="532" t="s">
        <v>5217</v>
      </c>
      <c r="I15" s="532" t="s">
        <v>5217</v>
      </c>
      <c r="J15" s="532" t="s">
        <v>5234</v>
      </c>
      <c r="K15" s="231"/>
      <c r="L15" s="331"/>
      <c r="M15" s="547"/>
      <c r="N15" s="543" t="s">
        <v>5229</v>
      </c>
      <c r="O15" s="517" t="s">
        <v>5230</v>
      </c>
      <c r="P15" s="364" t="s">
        <v>25</v>
      </c>
      <c r="Q15" s="364" t="s">
        <v>5264</v>
      </c>
    </row>
    <row r="16" spans="1:17" s="364" customFormat="1" ht="51" x14ac:dyDescent="0.25">
      <c r="A16" s="559">
        <v>10</v>
      </c>
      <c r="B16" s="546" t="s">
        <v>5235</v>
      </c>
      <c r="C16" s="591" t="s">
        <v>1920</v>
      </c>
      <c r="D16" s="591" t="s">
        <v>181</v>
      </c>
      <c r="E16" s="542">
        <v>0.14000000000000001</v>
      </c>
      <c r="F16" s="542">
        <v>0.14000000000000001</v>
      </c>
      <c r="G16" s="547" t="s">
        <v>5236</v>
      </c>
      <c r="H16" s="532" t="s">
        <v>5237</v>
      </c>
      <c r="I16" s="532" t="s">
        <v>5237</v>
      </c>
      <c r="J16" s="532" t="s">
        <v>5204</v>
      </c>
      <c r="K16" s="231"/>
      <c r="L16" s="331"/>
      <c r="M16" s="547"/>
      <c r="N16" s="539" t="s">
        <v>5238</v>
      </c>
      <c r="O16" s="517" t="s">
        <v>5239</v>
      </c>
      <c r="Q16" s="364" t="s">
        <v>5262</v>
      </c>
    </row>
    <row r="17" spans="1:17" s="364" customFormat="1" ht="89.25" x14ac:dyDescent="0.25">
      <c r="A17" s="559">
        <v>11</v>
      </c>
      <c r="B17" s="546" t="s">
        <v>5240</v>
      </c>
      <c r="C17" s="591" t="s">
        <v>5241</v>
      </c>
      <c r="D17" s="591" t="s">
        <v>181</v>
      </c>
      <c r="E17" s="542">
        <v>93.15</v>
      </c>
      <c r="F17" s="542">
        <v>93.15</v>
      </c>
      <c r="G17" s="547" t="s">
        <v>5242</v>
      </c>
      <c r="H17" s="532" t="s">
        <v>5243</v>
      </c>
      <c r="I17" s="532" t="s">
        <v>5243</v>
      </c>
      <c r="J17" s="532" t="s">
        <v>5234</v>
      </c>
      <c r="K17" s="231"/>
      <c r="L17" s="331"/>
      <c r="M17" s="547"/>
      <c r="N17" s="539" t="s">
        <v>5238</v>
      </c>
      <c r="O17" s="517" t="s">
        <v>5239</v>
      </c>
      <c r="P17" s="364" t="s">
        <v>98</v>
      </c>
      <c r="Q17" s="364" t="s">
        <v>5263</v>
      </c>
    </row>
    <row r="18" spans="1:17" s="364" customFormat="1" ht="51" x14ac:dyDescent="0.25">
      <c r="A18" s="559">
        <v>12</v>
      </c>
      <c r="B18" s="546" t="s">
        <v>5244</v>
      </c>
      <c r="C18" s="591" t="s">
        <v>980</v>
      </c>
      <c r="D18" s="591" t="s">
        <v>181</v>
      </c>
      <c r="E18" s="542">
        <v>52.31</v>
      </c>
      <c r="F18" s="542">
        <v>52.31</v>
      </c>
      <c r="G18" s="547" t="s">
        <v>5245</v>
      </c>
      <c r="H18" s="532" t="s">
        <v>5237</v>
      </c>
      <c r="I18" s="532" t="s">
        <v>5237</v>
      </c>
      <c r="J18" s="532" t="s">
        <v>5246</v>
      </c>
      <c r="K18" s="231"/>
      <c r="L18" s="331"/>
      <c r="M18" s="547"/>
      <c r="N18" s="539" t="s">
        <v>5238</v>
      </c>
      <c r="O18" s="517" t="s">
        <v>5239</v>
      </c>
      <c r="Q18" s="364" t="s">
        <v>5262</v>
      </c>
    </row>
    <row r="19" spans="1:17" s="364" customFormat="1" ht="63.75" x14ac:dyDescent="0.25">
      <c r="A19" s="559">
        <v>13</v>
      </c>
      <c r="B19" s="546" t="s">
        <v>5247</v>
      </c>
      <c r="C19" s="591" t="s">
        <v>5248</v>
      </c>
      <c r="D19" s="591" t="s">
        <v>181</v>
      </c>
      <c r="E19" s="542">
        <v>25.6</v>
      </c>
      <c r="F19" s="542">
        <v>25.6</v>
      </c>
      <c r="G19" s="547" t="s">
        <v>5249</v>
      </c>
      <c r="H19" s="532" t="s">
        <v>5250</v>
      </c>
      <c r="I19" s="532" t="s">
        <v>5250</v>
      </c>
      <c r="J19" s="532" t="s">
        <v>5197</v>
      </c>
      <c r="K19" s="231"/>
      <c r="L19" s="493"/>
      <c r="M19" s="547"/>
      <c r="N19" s="539" t="s">
        <v>5238</v>
      </c>
      <c r="O19" s="517" t="s">
        <v>5239</v>
      </c>
      <c r="P19" s="364" t="s">
        <v>98</v>
      </c>
      <c r="Q19" s="364" t="s">
        <v>5263</v>
      </c>
    </row>
    <row r="20" spans="1:17" s="364" customFormat="1" ht="38.25" x14ac:dyDescent="0.25">
      <c r="A20" s="559">
        <v>14</v>
      </c>
      <c r="B20" s="546" t="s">
        <v>5251</v>
      </c>
      <c r="C20" s="591" t="s">
        <v>1398</v>
      </c>
      <c r="D20" s="591" t="s">
        <v>181</v>
      </c>
      <c r="E20" s="542">
        <v>5</v>
      </c>
      <c r="F20" s="542">
        <v>5</v>
      </c>
      <c r="G20" s="547" t="s">
        <v>5252</v>
      </c>
      <c r="H20" s="532" t="s">
        <v>5253</v>
      </c>
      <c r="I20" s="532" t="s">
        <v>5253</v>
      </c>
      <c r="J20" s="532" t="s">
        <v>5254</v>
      </c>
      <c r="K20" s="231"/>
      <c r="L20" s="493"/>
      <c r="M20" s="547"/>
      <c r="N20" s="539" t="s">
        <v>5229</v>
      </c>
      <c r="O20" s="517"/>
      <c r="P20" s="364" t="s">
        <v>62</v>
      </c>
      <c r="Q20" s="364" t="s">
        <v>5265</v>
      </c>
    </row>
    <row r="21" spans="1:17" s="364" customFormat="1" ht="51" x14ac:dyDescent="0.25">
      <c r="A21" s="559">
        <v>15</v>
      </c>
      <c r="B21" s="547" t="s">
        <v>5255</v>
      </c>
      <c r="C21" s="591" t="s">
        <v>1920</v>
      </c>
      <c r="D21" s="591" t="s">
        <v>181</v>
      </c>
      <c r="E21" s="542">
        <v>0.14000000000000001</v>
      </c>
      <c r="F21" s="542">
        <v>0.14000000000000001</v>
      </c>
      <c r="G21" s="101" t="s">
        <v>5256</v>
      </c>
      <c r="H21" s="101" t="s">
        <v>5257</v>
      </c>
      <c r="I21" s="101" t="s">
        <v>5257</v>
      </c>
      <c r="J21" s="101" t="s">
        <v>5204</v>
      </c>
      <c r="K21" s="231"/>
      <c r="L21" s="493"/>
      <c r="M21" s="547"/>
      <c r="N21" s="543" t="s">
        <v>5258</v>
      </c>
      <c r="O21" s="517" t="s">
        <v>5255</v>
      </c>
      <c r="P21" s="364" t="s">
        <v>56</v>
      </c>
      <c r="Q21" s="364" t="s">
        <v>5263</v>
      </c>
    </row>
    <row r="22" spans="1:17" s="364" customFormat="1" ht="76.5" x14ac:dyDescent="0.25">
      <c r="A22" s="559">
        <v>16</v>
      </c>
      <c r="B22" s="539" t="s">
        <v>5421</v>
      </c>
      <c r="C22" s="540" t="s">
        <v>980</v>
      </c>
      <c r="D22" s="591" t="s">
        <v>181</v>
      </c>
      <c r="E22" s="542">
        <v>5.0199999999999996</v>
      </c>
      <c r="F22" s="542">
        <v>0.36</v>
      </c>
      <c r="G22" s="569" t="s">
        <v>5324</v>
      </c>
      <c r="H22" s="532" t="s">
        <v>5217</v>
      </c>
      <c r="I22" s="532" t="s">
        <v>5217</v>
      </c>
      <c r="J22" s="532" t="s">
        <v>5246</v>
      </c>
      <c r="K22" s="231">
        <v>1000</v>
      </c>
      <c r="L22" s="493"/>
      <c r="M22" s="539" t="s">
        <v>5198</v>
      </c>
      <c r="N22" s="545" t="s">
        <v>5259</v>
      </c>
      <c r="O22" s="540" t="s">
        <v>5200</v>
      </c>
      <c r="P22" s="364" t="s">
        <v>25</v>
      </c>
      <c r="Q22" s="364" t="s">
        <v>5263</v>
      </c>
    </row>
    <row r="23" spans="1:17" s="364" customFormat="1" ht="76.5" x14ac:dyDescent="0.25">
      <c r="A23" s="559">
        <v>17</v>
      </c>
      <c r="B23" s="546" t="s">
        <v>5267</v>
      </c>
      <c r="C23" s="591" t="s">
        <v>257</v>
      </c>
      <c r="D23" s="591" t="s">
        <v>256</v>
      </c>
      <c r="E23" s="591">
        <v>4.01</v>
      </c>
      <c r="F23" s="591">
        <v>4.01</v>
      </c>
      <c r="G23" s="546" t="s">
        <v>5286</v>
      </c>
      <c r="H23" s="532" t="s">
        <v>27</v>
      </c>
      <c r="I23" s="55"/>
      <c r="J23" s="55"/>
      <c r="K23" s="565" t="s">
        <v>5299</v>
      </c>
      <c r="L23" s="493"/>
      <c r="M23" s="545"/>
      <c r="N23" s="540" t="s">
        <v>5307</v>
      </c>
      <c r="O23" s="541"/>
      <c r="P23" s="364" t="s">
        <v>25</v>
      </c>
    </row>
    <row r="24" spans="1:17" s="364" customFormat="1" ht="51" x14ac:dyDescent="0.25">
      <c r="A24" s="559">
        <v>18</v>
      </c>
      <c r="B24" s="547" t="s">
        <v>5268</v>
      </c>
      <c r="C24" s="591" t="s">
        <v>356</v>
      </c>
      <c r="D24" s="591" t="s">
        <v>256</v>
      </c>
      <c r="E24" s="591">
        <v>1.88</v>
      </c>
      <c r="F24" s="591">
        <v>1.88</v>
      </c>
      <c r="G24" s="547" t="s">
        <v>5287</v>
      </c>
      <c r="H24" s="55" t="s">
        <v>45</v>
      </c>
      <c r="I24" s="55"/>
      <c r="J24" s="55"/>
      <c r="K24" s="566" t="s">
        <v>5300</v>
      </c>
      <c r="L24" s="493"/>
      <c r="M24" s="545"/>
      <c r="N24" s="551" t="s">
        <v>5308</v>
      </c>
      <c r="O24" s="541"/>
      <c r="P24" s="364" t="s">
        <v>25</v>
      </c>
    </row>
    <row r="25" spans="1:17" s="364" customFormat="1" ht="63.75" x14ac:dyDescent="0.25">
      <c r="A25" s="559">
        <v>19</v>
      </c>
      <c r="B25" s="547" t="s">
        <v>5269</v>
      </c>
      <c r="C25" s="591" t="s">
        <v>660</v>
      </c>
      <c r="D25" s="591" t="s">
        <v>256</v>
      </c>
      <c r="E25" s="591">
        <v>1.5</v>
      </c>
      <c r="F25" s="591">
        <v>1.5</v>
      </c>
      <c r="G25" s="552" t="s">
        <v>5288</v>
      </c>
      <c r="H25" s="55" t="s">
        <v>1822</v>
      </c>
      <c r="I25" s="55"/>
      <c r="J25" s="55"/>
      <c r="K25" s="565" t="s">
        <v>5301</v>
      </c>
      <c r="L25" s="493"/>
      <c r="M25" s="545"/>
      <c r="N25" s="540" t="s">
        <v>5306</v>
      </c>
      <c r="O25" s="541"/>
      <c r="P25" s="364" t="s">
        <v>62</v>
      </c>
    </row>
    <row r="26" spans="1:17" s="364" customFormat="1" ht="63.75" x14ac:dyDescent="0.25">
      <c r="A26" s="559">
        <v>20</v>
      </c>
      <c r="B26" s="547" t="s">
        <v>5270</v>
      </c>
      <c r="C26" s="591" t="s">
        <v>356</v>
      </c>
      <c r="D26" s="591" t="s">
        <v>256</v>
      </c>
      <c r="E26" s="591">
        <v>0.41</v>
      </c>
      <c r="F26" s="591">
        <v>0.41</v>
      </c>
      <c r="G26" s="552" t="s">
        <v>5289</v>
      </c>
      <c r="H26" s="55" t="s">
        <v>1822</v>
      </c>
      <c r="I26" s="55"/>
      <c r="J26" s="55"/>
      <c r="K26" s="565" t="s">
        <v>5301</v>
      </c>
      <c r="L26" s="493"/>
      <c r="M26" s="545"/>
      <c r="N26" s="540" t="s">
        <v>5306</v>
      </c>
      <c r="O26" s="541"/>
      <c r="P26" s="364" t="s">
        <v>56</v>
      </c>
    </row>
    <row r="27" spans="1:17" s="364" customFormat="1" ht="63.75" x14ac:dyDescent="0.25">
      <c r="A27" s="559">
        <v>21</v>
      </c>
      <c r="B27" s="547" t="s">
        <v>5271</v>
      </c>
      <c r="C27" s="591" t="s">
        <v>936</v>
      </c>
      <c r="D27" s="591" t="s">
        <v>256</v>
      </c>
      <c r="E27" s="591">
        <v>0.11</v>
      </c>
      <c r="F27" s="591">
        <v>0.11</v>
      </c>
      <c r="G27" s="552" t="s">
        <v>5290</v>
      </c>
      <c r="H27" s="55" t="s">
        <v>1822</v>
      </c>
      <c r="I27" s="55"/>
      <c r="J27" s="55"/>
      <c r="K27" s="565" t="s">
        <v>5301</v>
      </c>
      <c r="L27" s="493"/>
      <c r="M27" s="545"/>
      <c r="N27" s="540" t="s">
        <v>5306</v>
      </c>
      <c r="O27" s="541"/>
      <c r="P27" s="364" t="s">
        <v>56</v>
      </c>
    </row>
    <row r="28" spans="1:17" s="364" customFormat="1" ht="38.25" x14ac:dyDescent="0.25">
      <c r="A28" s="559">
        <v>22</v>
      </c>
      <c r="B28" s="547" t="s">
        <v>5272</v>
      </c>
      <c r="C28" s="591" t="s">
        <v>936</v>
      </c>
      <c r="D28" s="591" t="s">
        <v>256</v>
      </c>
      <c r="E28" s="591">
        <v>26.89</v>
      </c>
      <c r="F28" s="591">
        <v>26.89</v>
      </c>
      <c r="G28" s="552" t="s">
        <v>5291</v>
      </c>
      <c r="H28" s="55" t="s">
        <v>100</v>
      </c>
      <c r="I28" s="55"/>
      <c r="J28" s="55"/>
      <c r="K28" s="565">
        <v>474.49299999999999</v>
      </c>
      <c r="L28" s="493"/>
      <c r="M28" s="545"/>
      <c r="N28" s="551" t="s">
        <v>5308</v>
      </c>
      <c r="O28" s="541"/>
      <c r="P28" s="364" t="s">
        <v>56</v>
      </c>
    </row>
    <row r="29" spans="1:17" s="364" customFormat="1" ht="63.75" x14ac:dyDescent="0.25">
      <c r="A29" s="559">
        <v>23</v>
      </c>
      <c r="B29" s="547" t="s">
        <v>5273</v>
      </c>
      <c r="C29" s="591" t="s">
        <v>5283</v>
      </c>
      <c r="D29" s="591" t="s">
        <v>256</v>
      </c>
      <c r="E29" s="553">
        <v>0.1</v>
      </c>
      <c r="F29" s="553">
        <v>0.1</v>
      </c>
      <c r="G29" s="552" t="s">
        <v>5292</v>
      </c>
      <c r="H29" s="55" t="s">
        <v>64</v>
      </c>
      <c r="I29" s="55"/>
      <c r="J29" s="55"/>
      <c r="K29" s="565" t="s">
        <v>5302</v>
      </c>
      <c r="L29" s="493"/>
      <c r="M29" s="545"/>
      <c r="N29" s="540" t="s">
        <v>4716</v>
      </c>
      <c r="O29" s="541"/>
      <c r="P29" s="364" t="s">
        <v>62</v>
      </c>
    </row>
    <row r="30" spans="1:17" s="364" customFormat="1" ht="102" x14ac:dyDescent="0.25">
      <c r="A30" s="559">
        <v>24</v>
      </c>
      <c r="B30" s="547" t="s">
        <v>5274</v>
      </c>
      <c r="C30" s="591" t="s">
        <v>808</v>
      </c>
      <c r="D30" s="591" t="s">
        <v>256</v>
      </c>
      <c r="E30" s="553">
        <v>5.5</v>
      </c>
      <c r="F30" s="553">
        <v>5.5</v>
      </c>
      <c r="G30" s="552" t="s">
        <v>5293</v>
      </c>
      <c r="H30" s="55" t="s">
        <v>310</v>
      </c>
      <c r="I30" s="55"/>
      <c r="J30" s="55"/>
      <c r="K30" s="565" t="s">
        <v>5303</v>
      </c>
      <c r="L30" s="493"/>
      <c r="M30" s="545"/>
      <c r="N30" s="540" t="s">
        <v>4716</v>
      </c>
      <c r="O30" s="541"/>
      <c r="P30" s="364" t="s">
        <v>62</v>
      </c>
    </row>
    <row r="31" spans="1:17" s="364" customFormat="1" ht="63.75" x14ac:dyDescent="0.25">
      <c r="A31" s="559">
        <v>25</v>
      </c>
      <c r="B31" s="547" t="s">
        <v>5275</v>
      </c>
      <c r="C31" s="591" t="s">
        <v>577</v>
      </c>
      <c r="D31" s="591" t="s">
        <v>256</v>
      </c>
      <c r="E31" s="553">
        <v>1.5</v>
      </c>
      <c r="F31" s="553">
        <v>1.5</v>
      </c>
      <c r="G31" s="552" t="s">
        <v>5294</v>
      </c>
      <c r="H31" s="55" t="s">
        <v>64</v>
      </c>
      <c r="I31" s="55"/>
      <c r="J31" s="55"/>
      <c r="K31" s="565" t="s">
        <v>5304</v>
      </c>
      <c r="L31" s="493"/>
      <c r="M31" s="545"/>
      <c r="N31" s="540" t="s">
        <v>4716</v>
      </c>
      <c r="O31" s="541"/>
      <c r="P31" s="364" t="s">
        <v>62</v>
      </c>
    </row>
    <row r="32" spans="1:17" s="364" customFormat="1" ht="63.75" x14ac:dyDescent="0.25">
      <c r="A32" s="559">
        <v>26</v>
      </c>
      <c r="B32" s="547" t="s">
        <v>5276</v>
      </c>
      <c r="C32" s="591" t="s">
        <v>560</v>
      </c>
      <c r="D32" s="591" t="s">
        <v>256</v>
      </c>
      <c r="E32" s="553">
        <v>1.1000000000000001</v>
      </c>
      <c r="F32" s="553">
        <v>1.1000000000000001</v>
      </c>
      <c r="G32" s="552" t="s">
        <v>5295</v>
      </c>
      <c r="H32" s="55" t="s">
        <v>64</v>
      </c>
      <c r="I32" s="55"/>
      <c r="J32" s="55"/>
      <c r="K32" s="565" t="s">
        <v>5302</v>
      </c>
      <c r="L32" s="493"/>
      <c r="M32" s="545"/>
      <c r="N32" s="540" t="s">
        <v>4716</v>
      </c>
      <c r="O32" s="541"/>
      <c r="P32" s="364" t="s">
        <v>62</v>
      </c>
    </row>
    <row r="33" spans="1:16" s="364" customFormat="1" ht="63.75" x14ac:dyDescent="0.25">
      <c r="A33" s="559">
        <v>27</v>
      </c>
      <c r="B33" s="547" t="s">
        <v>5277</v>
      </c>
      <c r="C33" s="591" t="s">
        <v>5284</v>
      </c>
      <c r="D33" s="591" t="s">
        <v>256</v>
      </c>
      <c r="E33" s="553">
        <v>6.1</v>
      </c>
      <c r="F33" s="553">
        <v>6.1</v>
      </c>
      <c r="G33" s="552" t="s">
        <v>5294</v>
      </c>
      <c r="H33" s="55" t="s">
        <v>310</v>
      </c>
      <c r="I33" s="55"/>
      <c r="J33" s="55"/>
      <c r="K33" s="565" t="s">
        <v>5305</v>
      </c>
      <c r="L33" s="493"/>
      <c r="M33" s="545"/>
      <c r="N33" s="540" t="s">
        <v>4716</v>
      </c>
      <c r="O33" s="541"/>
      <c r="P33" s="364" t="s">
        <v>62</v>
      </c>
    </row>
    <row r="34" spans="1:16" s="364" customFormat="1" ht="178.5" x14ac:dyDescent="0.25">
      <c r="A34" s="559">
        <v>28</v>
      </c>
      <c r="B34" s="547" t="s">
        <v>5278</v>
      </c>
      <c r="C34" s="591" t="s">
        <v>577</v>
      </c>
      <c r="D34" s="591" t="s">
        <v>256</v>
      </c>
      <c r="E34" s="540">
        <v>0.1</v>
      </c>
      <c r="F34" s="540">
        <v>0.1</v>
      </c>
      <c r="G34" s="552" t="s">
        <v>5296</v>
      </c>
      <c r="H34" s="55" t="s">
        <v>27</v>
      </c>
      <c r="I34" s="55"/>
      <c r="J34" s="55"/>
      <c r="K34" s="565">
        <v>4042</v>
      </c>
      <c r="L34" s="493"/>
      <c r="M34" s="545"/>
      <c r="N34" s="540" t="s">
        <v>4716</v>
      </c>
      <c r="O34" s="541"/>
      <c r="P34" s="364" t="s">
        <v>25</v>
      </c>
    </row>
    <row r="35" spans="1:16" ht="38.25" x14ac:dyDescent="0.25">
      <c r="A35" s="559">
        <v>29</v>
      </c>
      <c r="B35" s="546" t="s">
        <v>5279</v>
      </c>
      <c r="C35" s="591" t="s">
        <v>556</v>
      </c>
      <c r="D35" s="591" t="s">
        <v>256</v>
      </c>
      <c r="E35" s="591">
        <v>12</v>
      </c>
      <c r="F35" s="591">
        <v>12</v>
      </c>
      <c r="G35" s="552" t="s">
        <v>5297</v>
      </c>
      <c r="H35" s="55" t="s">
        <v>27</v>
      </c>
      <c r="I35" s="55"/>
      <c r="J35" s="55"/>
      <c r="K35" s="567">
        <v>3000</v>
      </c>
      <c r="L35" s="493"/>
      <c r="M35" s="545"/>
      <c r="N35" s="540" t="s">
        <v>4716</v>
      </c>
      <c r="O35" s="541"/>
      <c r="P35" s="451" t="s">
        <v>25</v>
      </c>
    </row>
    <row r="36" spans="1:16" ht="89.25" x14ac:dyDescent="0.25">
      <c r="A36" s="559">
        <v>30</v>
      </c>
      <c r="B36" s="547" t="s">
        <v>5280</v>
      </c>
      <c r="C36" s="591" t="s">
        <v>5285</v>
      </c>
      <c r="D36" s="591" t="s">
        <v>256</v>
      </c>
      <c r="E36" s="591">
        <v>12</v>
      </c>
      <c r="F36" s="591">
        <v>12</v>
      </c>
      <c r="G36" s="554" t="s">
        <v>5298</v>
      </c>
      <c r="H36" s="55" t="s">
        <v>27</v>
      </c>
      <c r="I36" s="55"/>
      <c r="J36" s="55"/>
      <c r="K36" s="567">
        <v>300</v>
      </c>
      <c r="L36" s="493"/>
      <c r="M36" s="545"/>
      <c r="N36" s="517" t="s">
        <v>5309</v>
      </c>
      <c r="O36" s="541"/>
      <c r="P36" s="451" t="s">
        <v>25</v>
      </c>
    </row>
    <row r="37" spans="1:16" ht="127.5" x14ac:dyDescent="0.25">
      <c r="A37" s="559">
        <v>31</v>
      </c>
      <c r="B37" s="546" t="s">
        <v>5438</v>
      </c>
      <c r="C37" s="591" t="s">
        <v>936</v>
      </c>
      <c r="D37" s="591" t="s">
        <v>256</v>
      </c>
      <c r="E37" s="591"/>
      <c r="F37" s="591">
        <v>0.2</v>
      </c>
      <c r="G37" s="554" t="s">
        <v>5420</v>
      </c>
      <c r="H37" s="55" t="s">
        <v>100</v>
      </c>
      <c r="I37" s="55"/>
      <c r="J37" s="55"/>
      <c r="K37" s="567" t="s">
        <v>5299</v>
      </c>
      <c r="L37" s="493"/>
      <c r="M37" s="545"/>
      <c r="N37" s="517" t="s">
        <v>5308</v>
      </c>
      <c r="O37" s="541"/>
      <c r="P37" s="451" t="s">
        <v>98</v>
      </c>
    </row>
    <row r="38" spans="1:16" ht="191.25" x14ac:dyDescent="0.25">
      <c r="A38" s="559">
        <v>32</v>
      </c>
      <c r="B38" s="547" t="s">
        <v>5417</v>
      </c>
      <c r="C38" s="591" t="s">
        <v>257</v>
      </c>
      <c r="D38" s="591" t="s">
        <v>256</v>
      </c>
      <c r="E38" s="591">
        <v>1.1000000000000001</v>
      </c>
      <c r="F38" s="591">
        <v>1.1000000000000001</v>
      </c>
      <c r="G38" s="552" t="s">
        <v>5418</v>
      </c>
      <c r="H38" s="55" t="s">
        <v>310</v>
      </c>
      <c r="I38" s="55"/>
      <c r="J38" s="55"/>
      <c r="K38" s="567" t="s">
        <v>5419</v>
      </c>
      <c r="L38" s="493"/>
      <c r="M38" s="545"/>
      <c r="N38" s="517" t="s">
        <v>4716</v>
      </c>
      <c r="O38" s="541"/>
      <c r="P38" s="451" t="s">
        <v>62</v>
      </c>
    </row>
    <row r="39" spans="1:16" ht="140.25" x14ac:dyDescent="0.25">
      <c r="A39" s="559">
        <v>33</v>
      </c>
      <c r="B39" s="546" t="s">
        <v>5325</v>
      </c>
      <c r="C39" s="591" t="s">
        <v>1448</v>
      </c>
      <c r="D39" s="591" t="s">
        <v>185</v>
      </c>
      <c r="E39" s="582">
        <v>0.22</v>
      </c>
      <c r="F39" s="582">
        <v>0.22</v>
      </c>
      <c r="G39" s="101" t="s">
        <v>5326</v>
      </c>
      <c r="H39" s="330" t="s">
        <v>331</v>
      </c>
      <c r="I39" s="506" t="s">
        <v>5327</v>
      </c>
      <c r="J39" s="506" t="s">
        <v>5328</v>
      </c>
      <c r="K39" s="506" t="s">
        <v>5329</v>
      </c>
      <c r="L39" s="330">
        <v>2024</v>
      </c>
      <c r="M39" s="548" t="s">
        <v>5330</v>
      </c>
      <c r="N39" s="545"/>
      <c r="O39" s="541" t="s">
        <v>5331</v>
      </c>
      <c r="P39" s="451" t="s">
        <v>62</v>
      </c>
    </row>
    <row r="40" spans="1:16" ht="59.25" customHeight="1" x14ac:dyDescent="0.25">
      <c r="A40" s="559">
        <v>34</v>
      </c>
      <c r="B40" s="546" t="s">
        <v>5332</v>
      </c>
      <c r="C40" s="591" t="s">
        <v>1321</v>
      </c>
      <c r="D40" s="591" t="s">
        <v>185</v>
      </c>
      <c r="E40" s="582">
        <v>7.2999999999999995E-2</v>
      </c>
      <c r="F40" s="582">
        <v>7.2999999999999995E-2</v>
      </c>
      <c r="G40" s="101" t="s">
        <v>5333</v>
      </c>
      <c r="H40" s="330" t="s">
        <v>64</v>
      </c>
      <c r="I40" s="506" t="s">
        <v>5334</v>
      </c>
      <c r="J40" s="506" t="s">
        <v>5335</v>
      </c>
      <c r="K40" s="506" t="s">
        <v>5336</v>
      </c>
      <c r="L40" s="330">
        <v>2024</v>
      </c>
      <c r="M40" s="548" t="s">
        <v>5337</v>
      </c>
      <c r="N40" s="545"/>
      <c r="O40" s="541" t="s">
        <v>5331</v>
      </c>
      <c r="P40" s="451" t="s">
        <v>62</v>
      </c>
    </row>
    <row r="41" spans="1:16" ht="51" customHeight="1" x14ac:dyDescent="0.25">
      <c r="A41" s="559">
        <v>35</v>
      </c>
      <c r="B41" s="546" t="s">
        <v>5338</v>
      </c>
      <c r="C41" s="591" t="s">
        <v>1433</v>
      </c>
      <c r="D41" s="591" t="s">
        <v>185</v>
      </c>
      <c r="E41" s="582">
        <v>0.11</v>
      </c>
      <c r="F41" s="582">
        <v>0.11</v>
      </c>
      <c r="G41" s="101" t="s">
        <v>5339</v>
      </c>
      <c r="H41" s="330" t="s">
        <v>64</v>
      </c>
      <c r="I41" s="506" t="s">
        <v>5340</v>
      </c>
      <c r="J41" s="506" t="s">
        <v>5341</v>
      </c>
      <c r="K41" s="506" t="s">
        <v>5342</v>
      </c>
      <c r="L41" s="330">
        <v>2024</v>
      </c>
      <c r="M41" s="548" t="s">
        <v>5337</v>
      </c>
      <c r="N41" s="545"/>
      <c r="O41" s="541" t="s">
        <v>5331</v>
      </c>
      <c r="P41" s="451" t="s">
        <v>62</v>
      </c>
    </row>
    <row r="42" spans="1:16" ht="96.75" customHeight="1" x14ac:dyDescent="0.25">
      <c r="A42" s="559">
        <v>36</v>
      </c>
      <c r="B42" s="546" t="s">
        <v>5441</v>
      </c>
      <c r="C42" s="591" t="s">
        <v>5517</v>
      </c>
      <c r="D42" s="591" t="s">
        <v>185</v>
      </c>
      <c r="E42" s="582">
        <v>237.95</v>
      </c>
      <c r="F42" s="582">
        <v>138.88999999999999</v>
      </c>
      <c r="G42" s="581" t="s">
        <v>5518</v>
      </c>
      <c r="H42" s="556" t="s">
        <v>27</v>
      </c>
      <c r="I42" s="505"/>
      <c r="J42" s="505"/>
      <c r="K42" s="505" t="s">
        <v>5426</v>
      </c>
      <c r="L42" s="556"/>
      <c r="M42" s="549" t="s">
        <v>5427</v>
      </c>
      <c r="N42" s="550"/>
      <c r="O42" s="555"/>
      <c r="P42" s="451" t="s">
        <v>25</v>
      </c>
    </row>
    <row r="43" spans="1:16" ht="140.25" x14ac:dyDescent="0.25">
      <c r="A43" s="559">
        <v>37</v>
      </c>
      <c r="B43" s="546" t="s">
        <v>5343</v>
      </c>
      <c r="C43" s="591" t="s">
        <v>1433</v>
      </c>
      <c r="D43" s="591" t="s">
        <v>185</v>
      </c>
      <c r="E43" s="582">
        <v>33.950000000000003</v>
      </c>
      <c r="F43" s="582">
        <v>33.950000000000003</v>
      </c>
      <c r="G43" s="581" t="s">
        <v>5348</v>
      </c>
      <c r="H43" s="330" t="s">
        <v>27</v>
      </c>
      <c r="I43" s="506" t="s">
        <v>5344</v>
      </c>
      <c r="J43" s="506" t="s">
        <v>5341</v>
      </c>
      <c r="K43" s="506" t="s">
        <v>5345</v>
      </c>
      <c r="L43" s="330">
        <v>2024</v>
      </c>
      <c r="M43" s="548" t="s">
        <v>5346</v>
      </c>
      <c r="N43" s="545"/>
      <c r="O43" s="541" t="s">
        <v>5347</v>
      </c>
      <c r="P43" s="451" t="s">
        <v>25</v>
      </c>
    </row>
    <row r="44" spans="1:16" ht="63.75" x14ac:dyDescent="0.25">
      <c r="A44" s="559">
        <v>38</v>
      </c>
      <c r="B44" s="547" t="s">
        <v>5349</v>
      </c>
      <c r="C44" s="591" t="s">
        <v>5351</v>
      </c>
      <c r="D44" s="591" t="s">
        <v>84</v>
      </c>
      <c r="E44" s="591">
        <v>0.02</v>
      </c>
      <c r="F44" s="591">
        <v>0.02</v>
      </c>
      <c r="G44" s="551" t="s">
        <v>5352</v>
      </c>
      <c r="H44" s="517" t="s">
        <v>45</v>
      </c>
      <c r="I44" s="517" t="s">
        <v>5353</v>
      </c>
      <c r="J44" s="517" t="s">
        <v>5354</v>
      </c>
      <c r="K44" s="565" t="s">
        <v>5355</v>
      </c>
      <c r="L44" s="517">
        <v>2024</v>
      </c>
      <c r="M44" s="547" t="s">
        <v>5356</v>
      </c>
      <c r="N44" s="557"/>
      <c r="O44" s="547" t="s">
        <v>5350</v>
      </c>
      <c r="P44" s="513" t="s">
        <v>25</v>
      </c>
    </row>
    <row r="45" spans="1:16" ht="63.75" x14ac:dyDescent="0.25">
      <c r="A45" s="559">
        <v>39</v>
      </c>
      <c r="B45" s="547" t="s">
        <v>5357</v>
      </c>
      <c r="C45" s="591" t="s">
        <v>5359</v>
      </c>
      <c r="D45" s="591" t="s">
        <v>84</v>
      </c>
      <c r="E45" s="591">
        <v>0.68</v>
      </c>
      <c r="F45" s="591">
        <v>0.68</v>
      </c>
      <c r="G45" s="551" t="s">
        <v>5360</v>
      </c>
      <c r="H45" s="517" t="s">
        <v>64</v>
      </c>
      <c r="I45" s="517" t="s">
        <v>5196</v>
      </c>
      <c r="J45" s="517" t="s">
        <v>5361</v>
      </c>
      <c r="K45" s="565" t="s">
        <v>5362</v>
      </c>
      <c r="L45" s="517">
        <v>2024</v>
      </c>
      <c r="M45" s="547" t="s">
        <v>5356</v>
      </c>
      <c r="N45" s="557"/>
      <c r="O45" s="547" t="s">
        <v>5358</v>
      </c>
      <c r="P45" s="513" t="s">
        <v>62</v>
      </c>
    </row>
    <row r="46" spans="1:16" ht="63.75" x14ac:dyDescent="0.25">
      <c r="A46" s="559">
        <v>40</v>
      </c>
      <c r="B46" s="547" t="s">
        <v>5363</v>
      </c>
      <c r="C46" s="591" t="s">
        <v>5359</v>
      </c>
      <c r="D46" s="591" t="s">
        <v>84</v>
      </c>
      <c r="E46" s="591">
        <v>0.56999999999999995</v>
      </c>
      <c r="F46" s="591">
        <v>0.56999999999999995</v>
      </c>
      <c r="G46" s="551" t="s">
        <v>5364</v>
      </c>
      <c r="H46" s="517" t="s">
        <v>64</v>
      </c>
      <c r="I46" s="517" t="s">
        <v>5196</v>
      </c>
      <c r="J46" s="517" t="s">
        <v>5361</v>
      </c>
      <c r="K46" s="565" t="s">
        <v>5365</v>
      </c>
      <c r="L46" s="517">
        <v>2024</v>
      </c>
      <c r="M46" s="547" t="s">
        <v>5356</v>
      </c>
      <c r="N46" s="547"/>
      <c r="O46" s="547" t="s">
        <v>5358</v>
      </c>
      <c r="P46" s="512" t="s">
        <v>62</v>
      </c>
    </row>
    <row r="47" spans="1:16" ht="76.5" x14ac:dyDescent="0.25">
      <c r="A47" s="559">
        <v>41</v>
      </c>
      <c r="B47" s="547" t="s">
        <v>5366</v>
      </c>
      <c r="C47" s="591" t="s">
        <v>5367</v>
      </c>
      <c r="D47" s="591" t="s">
        <v>84</v>
      </c>
      <c r="E47" s="591">
        <v>0.82955000000000001</v>
      </c>
      <c r="F47" s="591">
        <v>0.434</v>
      </c>
      <c r="G47" s="551" t="s">
        <v>5368</v>
      </c>
      <c r="H47" s="517" t="s">
        <v>64</v>
      </c>
      <c r="I47" s="517" t="s">
        <v>5196</v>
      </c>
      <c r="J47" s="517" t="s">
        <v>5369</v>
      </c>
      <c r="K47" s="565" t="s">
        <v>5370</v>
      </c>
      <c r="L47" s="517">
        <v>2024</v>
      </c>
      <c r="M47" s="547" t="s">
        <v>5356</v>
      </c>
      <c r="N47" s="547"/>
      <c r="O47" s="547" t="s">
        <v>5358</v>
      </c>
      <c r="P47" s="512" t="s">
        <v>62</v>
      </c>
    </row>
    <row r="48" spans="1:16" ht="63.75" x14ac:dyDescent="0.25">
      <c r="A48" s="559">
        <v>42</v>
      </c>
      <c r="B48" s="547" t="s">
        <v>5371</v>
      </c>
      <c r="C48" s="591" t="s">
        <v>5372</v>
      </c>
      <c r="D48" s="591" t="s">
        <v>84</v>
      </c>
      <c r="E48" s="591">
        <v>0.33229999999999998</v>
      </c>
      <c r="F48" s="591">
        <v>0.33229999999999998</v>
      </c>
      <c r="G48" s="551" t="s">
        <v>5373</v>
      </c>
      <c r="H48" s="517" t="s">
        <v>64</v>
      </c>
      <c r="I48" s="517" t="s">
        <v>5196</v>
      </c>
      <c r="J48" s="517" t="s">
        <v>5374</v>
      </c>
      <c r="K48" s="565" t="s">
        <v>5375</v>
      </c>
      <c r="L48" s="547">
        <v>2024</v>
      </c>
      <c r="M48" s="547" t="s">
        <v>5356</v>
      </c>
      <c r="N48" s="547"/>
      <c r="O48" s="558" t="s">
        <v>5358</v>
      </c>
      <c r="P48" s="514" t="s">
        <v>62</v>
      </c>
    </row>
    <row r="49" spans="1:16" ht="104.25" customHeight="1" x14ac:dyDescent="0.25">
      <c r="A49" s="559">
        <v>43</v>
      </c>
      <c r="B49" s="547" t="s">
        <v>5376</v>
      </c>
      <c r="C49" s="591" t="s">
        <v>5377</v>
      </c>
      <c r="D49" s="591" t="s">
        <v>84</v>
      </c>
      <c r="E49" s="591">
        <v>70.87</v>
      </c>
      <c r="F49" s="559">
        <v>54.85</v>
      </c>
      <c r="G49" s="554" t="s">
        <v>5378</v>
      </c>
      <c r="H49" s="559" t="s">
        <v>27</v>
      </c>
      <c r="I49" s="517" t="s">
        <v>5217</v>
      </c>
      <c r="J49" s="559"/>
      <c r="K49" s="568" t="s">
        <v>5379</v>
      </c>
      <c r="L49" s="559">
        <v>2024</v>
      </c>
      <c r="M49" s="517" t="s">
        <v>5356</v>
      </c>
      <c r="N49" s="517"/>
      <c r="O49" s="517" t="s">
        <v>5380</v>
      </c>
      <c r="P49" s="511" t="s">
        <v>25</v>
      </c>
    </row>
    <row r="50" spans="1:16" ht="63.75" x14ac:dyDescent="0.25">
      <c r="A50" s="559">
        <v>44</v>
      </c>
      <c r="B50" s="547" t="s">
        <v>5381</v>
      </c>
      <c r="C50" s="591" t="s">
        <v>5382</v>
      </c>
      <c r="D50" s="591" t="s">
        <v>84</v>
      </c>
      <c r="E50" s="559">
        <v>0.245</v>
      </c>
      <c r="F50" s="559">
        <v>0.245</v>
      </c>
      <c r="G50" s="554" t="s">
        <v>5383</v>
      </c>
      <c r="H50" s="559" t="s">
        <v>27</v>
      </c>
      <c r="I50" s="517" t="s">
        <v>5217</v>
      </c>
      <c r="J50" s="517" t="s">
        <v>5354</v>
      </c>
      <c r="K50" s="568" t="s">
        <v>5384</v>
      </c>
      <c r="L50" s="547" t="s">
        <v>5385</v>
      </c>
      <c r="M50" s="517" t="s">
        <v>5356</v>
      </c>
      <c r="N50" s="547"/>
      <c r="O50" s="547" t="s">
        <v>5386</v>
      </c>
      <c r="P50" s="513" t="s">
        <v>25</v>
      </c>
    </row>
    <row r="51" spans="1:16" ht="63.75" x14ac:dyDescent="0.25">
      <c r="A51" s="559">
        <v>45</v>
      </c>
      <c r="B51" s="612" t="s">
        <v>5484</v>
      </c>
      <c r="C51" s="591" t="s">
        <v>5387</v>
      </c>
      <c r="D51" s="591" t="s">
        <v>89</v>
      </c>
      <c r="E51" s="10">
        <v>0.9</v>
      </c>
      <c r="F51" s="10">
        <v>0.9</v>
      </c>
      <c r="G51" s="580" t="s">
        <v>5388</v>
      </c>
      <c r="H51" s="559" t="s">
        <v>27</v>
      </c>
      <c r="I51" s="517" t="s">
        <v>5217</v>
      </c>
      <c r="J51" s="55"/>
      <c r="K51" s="330"/>
      <c r="L51" s="493"/>
      <c r="M51" s="545"/>
      <c r="N51" s="545" t="s">
        <v>5389</v>
      </c>
      <c r="O51" s="541"/>
    </row>
    <row r="52" spans="1:16" ht="63.75" x14ac:dyDescent="0.25">
      <c r="A52" s="559">
        <v>46</v>
      </c>
      <c r="B52" s="612" t="s">
        <v>5484</v>
      </c>
      <c r="C52" s="591" t="s">
        <v>5387</v>
      </c>
      <c r="D52" s="591" t="s">
        <v>89</v>
      </c>
      <c r="E52" s="10">
        <v>3.5</v>
      </c>
      <c r="F52" s="10">
        <v>3.5</v>
      </c>
      <c r="G52" s="580" t="s">
        <v>5388</v>
      </c>
      <c r="H52" s="55"/>
      <c r="I52" s="55"/>
      <c r="J52" s="55"/>
      <c r="K52" s="330"/>
      <c r="L52" s="493"/>
      <c r="M52" s="545"/>
      <c r="N52" s="545" t="s">
        <v>5389</v>
      </c>
      <c r="O52" s="541"/>
    </row>
    <row r="53" spans="1:16" ht="63.75" x14ac:dyDescent="0.25">
      <c r="A53" s="559">
        <v>47</v>
      </c>
      <c r="B53" s="546" t="s">
        <v>5390</v>
      </c>
      <c r="C53" s="591" t="s">
        <v>586</v>
      </c>
      <c r="D53" s="591" t="s">
        <v>256</v>
      </c>
      <c r="E53" s="10">
        <v>170.36</v>
      </c>
      <c r="F53" s="10">
        <v>170.36</v>
      </c>
      <c r="G53" s="580" t="s">
        <v>5392</v>
      </c>
      <c r="H53" s="55"/>
      <c r="I53" s="55"/>
      <c r="J53" s="55"/>
      <c r="K53" s="330"/>
      <c r="L53" s="493"/>
      <c r="M53" s="545"/>
      <c r="N53" s="545" t="s">
        <v>5391</v>
      </c>
      <c r="O53" s="541"/>
    </row>
    <row r="54" spans="1:16" ht="63.75" x14ac:dyDescent="0.25">
      <c r="A54" s="559">
        <v>48</v>
      </c>
      <c r="B54" s="547" t="s">
        <v>5397</v>
      </c>
      <c r="C54" s="591" t="s">
        <v>5398</v>
      </c>
      <c r="D54" s="591" t="s">
        <v>165</v>
      </c>
      <c r="E54" s="10">
        <v>0.9</v>
      </c>
      <c r="F54" s="10">
        <v>0.9</v>
      </c>
      <c r="G54" s="554" t="s">
        <v>5402</v>
      </c>
      <c r="H54" s="538" t="s">
        <v>27</v>
      </c>
      <c r="I54" s="543" t="s">
        <v>27</v>
      </c>
      <c r="J54" s="545" t="s">
        <v>5405</v>
      </c>
      <c r="K54" s="330" t="s">
        <v>5407</v>
      </c>
      <c r="L54" s="560">
        <v>2024</v>
      </c>
      <c r="M54" s="541" t="s">
        <v>5408</v>
      </c>
      <c r="N54" s="543"/>
      <c r="O54" s="541"/>
      <c r="P54" s="451" t="s">
        <v>25</v>
      </c>
    </row>
    <row r="55" spans="1:16" ht="45" customHeight="1" x14ac:dyDescent="0.25">
      <c r="A55" s="559">
        <v>49</v>
      </c>
      <c r="B55" s="547" t="s">
        <v>5399</v>
      </c>
      <c r="C55" s="591" t="s">
        <v>5398</v>
      </c>
      <c r="D55" s="591" t="s">
        <v>165</v>
      </c>
      <c r="E55" s="10">
        <v>0.6</v>
      </c>
      <c r="F55" s="10">
        <v>0.6</v>
      </c>
      <c r="G55" s="554" t="s">
        <v>5403</v>
      </c>
      <c r="H55" s="538" t="s">
        <v>27</v>
      </c>
      <c r="I55" s="543" t="s">
        <v>27</v>
      </c>
      <c r="J55" s="545" t="s">
        <v>5405</v>
      </c>
      <c r="K55" s="330" t="s">
        <v>5409</v>
      </c>
      <c r="L55" s="560">
        <v>2024</v>
      </c>
      <c r="M55" s="541" t="s">
        <v>5408</v>
      </c>
      <c r="N55" s="543"/>
      <c r="O55" s="541"/>
      <c r="P55" s="451" t="s">
        <v>25</v>
      </c>
    </row>
    <row r="56" spans="1:16" ht="63.75" x14ac:dyDescent="0.25">
      <c r="A56" s="559">
        <v>50</v>
      </c>
      <c r="B56" s="547" t="s">
        <v>5400</v>
      </c>
      <c r="C56" s="591" t="s">
        <v>5401</v>
      </c>
      <c r="D56" s="591" t="s">
        <v>165</v>
      </c>
      <c r="E56" s="591">
        <v>3.7</v>
      </c>
      <c r="F56" s="591">
        <v>3.7</v>
      </c>
      <c r="G56" s="554" t="s">
        <v>5404</v>
      </c>
      <c r="H56" s="538" t="s">
        <v>27</v>
      </c>
      <c r="I56" s="538" t="s">
        <v>27</v>
      </c>
      <c r="J56" s="545" t="s">
        <v>5406</v>
      </c>
      <c r="K56" s="330" t="s">
        <v>5410</v>
      </c>
      <c r="L56" s="560">
        <v>2024</v>
      </c>
      <c r="M56" s="541" t="s">
        <v>5408</v>
      </c>
      <c r="N56" s="543"/>
      <c r="O56" s="541"/>
      <c r="P56" s="451" t="s">
        <v>25</v>
      </c>
    </row>
    <row r="57" spans="1:16" ht="76.5" x14ac:dyDescent="0.25">
      <c r="A57" s="559">
        <v>51</v>
      </c>
      <c r="B57" s="57" t="s">
        <v>5485</v>
      </c>
      <c r="C57" s="51" t="s">
        <v>140</v>
      </c>
      <c r="D57" s="591" t="s">
        <v>139</v>
      </c>
      <c r="E57" s="55">
        <v>0.22</v>
      </c>
      <c r="F57" s="55">
        <v>0.22</v>
      </c>
      <c r="G57" s="585" t="s">
        <v>5444</v>
      </c>
      <c r="H57" s="588" t="s">
        <v>5446</v>
      </c>
      <c r="I57" s="588" t="s">
        <v>5446</v>
      </c>
      <c r="J57" s="587" t="s">
        <v>5447</v>
      </c>
      <c r="K57" s="589">
        <v>100</v>
      </c>
      <c r="L57" s="583"/>
      <c r="M57" s="590" t="s">
        <v>5451</v>
      </c>
      <c r="N57" s="584"/>
      <c r="O57" s="592" t="s">
        <v>5452</v>
      </c>
    </row>
    <row r="58" spans="1:16" ht="70.5" customHeight="1" x14ac:dyDescent="0.25">
      <c r="A58" s="559">
        <v>52</v>
      </c>
      <c r="B58" s="586" t="s">
        <v>5442</v>
      </c>
      <c r="C58" s="51" t="s">
        <v>5443</v>
      </c>
      <c r="D58" s="591" t="s">
        <v>139</v>
      </c>
      <c r="E58" s="55">
        <v>56</v>
      </c>
      <c r="F58" s="55">
        <v>37</v>
      </c>
      <c r="G58" s="609" t="s">
        <v>5445</v>
      </c>
      <c r="H58" s="588" t="s">
        <v>5448</v>
      </c>
      <c r="I58" s="588" t="s">
        <v>5449</v>
      </c>
      <c r="J58" s="587" t="s">
        <v>5450</v>
      </c>
      <c r="K58" s="589">
        <v>869</v>
      </c>
      <c r="L58" s="583"/>
      <c r="M58" s="590" t="s">
        <v>5451</v>
      </c>
      <c r="N58" s="584"/>
      <c r="O58" s="592" t="s">
        <v>5453</v>
      </c>
    </row>
    <row r="59" spans="1:16" ht="50.25" customHeight="1" x14ac:dyDescent="0.25">
      <c r="A59" s="559">
        <v>53</v>
      </c>
      <c r="B59" s="613" t="s">
        <v>5454</v>
      </c>
      <c r="C59" s="614" t="s">
        <v>693</v>
      </c>
      <c r="D59" s="50" t="s">
        <v>89</v>
      </c>
      <c r="E59" s="615" t="s">
        <v>5459</v>
      </c>
      <c r="F59" s="615" t="s">
        <v>5460</v>
      </c>
      <c r="G59" s="616" t="s">
        <v>5461</v>
      </c>
      <c r="H59" s="598" t="s">
        <v>5462</v>
      </c>
      <c r="I59" s="598" t="s">
        <v>5463</v>
      </c>
      <c r="J59" s="599" t="s">
        <v>5464</v>
      </c>
      <c r="K59" s="600" t="s">
        <v>5465</v>
      </c>
      <c r="L59" s="601" t="s">
        <v>5466</v>
      </c>
      <c r="M59" s="602">
        <v>2024</v>
      </c>
      <c r="N59" s="597" t="s">
        <v>5467</v>
      </c>
      <c r="O59" s="597"/>
    </row>
    <row r="60" spans="1:16" ht="50.25" customHeight="1" x14ac:dyDescent="0.25">
      <c r="A60" s="559">
        <v>54</v>
      </c>
      <c r="B60" s="613" t="s">
        <v>5455</v>
      </c>
      <c r="C60" s="614" t="s">
        <v>3234</v>
      </c>
      <c r="D60" s="50" t="s">
        <v>89</v>
      </c>
      <c r="E60" s="615" t="s">
        <v>5468</v>
      </c>
      <c r="F60" s="615" t="s">
        <v>5468</v>
      </c>
      <c r="G60" s="616" t="s">
        <v>5469</v>
      </c>
      <c r="H60" s="598" t="s">
        <v>5462</v>
      </c>
      <c r="I60" s="598" t="s">
        <v>5463</v>
      </c>
      <c r="J60" s="599" t="s">
        <v>5470</v>
      </c>
      <c r="K60" s="600" t="s">
        <v>5471</v>
      </c>
      <c r="L60" s="601" t="s">
        <v>5410</v>
      </c>
      <c r="M60" s="602">
        <v>2024</v>
      </c>
      <c r="N60" s="597" t="s">
        <v>5467</v>
      </c>
      <c r="O60" s="597"/>
    </row>
    <row r="61" spans="1:16" ht="49.5" customHeight="1" x14ac:dyDescent="0.25">
      <c r="A61" s="559">
        <v>55</v>
      </c>
      <c r="B61" s="613" t="s">
        <v>5456</v>
      </c>
      <c r="C61" s="614" t="s">
        <v>3234</v>
      </c>
      <c r="D61" s="50" t="s">
        <v>89</v>
      </c>
      <c r="E61" s="615" t="s">
        <v>5472</v>
      </c>
      <c r="F61" s="615" t="s">
        <v>5472</v>
      </c>
      <c r="G61" s="616" t="s">
        <v>5473</v>
      </c>
      <c r="H61" s="598" t="s">
        <v>5462</v>
      </c>
      <c r="I61" s="598" t="s">
        <v>5463</v>
      </c>
      <c r="J61" s="605" t="s">
        <v>5470</v>
      </c>
      <c r="K61" s="606" t="s">
        <v>5474</v>
      </c>
      <c r="L61" s="607" t="s">
        <v>5475</v>
      </c>
      <c r="M61" s="608">
        <v>2024</v>
      </c>
      <c r="N61" s="604" t="s">
        <v>5476</v>
      </c>
      <c r="O61" s="603" t="s">
        <v>5477</v>
      </c>
    </row>
    <row r="62" spans="1:16" ht="49.5" customHeight="1" x14ac:dyDescent="0.25">
      <c r="A62" s="559">
        <v>56</v>
      </c>
      <c r="B62" s="617" t="s">
        <v>5457</v>
      </c>
      <c r="C62" s="614" t="s">
        <v>1415</v>
      </c>
      <c r="D62" s="50" t="s">
        <v>89</v>
      </c>
      <c r="E62" s="615">
        <v>0.98</v>
      </c>
      <c r="F62" s="615">
        <v>0.98</v>
      </c>
      <c r="G62" s="618" t="s">
        <v>5478</v>
      </c>
      <c r="H62" s="598" t="s">
        <v>5479</v>
      </c>
      <c r="I62" s="598" t="s">
        <v>5479</v>
      </c>
      <c r="J62" s="598" t="s">
        <v>5480</v>
      </c>
      <c r="K62" s="600" t="s">
        <v>5481</v>
      </c>
      <c r="L62" s="601"/>
      <c r="M62" s="601"/>
      <c r="N62" s="597"/>
      <c r="O62" s="597"/>
    </row>
    <row r="63" spans="1:16" ht="49.5" customHeight="1" x14ac:dyDescent="0.25">
      <c r="A63" s="559">
        <v>57</v>
      </c>
      <c r="B63" s="617" t="s">
        <v>5458</v>
      </c>
      <c r="C63" s="614" t="s">
        <v>2107</v>
      </c>
      <c r="D63" s="50" t="s">
        <v>89</v>
      </c>
      <c r="E63" s="615">
        <v>0.34</v>
      </c>
      <c r="F63" s="615">
        <v>0.34</v>
      </c>
      <c r="G63" s="618" t="s">
        <v>5482</v>
      </c>
      <c r="H63" s="598" t="s">
        <v>5479</v>
      </c>
      <c r="I63" s="598" t="s">
        <v>5479</v>
      </c>
      <c r="J63" s="598" t="s">
        <v>5483</v>
      </c>
      <c r="K63" s="600" t="s">
        <v>5481</v>
      </c>
      <c r="L63" s="601"/>
      <c r="M63" s="601"/>
      <c r="N63" s="597"/>
      <c r="O63" s="597"/>
    </row>
    <row r="64" spans="1:16" ht="51" x14ac:dyDescent="0.25">
      <c r="A64" s="559">
        <v>58</v>
      </c>
      <c r="B64" s="767" t="s">
        <v>5516</v>
      </c>
      <c r="C64" s="471" t="s">
        <v>406</v>
      </c>
      <c r="D64" s="471" t="s">
        <v>5486</v>
      </c>
      <c r="E64" s="768">
        <v>0.62</v>
      </c>
      <c r="F64" s="768">
        <v>0.12</v>
      </c>
      <c r="G64" s="769" t="s">
        <v>5515</v>
      </c>
      <c r="H64" s="732" t="s">
        <v>5487</v>
      </c>
      <c r="I64" s="731"/>
      <c r="J64" s="731"/>
      <c r="K64" s="733" t="s">
        <v>5488</v>
      </c>
      <c r="L64" s="734" t="s">
        <v>5489</v>
      </c>
      <c r="M64" s="735"/>
      <c r="N64" s="735" t="s">
        <v>5490</v>
      </c>
      <c r="O64" s="730" t="s">
        <v>5491</v>
      </c>
    </row>
    <row r="65" spans="1:16" ht="47.25" x14ac:dyDescent="0.25">
      <c r="A65" s="559">
        <v>59</v>
      </c>
      <c r="B65" s="57" t="s">
        <v>5492</v>
      </c>
      <c r="C65" s="471" t="s">
        <v>406</v>
      </c>
      <c r="D65" s="471" t="s">
        <v>5486</v>
      </c>
      <c r="E65" s="55">
        <v>0.76</v>
      </c>
      <c r="F65" s="55">
        <v>0.76100000000000001</v>
      </c>
      <c r="G65" s="770" t="s">
        <v>5493</v>
      </c>
      <c r="H65" s="355" t="s">
        <v>5494</v>
      </c>
      <c r="I65" s="355"/>
      <c r="J65" s="355"/>
      <c r="K65" s="733" t="s">
        <v>5488</v>
      </c>
      <c r="L65" s="734" t="s">
        <v>5489</v>
      </c>
      <c r="M65" s="413"/>
      <c r="N65" s="410"/>
      <c r="O65" s="730" t="s">
        <v>5491</v>
      </c>
    </row>
    <row r="66" spans="1:16" ht="47.25" x14ac:dyDescent="0.25">
      <c r="A66" s="559">
        <v>60</v>
      </c>
      <c r="B66" s="57" t="s">
        <v>5495</v>
      </c>
      <c r="C66" s="471" t="s">
        <v>406</v>
      </c>
      <c r="D66" s="471" t="s">
        <v>5486</v>
      </c>
      <c r="E66" s="55">
        <v>8.7999999999999995E-2</v>
      </c>
      <c r="F66" s="55">
        <v>0.09</v>
      </c>
      <c r="G66" s="770" t="s">
        <v>5496</v>
      </c>
      <c r="H66" s="732" t="s">
        <v>5487</v>
      </c>
      <c r="I66" s="355"/>
      <c r="J66" s="355"/>
      <c r="K66" s="733" t="s">
        <v>5497</v>
      </c>
      <c r="L66" s="734" t="s">
        <v>5489</v>
      </c>
      <c r="M66" s="413"/>
      <c r="N66" s="410"/>
      <c r="O66" s="730" t="s">
        <v>5491</v>
      </c>
    </row>
    <row r="67" spans="1:16" ht="51" x14ac:dyDescent="0.25">
      <c r="A67" s="559">
        <v>61</v>
      </c>
      <c r="B67" s="57" t="s">
        <v>5498</v>
      </c>
      <c r="C67" s="51" t="s">
        <v>181</v>
      </c>
      <c r="D67" s="471" t="s">
        <v>5486</v>
      </c>
      <c r="E67" s="55">
        <v>0.65</v>
      </c>
      <c r="F67" s="771">
        <v>0.65</v>
      </c>
      <c r="G67" s="770" t="s">
        <v>5499</v>
      </c>
      <c r="H67" s="732" t="s">
        <v>5487</v>
      </c>
      <c r="I67" s="355"/>
      <c r="J67" s="355"/>
      <c r="K67" s="736" t="s">
        <v>5500</v>
      </c>
      <c r="L67" s="737" t="s">
        <v>5501</v>
      </c>
      <c r="M67" s="413"/>
      <c r="N67" s="413" t="s">
        <v>5502</v>
      </c>
      <c r="O67" s="730" t="s">
        <v>5491</v>
      </c>
    </row>
    <row r="68" spans="1:16" ht="38.25" x14ac:dyDescent="0.25">
      <c r="A68" s="559">
        <v>62</v>
      </c>
      <c r="B68" s="772" t="s">
        <v>5505</v>
      </c>
      <c r="C68" s="773" t="s">
        <v>193</v>
      </c>
      <c r="D68" s="774" t="s">
        <v>79</v>
      </c>
      <c r="E68" s="771"/>
      <c r="F68" s="8">
        <v>1.1000000000000001</v>
      </c>
      <c r="G68" s="775" t="s">
        <v>5506</v>
      </c>
      <c r="H68" s="741"/>
      <c r="I68" s="740"/>
      <c r="J68" s="740"/>
      <c r="K68" s="742"/>
      <c r="L68" s="743"/>
      <c r="M68" s="744"/>
      <c r="N68" s="744"/>
      <c r="O68" s="739"/>
    </row>
    <row r="69" spans="1:16" ht="38.25" x14ac:dyDescent="0.25">
      <c r="A69" s="559">
        <v>63</v>
      </c>
      <c r="B69" s="772" t="s">
        <v>5507</v>
      </c>
      <c r="C69" s="773" t="s">
        <v>2063</v>
      </c>
      <c r="D69" s="774" t="s">
        <v>79</v>
      </c>
      <c r="E69" s="771"/>
      <c r="F69" s="776">
        <v>0.39</v>
      </c>
      <c r="G69" s="775" t="s">
        <v>5508</v>
      </c>
      <c r="H69" s="741"/>
      <c r="I69" s="740"/>
      <c r="J69" s="740"/>
      <c r="K69" s="742"/>
      <c r="L69" s="743"/>
      <c r="M69" s="744"/>
      <c r="N69" s="744"/>
      <c r="O69" s="739"/>
    </row>
    <row r="70" spans="1:16" ht="51" x14ac:dyDescent="0.25">
      <c r="A70" s="559">
        <v>64</v>
      </c>
      <c r="B70" s="772" t="s">
        <v>5522</v>
      </c>
      <c r="C70" s="773" t="s">
        <v>5510</v>
      </c>
      <c r="D70" s="774" t="s">
        <v>5511</v>
      </c>
      <c r="E70" s="771">
        <v>8.67</v>
      </c>
      <c r="F70" s="777">
        <v>4.07</v>
      </c>
      <c r="G70" s="778" t="s">
        <v>5523</v>
      </c>
      <c r="H70" s="741"/>
      <c r="I70" s="740"/>
      <c r="J70" s="740"/>
      <c r="K70" s="742"/>
      <c r="L70" s="743"/>
      <c r="M70" s="744"/>
      <c r="N70" s="744"/>
      <c r="O70" s="739"/>
    </row>
    <row r="71" spans="1:16" ht="25.5" x14ac:dyDescent="0.25">
      <c r="A71" s="559">
        <v>65</v>
      </c>
      <c r="B71" s="772" t="s">
        <v>5512</v>
      </c>
      <c r="C71" s="773" t="s">
        <v>59</v>
      </c>
      <c r="D71" s="774" t="s">
        <v>5511</v>
      </c>
      <c r="E71" s="771">
        <v>6.4</v>
      </c>
      <c r="F71" s="771">
        <v>6.4</v>
      </c>
      <c r="G71" s="775" t="s">
        <v>5513</v>
      </c>
      <c r="H71" s="741"/>
      <c r="I71" s="740"/>
      <c r="J71" s="740"/>
      <c r="K71" s="742"/>
      <c r="L71" s="743"/>
      <c r="M71" s="744"/>
      <c r="N71" s="744"/>
      <c r="O71" s="739"/>
    </row>
    <row r="72" spans="1:16" ht="63.75" x14ac:dyDescent="0.25">
      <c r="A72" s="619">
        <v>66</v>
      </c>
      <c r="B72" s="620" t="s">
        <v>5422</v>
      </c>
      <c r="C72" s="621" t="s">
        <v>2033</v>
      </c>
      <c r="D72" s="621" t="s">
        <v>51</v>
      </c>
      <c r="E72" s="622"/>
      <c r="F72" s="622">
        <v>0.1</v>
      </c>
      <c r="G72" s="623" t="s">
        <v>5423</v>
      </c>
      <c r="H72" s="81" t="s">
        <v>331</v>
      </c>
      <c r="I72" s="81"/>
      <c r="J72" s="81"/>
      <c r="K72" s="332" t="s">
        <v>5424</v>
      </c>
      <c r="L72" s="502"/>
      <c r="M72" s="562"/>
      <c r="N72" s="563" t="s">
        <v>5425</v>
      </c>
      <c r="O72" s="561"/>
      <c r="P72" s="451" t="s">
        <v>62</v>
      </c>
    </row>
  </sheetData>
  <autoFilter ref="A5:Q72"/>
  <mergeCells count="19">
    <mergeCell ref="M4:M5"/>
    <mergeCell ref="N3:N5"/>
    <mergeCell ref="H4:H5"/>
    <mergeCell ref="I4:J4"/>
    <mergeCell ref="K4:K5"/>
    <mergeCell ref="L4:L5"/>
    <mergeCell ref="Q3:Q5"/>
    <mergeCell ref="A2:G2"/>
    <mergeCell ref="K3:M3"/>
    <mergeCell ref="D3:D5"/>
    <mergeCell ref="G3:G5"/>
    <mergeCell ref="P3:P5"/>
    <mergeCell ref="A3:A5"/>
    <mergeCell ref="B3:B5"/>
    <mergeCell ref="O3:O5"/>
    <mergeCell ref="C3:C5"/>
    <mergeCell ref="E3:E5"/>
    <mergeCell ref="F3:F5"/>
    <mergeCell ref="H3:J3"/>
  </mergeCells>
  <printOptions horizontalCentered="1"/>
  <pageMargins left="0.25" right="0.25" top="0.5" bottom="0.5" header="0.25" footer="0.25"/>
  <pageSetup paperSize="9" scale="80" orientation="landscape" r:id="rId1"/>
  <headerFooter differentFirst="1">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1" sqref="B11"/>
    </sheetView>
  </sheetViews>
  <sheetFormatPr defaultRowHeight="15" x14ac:dyDescent="0.25"/>
  <cols>
    <col min="1" max="1" width="11.28515625" customWidth="1"/>
  </cols>
  <sheetData>
    <row r="1" spans="1:2" x14ac:dyDescent="0.25">
      <c r="A1" t="s">
        <v>5394</v>
      </c>
      <c r="B1" t="s">
        <v>5395</v>
      </c>
    </row>
    <row r="2" spans="1:2" x14ac:dyDescent="0.25">
      <c r="A2" s="507" t="s">
        <v>5393</v>
      </c>
      <c r="B2">
        <v>6</v>
      </c>
    </row>
    <row r="3" spans="1:2" x14ac:dyDescent="0.25">
      <c r="A3" s="507" t="s">
        <v>256</v>
      </c>
      <c r="B3">
        <v>14</v>
      </c>
    </row>
    <row r="4" spans="1:2" x14ac:dyDescent="0.25">
      <c r="A4" s="507" t="s">
        <v>84</v>
      </c>
      <c r="B4">
        <v>7</v>
      </c>
    </row>
    <row r="5" spans="1:2" x14ac:dyDescent="0.25">
      <c r="A5" s="507" t="s">
        <v>181</v>
      </c>
      <c r="B5">
        <v>16</v>
      </c>
    </row>
    <row r="6" spans="1:2" x14ac:dyDescent="0.25">
      <c r="A6" s="507" t="s">
        <v>5396</v>
      </c>
      <c r="B6">
        <v>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3" zoomScale="70" zoomScaleNormal="70" workbookViewId="0">
      <selection activeCell="E12" sqref="E5:E12"/>
    </sheetView>
  </sheetViews>
  <sheetFormatPr defaultRowHeight="15" x14ac:dyDescent="0.25"/>
  <cols>
    <col min="2" max="2" width="39.42578125" customWidth="1"/>
    <col min="3" max="5" width="11.42578125" customWidth="1"/>
    <col min="6" max="6" width="67.7109375" customWidth="1"/>
    <col min="7" max="7" width="15" hidden="1" customWidth="1"/>
    <col min="8" max="8" width="17.28515625" hidden="1" customWidth="1"/>
  </cols>
  <sheetData>
    <row r="1" spans="1:9" s="516" customFormat="1" ht="15.75" x14ac:dyDescent="0.25">
      <c r="A1" s="447" t="s">
        <v>5173</v>
      </c>
    </row>
    <row r="2" spans="1:9" s="41" customFormat="1" ht="31.5" customHeight="1" x14ac:dyDescent="0.25">
      <c r="A2" s="707" t="s">
        <v>5439</v>
      </c>
      <c r="B2" s="707"/>
      <c r="C2" s="707"/>
      <c r="D2" s="707"/>
      <c r="E2" s="707"/>
      <c r="F2" s="707"/>
      <c r="G2" s="707"/>
      <c r="H2" s="707"/>
    </row>
    <row r="3" spans="1:9" s="41" customFormat="1" ht="57" x14ac:dyDescent="0.25">
      <c r="A3" s="440" t="s">
        <v>8</v>
      </c>
      <c r="B3" s="440" t="s">
        <v>4715</v>
      </c>
      <c r="C3" s="440" t="s">
        <v>5145</v>
      </c>
      <c r="D3" s="440" t="s">
        <v>5186</v>
      </c>
      <c r="E3" s="443" t="s">
        <v>2</v>
      </c>
      <c r="F3" s="440" t="s">
        <v>5147</v>
      </c>
      <c r="G3" s="431" t="s">
        <v>5152</v>
      </c>
      <c r="H3" s="431" t="s">
        <v>5153</v>
      </c>
    </row>
    <row r="4" spans="1:9" s="41" customFormat="1" hidden="1" x14ac:dyDescent="0.25">
      <c r="A4" s="446" t="s">
        <v>4634</v>
      </c>
      <c r="B4" s="446" t="s">
        <v>4635</v>
      </c>
      <c r="C4" s="446" t="s">
        <v>4636</v>
      </c>
      <c r="D4" s="446"/>
      <c r="E4" s="446" t="s">
        <v>4638</v>
      </c>
      <c r="F4" s="446" t="s">
        <v>4639</v>
      </c>
      <c r="G4" s="446" t="s">
        <v>4696</v>
      </c>
      <c r="H4" s="446" t="s">
        <v>4697</v>
      </c>
    </row>
    <row r="5" spans="1:9" s="41" customFormat="1" ht="145.5" customHeight="1" x14ac:dyDescent="0.25">
      <c r="A5" s="508">
        <v>1</v>
      </c>
      <c r="B5" s="485" t="s">
        <v>5310</v>
      </c>
      <c r="C5" s="485" t="s">
        <v>5311</v>
      </c>
      <c r="D5" s="485" t="s">
        <v>256</v>
      </c>
      <c r="E5" s="509">
        <v>18</v>
      </c>
      <c r="F5" s="571" t="s">
        <v>5312</v>
      </c>
      <c r="G5" s="509" t="s">
        <v>5309</v>
      </c>
      <c r="H5" s="572">
        <v>300</v>
      </c>
      <c r="I5" s="41" t="s">
        <v>25</v>
      </c>
    </row>
    <row r="6" spans="1:9" ht="271.5" customHeight="1" x14ac:dyDescent="0.25">
      <c r="A6" s="510">
        <v>2</v>
      </c>
      <c r="B6" s="518" t="s">
        <v>1077</v>
      </c>
      <c r="C6" s="519" t="s">
        <v>275</v>
      </c>
      <c r="D6" s="519" t="s">
        <v>139</v>
      </c>
      <c r="E6" s="520">
        <v>3.6</v>
      </c>
      <c r="F6" s="522" t="s">
        <v>5433</v>
      </c>
      <c r="G6" s="573"/>
      <c r="H6" s="529">
        <v>318.10000000000002</v>
      </c>
      <c r="I6" t="s">
        <v>25</v>
      </c>
    </row>
    <row r="7" spans="1:9" ht="255" x14ac:dyDescent="0.25">
      <c r="A7" s="510">
        <v>3</v>
      </c>
      <c r="B7" s="523" t="s">
        <v>1088</v>
      </c>
      <c r="C7" s="524" t="s">
        <v>682</v>
      </c>
      <c r="D7" s="519" t="s">
        <v>139</v>
      </c>
      <c r="E7" s="525">
        <v>0.9</v>
      </c>
      <c r="F7" s="526" t="s">
        <v>5434</v>
      </c>
      <c r="G7" s="573"/>
      <c r="H7" s="529">
        <v>314.2</v>
      </c>
      <c r="I7" t="s">
        <v>25</v>
      </c>
    </row>
    <row r="8" spans="1:9" ht="255" customHeight="1" x14ac:dyDescent="0.25">
      <c r="A8" s="510">
        <v>4</v>
      </c>
      <c r="B8" s="518" t="s">
        <v>1091</v>
      </c>
      <c r="C8" s="519" t="s">
        <v>5428</v>
      </c>
      <c r="D8" s="519" t="s">
        <v>139</v>
      </c>
      <c r="E8" s="525">
        <v>2.78</v>
      </c>
      <c r="F8" s="522" t="s">
        <v>5435</v>
      </c>
      <c r="G8" s="573"/>
      <c r="H8" s="529">
        <v>577.9</v>
      </c>
      <c r="I8" s="41" t="s">
        <v>25</v>
      </c>
    </row>
    <row r="9" spans="1:9" ht="204" x14ac:dyDescent="0.25">
      <c r="A9" s="510">
        <v>5</v>
      </c>
      <c r="B9" s="527" t="s">
        <v>5429</v>
      </c>
      <c r="C9" s="528" t="s">
        <v>5430</v>
      </c>
      <c r="D9" s="519" t="s">
        <v>139</v>
      </c>
      <c r="E9" s="515">
        <v>0.67</v>
      </c>
      <c r="F9" s="522" t="s">
        <v>5436</v>
      </c>
      <c r="G9" s="573"/>
      <c r="H9" s="521">
        <v>138.13</v>
      </c>
      <c r="I9" s="41" t="s">
        <v>25</v>
      </c>
    </row>
    <row r="10" spans="1:9" s="516" customFormat="1" ht="142.5" customHeight="1" x14ac:dyDescent="0.25">
      <c r="A10" s="593">
        <v>6</v>
      </c>
      <c r="B10" s="527" t="s">
        <v>5431</v>
      </c>
      <c r="C10" s="594" t="s">
        <v>5432</v>
      </c>
      <c r="D10" s="587" t="s">
        <v>139</v>
      </c>
      <c r="E10" s="515">
        <v>2.92</v>
      </c>
      <c r="F10" s="522" t="s">
        <v>5437</v>
      </c>
      <c r="G10" s="573"/>
      <c r="H10" s="589">
        <v>526</v>
      </c>
      <c r="I10" s="41" t="s">
        <v>25</v>
      </c>
    </row>
    <row r="11" spans="1:9" s="516" customFormat="1" ht="54" customHeight="1" x14ac:dyDescent="0.25">
      <c r="A11" s="593">
        <v>7</v>
      </c>
      <c r="B11" s="527" t="s">
        <v>5527</v>
      </c>
      <c r="C11" s="594" t="s">
        <v>5528</v>
      </c>
      <c r="D11" s="587" t="s">
        <v>84</v>
      </c>
      <c r="E11" s="515">
        <v>0.76</v>
      </c>
      <c r="F11" s="522" t="s">
        <v>5529</v>
      </c>
      <c r="G11" s="573"/>
      <c r="H11" s="589"/>
      <c r="I11" s="41"/>
    </row>
    <row r="12" spans="1:9" ht="323.25" customHeight="1" x14ac:dyDescent="0.25">
      <c r="A12" s="510">
        <v>8</v>
      </c>
      <c r="B12" s="527" t="s">
        <v>5503</v>
      </c>
      <c r="C12" s="528" t="s">
        <v>245</v>
      </c>
      <c r="D12" s="519" t="s">
        <v>79</v>
      </c>
      <c r="E12" s="515">
        <v>9.36</v>
      </c>
      <c r="F12" s="738" t="s">
        <v>5504</v>
      </c>
      <c r="G12" s="573"/>
      <c r="H12" s="521"/>
      <c r="I12" s="41" t="s">
        <v>25</v>
      </c>
    </row>
  </sheetData>
  <mergeCells count="1">
    <mergeCell ref="A2:H2"/>
  </mergeCells>
  <conditionalFormatting sqref="A3">
    <cfRule type="duplicateValues" dxfId="1" priority="1" stopIfTrue="1"/>
  </conditionalFormatting>
  <pageMargins left="0" right="0" top="0.59" bottom="0.24803149599999999" header="0.2" footer="0.31496062992126"/>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44"/>
  <sheetViews>
    <sheetView zoomScale="70" zoomScaleNormal="70" workbookViewId="0">
      <pane xSplit="1" ySplit="6" topLeftCell="B7" activePane="bottomRight" state="frozen"/>
      <selection activeCell="F7" sqref="F7:F72"/>
      <selection pane="topRight" activeCell="F7" sqref="F7:F72"/>
      <selection pane="bottomLeft" activeCell="F7" sqref="F7:F72"/>
      <selection pane="bottomRight" activeCell="F7" sqref="F7:F72"/>
    </sheetView>
  </sheetViews>
  <sheetFormatPr defaultRowHeight="15.75" x14ac:dyDescent="0.25"/>
  <cols>
    <col min="1" max="1" width="6.7109375" style="461" customWidth="1"/>
    <col min="2" max="2" width="20.42578125" style="448" customWidth="1"/>
    <col min="3" max="3" width="10.85546875" style="449" customWidth="1"/>
    <col min="4" max="4" width="11.28515625" style="449" customWidth="1"/>
    <col min="5" max="5" width="9.7109375" style="450" customWidth="1"/>
    <col min="6" max="6" width="10.28515625" style="450" customWidth="1"/>
    <col min="7" max="7" width="73.140625" style="450" customWidth="1"/>
    <col min="8" max="8" width="10" style="450" hidden="1" customWidth="1"/>
    <col min="9" max="9" width="10.28515625" style="450" hidden="1" customWidth="1"/>
    <col min="10" max="10" width="14.42578125" style="450" hidden="1" customWidth="1"/>
    <col min="11" max="11" width="10.7109375" style="452" hidden="1" customWidth="1"/>
    <col min="12" max="12" width="9.42578125" style="452" hidden="1" customWidth="1"/>
    <col min="13" max="13" width="11.42578125" style="453" hidden="1" customWidth="1"/>
    <col min="14" max="14" width="31.140625" style="451" hidden="1" customWidth="1"/>
    <col min="15" max="15" width="12.85546875" style="449" hidden="1" customWidth="1"/>
    <col min="16" max="17" width="0" style="451" hidden="1" customWidth="1"/>
    <col min="18" max="16384" width="9.140625" style="451"/>
  </cols>
  <sheetData>
    <row r="1" spans="1:17" ht="21" customHeight="1" x14ac:dyDescent="0.25">
      <c r="A1" s="447" t="s">
        <v>5519</v>
      </c>
    </row>
    <row r="2" spans="1:17" ht="36" customHeight="1" x14ac:dyDescent="0.25">
      <c r="A2" s="703" t="s">
        <v>5521</v>
      </c>
      <c r="B2" s="703"/>
      <c r="C2" s="703"/>
      <c r="D2" s="703"/>
      <c r="E2" s="703"/>
      <c r="F2" s="703"/>
      <c r="G2" s="703"/>
      <c r="H2" s="703"/>
      <c r="I2" s="703"/>
      <c r="J2" s="703"/>
      <c r="K2" s="703"/>
      <c r="L2" s="703"/>
      <c r="M2" s="703"/>
      <c r="N2" s="703"/>
      <c r="O2" s="703"/>
    </row>
    <row r="3" spans="1:17" s="454" customFormat="1" ht="38.25" customHeight="1" x14ac:dyDescent="0.25">
      <c r="A3" s="702" t="s">
        <v>8</v>
      </c>
      <c r="B3" s="702" t="s">
        <v>4715</v>
      </c>
      <c r="C3" s="698" t="s">
        <v>5145</v>
      </c>
      <c r="D3" s="704" t="s">
        <v>5186</v>
      </c>
      <c r="E3" s="698" t="s">
        <v>5156</v>
      </c>
      <c r="F3" s="698" t="s">
        <v>5157</v>
      </c>
      <c r="G3" s="704" t="s">
        <v>5187</v>
      </c>
      <c r="H3" s="698" t="s">
        <v>5158</v>
      </c>
      <c r="I3" s="698"/>
      <c r="J3" s="698"/>
      <c r="K3" s="687" t="s">
        <v>5160</v>
      </c>
      <c r="L3" s="688"/>
      <c r="M3" s="689"/>
      <c r="N3" s="702" t="s">
        <v>4625</v>
      </c>
      <c r="O3" s="698" t="s">
        <v>5155</v>
      </c>
      <c r="P3" s="693" t="s">
        <v>5261</v>
      </c>
      <c r="Q3" s="685" t="s">
        <v>5260</v>
      </c>
    </row>
    <row r="4" spans="1:17" s="454" customFormat="1" ht="38.25" customHeight="1" x14ac:dyDescent="0.25">
      <c r="A4" s="701"/>
      <c r="B4" s="701"/>
      <c r="C4" s="683"/>
      <c r="D4" s="705"/>
      <c r="E4" s="683"/>
      <c r="F4" s="683"/>
      <c r="G4" s="705"/>
      <c r="H4" s="683" t="s">
        <v>5161</v>
      </c>
      <c r="I4" s="683" t="s">
        <v>5162</v>
      </c>
      <c r="J4" s="683"/>
      <c r="K4" s="684" t="s">
        <v>5166</v>
      </c>
      <c r="L4" s="684" t="s">
        <v>5167</v>
      </c>
      <c r="M4" s="701" t="s">
        <v>5168</v>
      </c>
      <c r="N4" s="701"/>
      <c r="O4" s="683"/>
      <c r="P4" s="693"/>
      <c r="Q4" s="685"/>
    </row>
    <row r="5" spans="1:17" s="454" customFormat="1" ht="77.25" customHeight="1" x14ac:dyDescent="0.25">
      <c r="A5" s="701"/>
      <c r="B5" s="701"/>
      <c r="C5" s="683"/>
      <c r="D5" s="706"/>
      <c r="E5" s="683"/>
      <c r="F5" s="683"/>
      <c r="G5" s="706"/>
      <c r="H5" s="683"/>
      <c r="I5" s="455" t="s">
        <v>5169</v>
      </c>
      <c r="J5" s="455" t="s">
        <v>5170</v>
      </c>
      <c r="K5" s="684"/>
      <c r="L5" s="684"/>
      <c r="M5" s="701"/>
      <c r="N5" s="701"/>
      <c r="O5" s="683"/>
      <c r="P5" s="693"/>
      <c r="Q5" s="685"/>
    </row>
    <row r="6" spans="1:17" s="454" customFormat="1" ht="21.75" hidden="1" customHeight="1" x14ac:dyDescent="0.25">
      <c r="A6" s="456">
        <v>-1</v>
      </c>
      <c r="B6" s="456">
        <v>-2</v>
      </c>
      <c r="C6" s="456">
        <v>-3</v>
      </c>
      <c r="D6" s="456">
        <v>-4</v>
      </c>
      <c r="E6" s="456">
        <v>-5</v>
      </c>
      <c r="F6" s="456">
        <v>-6</v>
      </c>
      <c r="G6" s="456">
        <v>-7</v>
      </c>
      <c r="H6" s="456">
        <v>-8</v>
      </c>
      <c r="I6" s="456">
        <v>-9</v>
      </c>
      <c r="J6" s="456">
        <v>-10</v>
      </c>
      <c r="K6" s="456">
        <v>-11</v>
      </c>
      <c r="L6" s="456">
        <v>-12</v>
      </c>
      <c r="M6" s="456">
        <v>-13</v>
      </c>
      <c r="N6" s="456">
        <v>-14</v>
      </c>
      <c r="O6" s="456">
        <v>-15</v>
      </c>
    </row>
    <row r="7" spans="1:17" s="364" customFormat="1" ht="38.25" x14ac:dyDescent="0.25">
      <c r="A7" s="373">
        <v>1</v>
      </c>
      <c r="B7" s="748" t="s">
        <v>5266</v>
      </c>
      <c r="C7" s="749" t="s">
        <v>1272</v>
      </c>
      <c r="D7" s="125" t="s">
        <v>181</v>
      </c>
      <c r="E7" s="749">
        <v>7.77</v>
      </c>
      <c r="F7" s="749">
        <v>7.77</v>
      </c>
      <c r="G7" s="779" t="s">
        <v>5525</v>
      </c>
      <c r="H7" s="472"/>
      <c r="I7" s="472"/>
      <c r="J7" s="472"/>
      <c r="K7" s="473"/>
      <c r="L7" s="474"/>
      <c r="M7" s="468"/>
      <c r="N7" s="475"/>
      <c r="O7" s="470"/>
    </row>
    <row r="8" spans="1:17" s="364" customFormat="1" ht="63.75" x14ac:dyDescent="0.25">
      <c r="A8" s="44">
        <v>2</v>
      </c>
      <c r="B8" s="750" t="s">
        <v>2052</v>
      </c>
      <c r="C8" s="402" t="s">
        <v>1272</v>
      </c>
      <c r="D8" s="51" t="s">
        <v>181</v>
      </c>
      <c r="E8" s="751">
        <v>5.63</v>
      </c>
      <c r="F8" s="751">
        <v>5.63</v>
      </c>
      <c r="G8" s="780" t="s">
        <v>5526</v>
      </c>
      <c r="H8" s="472"/>
      <c r="I8" s="472"/>
      <c r="J8" s="472"/>
      <c r="K8" s="473"/>
      <c r="L8" s="474"/>
      <c r="M8" s="468"/>
      <c r="N8" s="475"/>
      <c r="O8" s="470"/>
    </row>
    <row r="9" spans="1:17" s="364" customFormat="1" ht="32.25" customHeight="1" x14ac:dyDescent="0.25">
      <c r="A9" s="44">
        <v>3</v>
      </c>
      <c r="B9" s="176" t="s">
        <v>5281</v>
      </c>
      <c r="C9" s="177" t="s">
        <v>1349</v>
      </c>
      <c r="D9" s="51" t="s">
        <v>256</v>
      </c>
      <c r="E9" s="177">
        <v>29.31</v>
      </c>
      <c r="F9" s="177">
        <v>29.31</v>
      </c>
      <c r="G9" s="176" t="s">
        <v>5524</v>
      </c>
      <c r="H9" s="472"/>
      <c r="I9" s="472"/>
      <c r="J9" s="472"/>
      <c r="K9" s="473"/>
      <c r="L9" s="474"/>
      <c r="M9" s="468"/>
      <c r="N9" s="475"/>
      <c r="O9" s="470"/>
    </row>
    <row r="10" spans="1:17" s="364" customFormat="1" ht="63.75" x14ac:dyDescent="0.25">
      <c r="A10" s="93">
        <v>4</v>
      </c>
      <c r="B10" s="221" t="s">
        <v>5282</v>
      </c>
      <c r="C10" s="222" t="s">
        <v>664</v>
      </c>
      <c r="D10" s="501" t="s">
        <v>256</v>
      </c>
      <c r="E10" s="222">
        <v>5.65</v>
      </c>
      <c r="F10" s="222">
        <v>5.65</v>
      </c>
      <c r="G10" s="176" t="s">
        <v>5524</v>
      </c>
      <c r="H10" s="472"/>
      <c r="I10" s="472"/>
      <c r="J10" s="472"/>
      <c r="K10" s="473"/>
      <c r="L10" s="474"/>
      <c r="M10" s="468"/>
      <c r="N10" s="475"/>
      <c r="O10" s="470"/>
    </row>
    <row r="11" spans="1:17" s="364" customFormat="1" ht="12.75" hidden="1" x14ac:dyDescent="0.25">
      <c r="A11" s="469"/>
      <c r="B11" s="746"/>
      <c r="C11" s="745"/>
      <c r="D11" s="471"/>
      <c r="E11" s="747"/>
      <c r="F11" s="747"/>
      <c r="G11" s="746"/>
      <c r="H11" s="472"/>
      <c r="I11" s="472"/>
      <c r="J11" s="472"/>
      <c r="K11" s="473"/>
      <c r="L11" s="474"/>
      <c r="M11" s="468"/>
      <c r="N11" s="475"/>
      <c r="O11" s="470"/>
    </row>
    <row r="12" spans="1:17" s="364" customFormat="1" ht="12.75" hidden="1" x14ac:dyDescent="0.25">
      <c r="A12" s="469"/>
      <c r="B12" s="468"/>
      <c r="C12" s="470"/>
      <c r="D12" s="471"/>
      <c r="E12" s="470"/>
      <c r="F12" s="470"/>
      <c r="G12" s="468"/>
      <c r="H12" s="472"/>
      <c r="I12" s="472"/>
      <c r="J12" s="472"/>
      <c r="K12" s="473"/>
      <c r="L12" s="474"/>
      <c r="M12" s="468"/>
      <c r="N12" s="475"/>
      <c r="O12" s="470"/>
    </row>
    <row r="13" spans="1:17" s="364" customFormat="1" ht="12.75" hidden="1" x14ac:dyDescent="0.25">
      <c r="A13" s="469"/>
      <c r="B13" s="468"/>
      <c r="C13" s="470"/>
      <c r="D13" s="471"/>
      <c r="E13" s="477"/>
      <c r="F13" s="477"/>
      <c r="G13" s="468"/>
      <c r="H13" s="478"/>
      <c r="I13" s="478"/>
      <c r="J13" s="472"/>
      <c r="K13" s="479"/>
      <c r="L13" s="479"/>
      <c r="M13" s="480"/>
      <c r="N13" s="481"/>
      <c r="O13" s="470"/>
    </row>
    <row r="14" spans="1:17" s="364" customFormat="1" ht="12.75" hidden="1" x14ac:dyDescent="0.25">
      <c r="A14" s="469"/>
      <c r="B14" s="482"/>
      <c r="C14" s="159"/>
      <c r="D14" s="471"/>
      <c r="E14" s="476"/>
      <c r="F14" s="476"/>
      <c r="G14" s="483"/>
      <c r="H14" s="472"/>
      <c r="I14" s="472"/>
      <c r="J14" s="483"/>
      <c r="K14" s="484"/>
      <c r="L14" s="474"/>
      <c r="M14" s="485"/>
      <c r="N14" s="475"/>
      <c r="O14" s="470"/>
    </row>
    <row r="15" spans="1:17" s="364" customFormat="1" ht="12.75" hidden="1" x14ac:dyDescent="0.25">
      <c r="A15" s="469"/>
      <c r="B15" s="482"/>
      <c r="C15" s="159"/>
      <c r="D15" s="471"/>
      <c r="E15" s="476"/>
      <c r="F15" s="476"/>
      <c r="G15" s="483"/>
      <c r="H15" s="472"/>
      <c r="I15" s="472"/>
      <c r="J15" s="472"/>
      <c r="K15" s="486"/>
      <c r="L15" s="474"/>
      <c r="M15" s="485"/>
      <c r="N15" s="475"/>
      <c r="O15" s="159"/>
    </row>
    <row r="16" spans="1:17" s="364" customFormat="1" ht="51" hidden="1" x14ac:dyDescent="0.25">
      <c r="A16" s="469"/>
      <c r="B16" s="482" t="s">
        <v>5235</v>
      </c>
      <c r="C16" s="159" t="s">
        <v>1920</v>
      </c>
      <c r="D16" s="471" t="s">
        <v>181</v>
      </c>
      <c r="E16" s="476">
        <v>0.14000000000000001</v>
      </c>
      <c r="F16" s="476">
        <v>0.14000000000000001</v>
      </c>
      <c r="G16" s="485" t="s">
        <v>5236</v>
      </c>
      <c r="H16" s="472" t="s">
        <v>5237</v>
      </c>
      <c r="I16" s="472" t="s">
        <v>5237</v>
      </c>
      <c r="J16" s="472" t="s">
        <v>5204</v>
      </c>
      <c r="K16" s="486"/>
      <c r="L16" s="474"/>
      <c r="M16" s="485"/>
      <c r="N16" s="468" t="s">
        <v>5238</v>
      </c>
      <c r="O16" s="159" t="s">
        <v>5239</v>
      </c>
      <c r="Q16" s="364" t="s">
        <v>5262</v>
      </c>
    </row>
    <row r="17" spans="1:17" s="364" customFormat="1" ht="12.75" hidden="1" x14ac:dyDescent="0.25">
      <c r="A17" s="469"/>
      <c r="B17" s="487"/>
      <c r="C17" s="488"/>
      <c r="D17" s="471"/>
      <c r="E17" s="489"/>
      <c r="F17" s="489"/>
      <c r="G17" s="490"/>
      <c r="H17" s="491"/>
      <c r="I17" s="491"/>
      <c r="J17" s="491"/>
      <c r="K17" s="492"/>
      <c r="L17" s="474"/>
      <c r="M17" s="490"/>
      <c r="N17" s="468"/>
      <c r="O17" s="488"/>
    </row>
    <row r="18" spans="1:17" s="364" customFormat="1" ht="51" hidden="1" x14ac:dyDescent="0.25">
      <c r="A18" s="44"/>
      <c r="B18" s="482" t="s">
        <v>5244</v>
      </c>
      <c r="C18" s="159" t="s">
        <v>980</v>
      </c>
      <c r="D18" s="471" t="s">
        <v>181</v>
      </c>
      <c r="E18" s="476">
        <v>52.31</v>
      </c>
      <c r="F18" s="476">
        <v>52.31</v>
      </c>
      <c r="G18" s="485" t="s">
        <v>5245</v>
      </c>
      <c r="H18" s="472" t="s">
        <v>5237</v>
      </c>
      <c r="I18" s="472" t="s">
        <v>5237</v>
      </c>
      <c r="J18" s="472" t="s">
        <v>5246</v>
      </c>
      <c r="K18" s="486"/>
      <c r="L18" s="474"/>
      <c r="M18" s="485"/>
      <c r="N18" s="468" t="s">
        <v>5238</v>
      </c>
      <c r="O18" s="159" t="s">
        <v>5239</v>
      </c>
      <c r="Q18" s="364" t="s">
        <v>5262</v>
      </c>
    </row>
    <row r="19" spans="1:17" s="364" customFormat="1" ht="12.75" hidden="1" x14ac:dyDescent="0.25">
      <c r="A19" s="44"/>
      <c r="B19" s="482"/>
      <c r="C19" s="159"/>
      <c r="D19" s="471"/>
      <c r="E19" s="476"/>
      <c r="F19" s="476"/>
      <c r="G19" s="485"/>
      <c r="H19" s="472"/>
      <c r="I19" s="472"/>
      <c r="J19" s="472"/>
      <c r="K19" s="486"/>
      <c r="L19" s="493"/>
      <c r="M19" s="485"/>
      <c r="N19" s="468"/>
      <c r="O19" s="159"/>
    </row>
    <row r="20" spans="1:17" s="364" customFormat="1" ht="12.75" hidden="1" x14ac:dyDescent="0.25">
      <c r="A20" s="44"/>
      <c r="B20" s="482"/>
      <c r="C20" s="159"/>
      <c r="D20" s="471"/>
      <c r="E20" s="476"/>
      <c r="F20" s="476"/>
      <c r="G20" s="494"/>
      <c r="H20" s="472"/>
      <c r="I20" s="472"/>
      <c r="J20" s="472"/>
      <c r="K20" s="486"/>
      <c r="L20" s="493"/>
      <c r="M20" s="485"/>
      <c r="N20" s="495"/>
      <c r="O20" s="159"/>
    </row>
    <row r="21" spans="1:17" s="364" customFormat="1" ht="12.75" hidden="1" x14ac:dyDescent="0.25">
      <c r="A21" s="44"/>
      <c r="B21" s="490"/>
      <c r="C21" s="488"/>
      <c r="D21" s="471"/>
      <c r="E21" s="489"/>
      <c r="F21" s="489"/>
      <c r="G21" s="28"/>
      <c r="H21" s="496"/>
      <c r="I21" s="496"/>
      <c r="J21" s="496"/>
      <c r="K21" s="492"/>
      <c r="L21" s="493"/>
      <c r="M21" s="490"/>
      <c r="N21" s="50"/>
      <c r="O21" s="488"/>
    </row>
    <row r="22" spans="1:17" s="364" customFormat="1" ht="12.75" hidden="1" x14ac:dyDescent="0.25">
      <c r="A22" s="44"/>
      <c r="B22" s="497"/>
      <c r="C22" s="498"/>
      <c r="D22" s="471"/>
      <c r="E22" s="489"/>
      <c r="F22" s="489"/>
      <c r="G22" s="28"/>
      <c r="H22" s="491"/>
      <c r="I22" s="491"/>
      <c r="J22" s="491"/>
      <c r="K22" s="499"/>
      <c r="L22" s="493"/>
      <c r="M22" s="497"/>
      <c r="N22" s="379"/>
      <c r="O22" s="498"/>
    </row>
    <row r="23" spans="1:17" s="364" customFormat="1" ht="12.75" hidden="1" x14ac:dyDescent="0.25">
      <c r="A23" s="44"/>
      <c r="B23" s="57"/>
      <c r="C23" s="51"/>
      <c r="D23" s="51"/>
      <c r="E23" s="55"/>
      <c r="F23" s="55"/>
      <c r="G23" s="55"/>
      <c r="H23" s="55"/>
      <c r="I23" s="55"/>
      <c r="J23" s="55"/>
      <c r="K23" s="493"/>
      <c r="L23" s="493"/>
      <c r="M23" s="379"/>
      <c r="N23" s="50"/>
      <c r="O23" s="51"/>
    </row>
    <row r="24" spans="1:17" s="364" customFormat="1" ht="12.75" hidden="1" x14ac:dyDescent="0.25">
      <c r="A24" s="44"/>
      <c r="B24" s="57"/>
      <c r="C24" s="51"/>
      <c r="D24" s="51"/>
      <c r="E24" s="55"/>
      <c r="F24" s="55"/>
      <c r="G24" s="55"/>
      <c r="H24" s="55"/>
      <c r="I24" s="55"/>
      <c r="J24" s="55"/>
      <c r="K24" s="493"/>
      <c r="L24" s="493"/>
      <c r="M24" s="379"/>
      <c r="N24" s="50"/>
      <c r="O24" s="51"/>
    </row>
    <row r="25" spans="1:17" s="364" customFormat="1" ht="12.75" hidden="1" x14ac:dyDescent="0.25">
      <c r="A25" s="44"/>
      <c r="B25" s="57"/>
      <c r="C25" s="51"/>
      <c r="D25" s="51"/>
      <c r="E25" s="55"/>
      <c r="F25" s="55"/>
      <c r="G25" s="55"/>
      <c r="H25" s="55"/>
      <c r="I25" s="55"/>
      <c r="J25" s="55"/>
      <c r="K25" s="493"/>
      <c r="L25" s="493"/>
      <c r="M25" s="379"/>
      <c r="N25" s="50"/>
      <c r="O25" s="51"/>
    </row>
    <row r="26" spans="1:17" s="364" customFormat="1" ht="12.75" hidden="1" x14ac:dyDescent="0.25">
      <c r="A26" s="44"/>
      <c r="B26" s="57"/>
      <c r="C26" s="51"/>
      <c r="D26" s="51"/>
      <c r="E26" s="55"/>
      <c r="F26" s="55"/>
      <c r="G26" s="55"/>
      <c r="H26" s="55"/>
      <c r="I26" s="55"/>
      <c r="J26" s="55"/>
      <c r="K26" s="493"/>
      <c r="L26" s="493"/>
      <c r="M26" s="379"/>
      <c r="N26" s="50"/>
      <c r="O26" s="51"/>
    </row>
    <row r="27" spans="1:17" s="364" customFormat="1" ht="12.75" hidden="1" x14ac:dyDescent="0.25">
      <c r="A27" s="44"/>
      <c r="B27" s="57"/>
      <c r="C27" s="51"/>
      <c r="D27" s="51"/>
      <c r="E27" s="55"/>
      <c r="F27" s="55"/>
      <c r="G27" s="55"/>
      <c r="H27" s="55"/>
      <c r="I27" s="55"/>
      <c r="J27" s="55"/>
      <c r="K27" s="493"/>
      <c r="L27" s="493"/>
      <c r="M27" s="379"/>
      <c r="N27" s="50"/>
      <c r="O27" s="51"/>
    </row>
    <row r="28" spans="1:17" s="364" customFormat="1" ht="12.75" hidden="1" x14ac:dyDescent="0.25">
      <c r="A28" s="44"/>
      <c r="B28" s="57"/>
      <c r="C28" s="51"/>
      <c r="D28" s="51"/>
      <c r="E28" s="55"/>
      <c r="F28" s="55"/>
      <c r="G28" s="55"/>
      <c r="H28" s="55"/>
      <c r="I28" s="55"/>
      <c r="J28" s="55"/>
      <c r="K28" s="493"/>
      <c r="L28" s="493"/>
      <c r="M28" s="379"/>
      <c r="N28" s="50"/>
      <c r="O28" s="51"/>
    </row>
    <row r="29" spans="1:17" s="364" customFormat="1" ht="12.75" hidden="1" x14ac:dyDescent="0.25">
      <c r="A29" s="44"/>
      <c r="B29" s="57"/>
      <c r="C29" s="51"/>
      <c r="D29" s="51"/>
      <c r="E29" s="55"/>
      <c r="F29" s="55"/>
      <c r="G29" s="55"/>
      <c r="H29" s="55"/>
      <c r="I29" s="55"/>
      <c r="J29" s="55"/>
      <c r="K29" s="493"/>
      <c r="L29" s="493"/>
      <c r="M29" s="379"/>
      <c r="N29" s="50"/>
      <c r="O29" s="51"/>
    </row>
    <row r="30" spans="1:17" s="364" customFormat="1" ht="12.75" hidden="1" x14ac:dyDescent="0.25">
      <c r="A30" s="44"/>
      <c r="B30" s="57"/>
      <c r="C30" s="51"/>
      <c r="D30" s="51"/>
      <c r="E30" s="55"/>
      <c r="F30" s="55"/>
      <c r="G30" s="55"/>
      <c r="H30" s="55"/>
      <c r="I30" s="55"/>
      <c r="J30" s="55"/>
      <c r="K30" s="493"/>
      <c r="L30" s="493"/>
      <c r="M30" s="379"/>
      <c r="N30" s="50"/>
      <c r="O30" s="51"/>
    </row>
    <row r="31" spans="1:17" s="364" customFormat="1" ht="12.75" hidden="1" x14ac:dyDescent="0.25">
      <c r="A31" s="44"/>
      <c r="B31" s="57"/>
      <c r="C31" s="51"/>
      <c r="D31" s="51"/>
      <c r="E31" s="55"/>
      <c r="F31" s="55"/>
      <c r="G31" s="55"/>
      <c r="H31" s="55"/>
      <c r="I31" s="55"/>
      <c r="J31" s="55"/>
      <c r="K31" s="493"/>
      <c r="L31" s="493"/>
      <c r="M31" s="379"/>
      <c r="N31" s="50"/>
      <c r="O31" s="51"/>
    </row>
    <row r="32" spans="1:17" s="364" customFormat="1" ht="12.75" hidden="1" x14ac:dyDescent="0.25">
      <c r="A32" s="44"/>
      <c r="B32" s="57"/>
      <c r="C32" s="51"/>
      <c r="D32" s="51"/>
      <c r="E32" s="55"/>
      <c r="F32" s="55"/>
      <c r="G32" s="55"/>
      <c r="H32" s="55"/>
      <c r="I32" s="55"/>
      <c r="J32" s="55"/>
      <c r="K32" s="493"/>
      <c r="L32" s="493"/>
      <c r="M32" s="379"/>
      <c r="N32" s="50"/>
      <c r="O32" s="51"/>
    </row>
    <row r="33" spans="1:15" s="364" customFormat="1" ht="12.75" hidden="1" x14ac:dyDescent="0.25">
      <c r="A33" s="44"/>
      <c r="B33" s="57"/>
      <c r="C33" s="51"/>
      <c r="D33" s="51"/>
      <c r="E33" s="55"/>
      <c r="F33" s="55"/>
      <c r="G33" s="55"/>
      <c r="H33" s="55"/>
      <c r="I33" s="55"/>
      <c r="J33" s="55"/>
      <c r="K33" s="493"/>
      <c r="L33" s="493"/>
      <c r="M33" s="379"/>
      <c r="N33" s="50"/>
      <c r="O33" s="51"/>
    </row>
    <row r="34" spans="1:15" s="364" customFormat="1" ht="12.75" hidden="1" x14ac:dyDescent="0.25">
      <c r="A34" s="93"/>
      <c r="B34" s="500"/>
      <c r="C34" s="501"/>
      <c r="D34" s="501"/>
      <c r="E34" s="81"/>
      <c r="F34" s="81"/>
      <c r="G34" s="81"/>
      <c r="H34" s="81"/>
      <c r="I34" s="81"/>
      <c r="J34" s="81"/>
      <c r="K34" s="502"/>
      <c r="L34" s="502"/>
      <c r="M34" s="438"/>
      <c r="N34" s="503"/>
      <c r="O34" s="501"/>
    </row>
    <row r="35" spans="1:15" ht="13.5" customHeight="1" x14ac:dyDescent="0.25"/>
    <row r="36" spans="1:15" ht="18" customHeight="1" x14ac:dyDescent="0.25">
      <c r="A36" s="459" t="s">
        <v>5171</v>
      </c>
    </row>
    <row r="37" spans="1:15" ht="18" customHeight="1" x14ac:dyDescent="0.25">
      <c r="A37" s="460" t="s">
        <v>5190</v>
      </c>
    </row>
    <row r="38" spans="1:15" ht="18" customHeight="1" x14ac:dyDescent="0.25">
      <c r="A38" s="460" t="s">
        <v>5188</v>
      </c>
    </row>
    <row r="39" spans="1:15" ht="18" customHeight="1" x14ac:dyDescent="0.25">
      <c r="A39" s="460" t="s">
        <v>5189</v>
      </c>
    </row>
    <row r="40" spans="1:15" ht="18" customHeight="1" x14ac:dyDescent="0.25">
      <c r="A40" s="460" t="s">
        <v>5172</v>
      </c>
    </row>
    <row r="41" spans="1:15" ht="18" customHeight="1" x14ac:dyDescent="0.25">
      <c r="A41" s="460" t="s">
        <v>5193</v>
      </c>
    </row>
    <row r="42" spans="1:15" ht="18" customHeight="1" x14ac:dyDescent="0.25">
      <c r="A42" s="460" t="s">
        <v>5192</v>
      </c>
    </row>
    <row r="43" spans="1:15" ht="18" customHeight="1" x14ac:dyDescent="0.25">
      <c r="A43" s="460" t="s">
        <v>5191</v>
      </c>
    </row>
    <row r="44" spans="1:15" x14ac:dyDescent="0.25">
      <c r="A44" s="460"/>
    </row>
  </sheetData>
  <autoFilter ref="A5:Q22">
    <filterColumn colId="15">
      <customFilters>
        <customFilter operator="notEqual" val=" "/>
      </customFilters>
    </filterColumn>
  </autoFilter>
  <mergeCells count="19">
    <mergeCell ref="A2:O2"/>
    <mergeCell ref="A3:A5"/>
    <mergeCell ref="B3:B5"/>
    <mergeCell ref="C3:C5"/>
    <mergeCell ref="D3:D5"/>
    <mergeCell ref="E3:E5"/>
    <mergeCell ref="F3:F5"/>
    <mergeCell ref="G3:G5"/>
    <mergeCell ref="H3:J3"/>
    <mergeCell ref="K3:M3"/>
    <mergeCell ref="N3:N5"/>
    <mergeCell ref="O3:O5"/>
    <mergeCell ref="P3:P5"/>
    <mergeCell ref="Q3:Q5"/>
    <mergeCell ref="H4:H5"/>
    <mergeCell ref="I4:J4"/>
    <mergeCell ref="K4:K5"/>
    <mergeCell ref="L4:L5"/>
    <mergeCell ref="M4:M5"/>
  </mergeCells>
  <printOptions horizontalCentered="1"/>
  <pageMargins left="0.25" right="0.25" top="0.5" bottom="0.5" header="0.25" footer="0.25"/>
  <pageSetup paperSize="9" orientation="landscape" r:id="rId1"/>
  <headerFooter differentFirst="1">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8C7901-2E98-4BB7-9D4B-B2A71F6AAEF2}"/>
</file>

<file path=customXml/itemProps2.xml><?xml version="1.0" encoding="utf-8"?>
<ds:datastoreItem xmlns:ds="http://schemas.openxmlformats.org/officeDocument/2006/customXml" ds:itemID="{78B30FED-1FF2-486D-8BA3-8690EA8F1962}"/>
</file>

<file path=customXml/itemProps3.xml><?xml version="1.0" encoding="utf-8"?>
<ds:datastoreItem xmlns:ds="http://schemas.openxmlformats.org/officeDocument/2006/customXml" ds:itemID="{64711D8E-1491-4E70-A2BD-AA7269BC4F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B1_Thu hoi</vt:lpstr>
      <vt:lpstr>B2_DCQM</vt:lpstr>
      <vt:lpstr>B3_Lua chọn NĐT</vt:lpstr>
      <vt:lpstr>B5_Lua</vt:lpstr>
      <vt:lpstr>B6</vt:lpstr>
      <vt:lpstr>DM_Thoi</vt:lpstr>
      <vt:lpstr>Sheet4</vt:lpstr>
      <vt:lpstr>DM-DCQM</vt:lpstr>
      <vt:lpstr>DM_LCĐT</vt:lpstr>
      <vt:lpstr>DM-LuaRung</vt:lpstr>
      <vt:lpstr>DM_CMD</vt:lpstr>
      <vt:lpstr>B7</vt:lpstr>
      <vt:lpstr>B4</vt:lpstr>
      <vt:lpstr>'B3_Lua chọn NĐT'!Print_Area</vt:lpstr>
      <vt:lpstr>'B6'!Print_Area</vt:lpstr>
      <vt:lpstr>DM_LCĐT!Print_Area</vt:lpstr>
      <vt:lpstr>DM_Thoi!Print_Area</vt:lpstr>
      <vt:lpstr>'DM-DCQM'!Print_Area</vt:lpstr>
      <vt:lpstr>'DM-LuaRung'!Print_Area</vt:lpstr>
      <vt:lpstr>'B1_Thu hoi'!Print_Titles</vt:lpstr>
      <vt:lpstr>'B3_Lua chọn NĐT'!Print_Titles</vt:lpstr>
      <vt:lpstr>'B6'!Print_Titles</vt:lpstr>
      <vt:lpstr>DM_CMD!Print_Titles</vt:lpstr>
      <vt:lpstr>DM_LCĐT!Print_Titles</vt:lpstr>
      <vt:lpstr>DM_Thoi!Print_Titles</vt:lpstr>
      <vt:lpstr>'DM-DCQM'!Print_Titles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GIANG</dc:creator>
  <cp:lastModifiedBy>NHAT TAI</cp:lastModifiedBy>
  <cp:lastPrinted>2024-05-21T03:05:04Z</cp:lastPrinted>
  <dcterms:created xsi:type="dcterms:W3CDTF">2023-07-19T03:35:50Z</dcterms:created>
  <dcterms:modified xsi:type="dcterms:W3CDTF">2024-05-21T03:05:21Z</dcterms:modified>
</cp:coreProperties>
</file>