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23040" windowHeight="9060"/>
  </bookViews>
  <sheets>
    <sheet name="Đơn giá keo lai" sheetId="9" r:id="rId1"/>
    <sheet name="Đơn giá bồi thường" sheetId="8" r:id="rId2"/>
  </sheets>
  <calcPr calcId="144525" iterateDelta="0"/>
</workbook>
</file>

<file path=xl/calcChain.xml><?xml version="1.0" encoding="utf-8"?>
<calcChain xmlns="http://schemas.openxmlformats.org/spreadsheetml/2006/main">
  <c r="H7" i="9" l="1"/>
  <c r="H8" i="9"/>
  <c r="H9" i="9"/>
  <c r="H10" i="9"/>
  <c r="H11" i="9"/>
  <c r="H12" i="9"/>
  <c r="H13" i="9"/>
  <c r="H4" i="9"/>
  <c r="D5" i="9" l="1"/>
  <c r="D6" i="9"/>
  <c r="D7" i="9"/>
  <c r="D8" i="9"/>
  <c r="D9" i="9"/>
  <c r="D10" i="9"/>
  <c r="D11" i="9"/>
  <c r="D12" i="9"/>
  <c r="E5" i="9"/>
  <c r="I5" i="9" s="1"/>
  <c r="E6" i="9"/>
  <c r="I6" i="9" s="1"/>
  <c r="E7" i="9"/>
  <c r="I7" i="9" s="1"/>
  <c r="E8" i="9"/>
  <c r="I8" i="9" s="1"/>
  <c r="E9" i="9"/>
  <c r="I9" i="9" s="1"/>
  <c r="E10" i="9"/>
  <c r="I10" i="9" s="1"/>
  <c r="E11" i="9"/>
  <c r="I11" i="9" s="1"/>
  <c r="E12" i="9"/>
  <c r="I12" i="9" s="1"/>
  <c r="E13" i="9"/>
  <c r="I13" i="9" s="1"/>
  <c r="E10" i="8" s="1"/>
  <c r="E4" i="9"/>
  <c r="I4" i="9" s="1"/>
  <c r="E9" i="8" l="1"/>
  <c r="E8" i="8"/>
  <c r="D7" i="8"/>
  <c r="E7" i="8"/>
  <c r="D8" i="8"/>
  <c r="D9" i="8"/>
  <c r="D10" i="8"/>
  <c r="D6" i="8"/>
  <c r="E6" i="8"/>
  <c r="E5" i="8"/>
  <c r="D5" i="8"/>
  <c r="D13" i="9"/>
  <c r="D4" i="9"/>
</calcChain>
</file>

<file path=xl/sharedStrings.xml><?xml version="1.0" encoding="utf-8"?>
<sst xmlns="http://schemas.openxmlformats.org/spreadsheetml/2006/main" count="17" uniqueCount="17">
  <si>
    <t>Tuổi</t>
  </si>
  <si>
    <t>Giá rừng trồng (đồng/ha)</t>
  </si>
  <si>
    <t>Quy đổi đường kính (tăng trưởng đường kính bình quân 2,5cm/năm)</t>
  </si>
  <si>
    <t>Giá trị môi trường</t>
  </si>
  <si>
    <t>2 =(3 + 4 + 5)</t>
  </si>
  <si>
    <t>Quy đổi theo đường kính gốc bình quân</t>
  </si>
  <si>
    <t>Đơn giá bồi thường (đồng/ha)</t>
  </si>
  <si>
    <t xml:space="preserve"> ≤ 5</t>
  </si>
  <si>
    <t>&gt; 25</t>
  </si>
  <si>
    <t>Đơn giá bồi thường đồng/cây</t>
  </si>
  <si>
    <t>Đơn giá bồi thường (đồng/cây)</t>
  </si>
  <si>
    <t>&gt;  5 - 10</t>
  </si>
  <si>
    <t>&gt; 10 – 15</t>
  </si>
  <si>
    <t>&gt; 15 - 20</t>
  </si>
  <si>
    <t>&gt; 20 – 25</t>
  </si>
  <si>
    <t>Chi phí trồng, bảo vệ (đồng/ha) theo phụ lục IV (trang 1) của Quyết định số 41</t>
  </si>
  <si>
    <t>Thu nhập dự kiến (đồng/ha)phụ lục IV (trang 1) của Quyết định số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</si>
</sst>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?_-;\-* #,##0.00\ _?_-;_-* &quot;-&quot;&quot;?&quot;&quot;?&quot;\ _?_-;_-@_-"/>
    <numFmt numFmtId="165" formatCode="_-* #,##0\ _?_-;\-* #,##0\ _?_-;_-* &quot;-&quot;&quot;?&quot;&quot;?&quot;\ _?_-;_-@_-"/>
  </numFmts>
  <fonts count="10" x14ac:knownFonts="1">
    <font>
      <sz val="12"/>
      <color theme="1"/>
      <name val="Times New Roman"/>
      <family val="2"/>
    </font>
    <font>
      <sz val="12"/>
      <name val="Times New Roman"/>
      <family val="1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center"/>
    </xf>
    <xf numFmtId="165" fontId="8" fillId="0" borderId="1" xfId="1" applyNumberFormat="1" applyFont="1" applyBorder="1" applyAlignme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/>
    <xf numFmtId="165" fontId="9" fillId="0" borderId="1" xfId="1" applyNumberFormat="1" applyFont="1" applyBorder="1"/>
    <xf numFmtId="164" fontId="9" fillId="0" borderId="1" xfId="1" applyNumberFormat="1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3"/>
  <sheetViews>
    <sheetView tabSelected="1" workbookViewId="0">
      <selection activeCell="P8" sqref="P8"/>
    </sheetView>
  </sheetViews>
  <sheetFormatPr defaultRowHeight="15.75" x14ac:dyDescent="0.25"/>
  <cols>
    <col min="3" max="3" width="6.375" style="3" customWidth="1"/>
    <col min="4" max="4" width="11.625" customWidth="1"/>
    <col min="5" max="5" width="13.75" customWidth="1"/>
    <col min="6" max="6" width="14.25" customWidth="1"/>
    <col min="7" max="8" width="14" customWidth="1"/>
    <col min="9" max="9" width="12.625" customWidth="1"/>
    <col min="10" max="11" width="10.25" bestFit="1" customWidth="1"/>
  </cols>
  <sheetData>
    <row r="2" spans="3:11" ht="118.5" customHeight="1" x14ac:dyDescent="0.25">
      <c r="C2" s="2" t="s">
        <v>0</v>
      </c>
      <c r="D2" s="2" t="s">
        <v>2</v>
      </c>
      <c r="E2" s="2" t="s">
        <v>1</v>
      </c>
      <c r="F2" s="2" t="s">
        <v>15</v>
      </c>
      <c r="G2" s="2" t="s">
        <v>16</v>
      </c>
      <c r="H2" s="4" t="s">
        <v>3</v>
      </c>
      <c r="I2" s="7" t="s">
        <v>10</v>
      </c>
    </row>
    <row r="3" spans="3:11" x14ac:dyDescent="0.25">
      <c r="C3" s="4"/>
      <c r="D3" s="6">
        <v>1</v>
      </c>
      <c r="E3" s="6" t="s">
        <v>4</v>
      </c>
      <c r="F3" s="6">
        <v>3</v>
      </c>
      <c r="G3" s="6">
        <v>4</v>
      </c>
      <c r="H3" s="6">
        <v>5</v>
      </c>
      <c r="I3" s="1"/>
    </row>
    <row r="4" spans="3:11" x14ac:dyDescent="0.25">
      <c r="C4" s="13">
        <v>1</v>
      </c>
      <c r="D4" s="14">
        <f>C4*2.5</f>
        <v>2.5</v>
      </c>
      <c r="E4" s="15">
        <f>F4+G4+H4</f>
        <v>24226558</v>
      </c>
      <c r="F4" s="16">
        <v>24226558</v>
      </c>
      <c r="G4" s="13">
        <v>0</v>
      </c>
      <c r="H4" s="17">
        <f>G4*0.5</f>
        <v>0</v>
      </c>
      <c r="I4" s="15">
        <f>E4/1800</f>
        <v>13459.198888888888</v>
      </c>
    </row>
    <row r="5" spans="3:11" x14ac:dyDescent="0.25">
      <c r="C5" s="13">
        <v>2</v>
      </c>
      <c r="D5" s="14">
        <f t="shared" ref="D5:D12" si="0">C5*2.5</f>
        <v>5</v>
      </c>
      <c r="E5" s="15">
        <f t="shared" ref="E5:E13" si="1">F5+G5+H5</f>
        <v>31155042</v>
      </c>
      <c r="F5" s="16">
        <v>31155042</v>
      </c>
      <c r="G5" s="13">
        <v>0</v>
      </c>
      <c r="H5" s="17">
        <v>0</v>
      </c>
      <c r="I5" s="15">
        <f t="shared" ref="I5:I13" si="2">E5/1800</f>
        <v>17308.356666666667</v>
      </c>
    </row>
    <row r="6" spans="3:11" x14ac:dyDescent="0.25">
      <c r="C6" s="13">
        <v>3</v>
      </c>
      <c r="D6" s="14">
        <f t="shared" si="0"/>
        <v>7.5</v>
      </c>
      <c r="E6" s="15">
        <f t="shared" si="1"/>
        <v>33853635</v>
      </c>
      <c r="F6" s="16">
        <v>33853635</v>
      </c>
      <c r="G6" s="13">
        <v>0</v>
      </c>
      <c r="H6" s="17">
        <v>0</v>
      </c>
      <c r="I6" s="15">
        <f t="shared" si="2"/>
        <v>18807.575000000001</v>
      </c>
    </row>
    <row r="7" spans="3:11" ht="13.5" customHeight="1" x14ac:dyDescent="0.25">
      <c r="C7" s="13">
        <v>4</v>
      </c>
      <c r="D7" s="14">
        <f t="shared" si="0"/>
        <v>10</v>
      </c>
      <c r="E7" s="15">
        <f t="shared" si="1"/>
        <v>54021901.5</v>
      </c>
      <c r="F7" s="16">
        <v>36014601</v>
      </c>
      <c r="G7" s="13">
        <v>0</v>
      </c>
      <c r="H7" s="15">
        <f t="shared" ref="H7:H13" si="3">F7*0.5</f>
        <v>18007300.5</v>
      </c>
      <c r="I7" s="15">
        <f t="shared" si="2"/>
        <v>30012.1675</v>
      </c>
    </row>
    <row r="8" spans="3:11" x14ac:dyDescent="0.25">
      <c r="C8" s="13">
        <v>5</v>
      </c>
      <c r="D8" s="14">
        <f t="shared" si="0"/>
        <v>12.5</v>
      </c>
      <c r="E8" s="15">
        <f t="shared" si="1"/>
        <v>237811545.5</v>
      </c>
      <c r="F8" s="16">
        <v>36014601</v>
      </c>
      <c r="G8" s="16">
        <v>183789644</v>
      </c>
      <c r="H8" s="15">
        <f t="shared" si="3"/>
        <v>18007300.5</v>
      </c>
      <c r="I8" s="15">
        <f t="shared" si="2"/>
        <v>132117.52527777778</v>
      </c>
    </row>
    <row r="9" spans="3:11" x14ac:dyDescent="0.25">
      <c r="C9" s="13">
        <v>6</v>
      </c>
      <c r="D9" s="14">
        <f t="shared" si="0"/>
        <v>15</v>
      </c>
      <c r="E9" s="15">
        <f t="shared" si="1"/>
        <v>250382757.5</v>
      </c>
      <c r="F9" s="16">
        <v>36014601</v>
      </c>
      <c r="G9" s="16">
        <v>196360856</v>
      </c>
      <c r="H9" s="15">
        <f t="shared" si="3"/>
        <v>18007300.5</v>
      </c>
      <c r="I9" s="15">
        <f t="shared" si="2"/>
        <v>139101.53194444443</v>
      </c>
    </row>
    <row r="10" spans="3:11" x14ac:dyDescent="0.25">
      <c r="C10" s="13">
        <v>7</v>
      </c>
      <c r="D10" s="14">
        <f t="shared" si="0"/>
        <v>17.5</v>
      </c>
      <c r="E10" s="15">
        <f t="shared" si="1"/>
        <v>263813839.5</v>
      </c>
      <c r="F10" s="16">
        <v>36014601</v>
      </c>
      <c r="G10" s="16">
        <v>209791938</v>
      </c>
      <c r="H10" s="15">
        <f t="shared" si="3"/>
        <v>18007300.5</v>
      </c>
      <c r="I10" s="15">
        <f t="shared" si="2"/>
        <v>146563.24416666667</v>
      </c>
    </row>
    <row r="11" spans="3:11" x14ac:dyDescent="0.25">
      <c r="C11" s="13">
        <v>8</v>
      </c>
      <c r="D11" s="14">
        <f t="shared" si="0"/>
        <v>20</v>
      </c>
      <c r="E11" s="15">
        <f t="shared" si="1"/>
        <v>278163608.5</v>
      </c>
      <c r="F11" s="16">
        <v>36014601</v>
      </c>
      <c r="G11" s="16">
        <v>224141707</v>
      </c>
      <c r="H11" s="15">
        <f t="shared" si="3"/>
        <v>18007300.5</v>
      </c>
      <c r="I11" s="15">
        <f t="shared" si="2"/>
        <v>154535.33805555556</v>
      </c>
    </row>
    <row r="12" spans="3:11" x14ac:dyDescent="0.25">
      <c r="C12" s="13">
        <v>9</v>
      </c>
      <c r="D12" s="14">
        <f t="shared" si="0"/>
        <v>22.5</v>
      </c>
      <c r="E12" s="15">
        <f t="shared" si="1"/>
        <v>293494900.5</v>
      </c>
      <c r="F12" s="16">
        <v>36014601</v>
      </c>
      <c r="G12" s="16">
        <v>239472999</v>
      </c>
      <c r="H12" s="15">
        <f t="shared" si="3"/>
        <v>18007300.5</v>
      </c>
      <c r="I12" s="15">
        <f t="shared" si="2"/>
        <v>163052.7225</v>
      </c>
    </row>
    <row r="13" spans="3:11" x14ac:dyDescent="0.25">
      <c r="C13" s="13">
        <v>10</v>
      </c>
      <c r="D13" s="14">
        <f t="shared" ref="D13" si="4">C13*2.5</f>
        <v>25</v>
      </c>
      <c r="E13" s="15">
        <f t="shared" si="1"/>
        <v>309874853.5</v>
      </c>
      <c r="F13" s="16">
        <v>36014601</v>
      </c>
      <c r="G13" s="16">
        <v>255852952</v>
      </c>
      <c r="H13" s="15">
        <f t="shared" si="3"/>
        <v>18007300.5</v>
      </c>
      <c r="I13" s="15">
        <f t="shared" si="2"/>
        <v>172152.6963888889</v>
      </c>
      <c r="K13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10"/>
  <sheetViews>
    <sheetView workbookViewId="0">
      <selection activeCell="E5" sqref="E5"/>
    </sheetView>
  </sheetViews>
  <sheetFormatPr defaultRowHeight="15.75" x14ac:dyDescent="0.25"/>
  <cols>
    <col min="2" max="2" width="14.375" customWidth="1"/>
    <col min="3" max="3" width="15.875" customWidth="1"/>
    <col min="4" max="4" width="21.625" customWidth="1"/>
    <col min="5" max="5" width="31" customWidth="1"/>
    <col min="8" max="8" width="9.875" bestFit="1" customWidth="1"/>
  </cols>
  <sheetData>
    <row r="4" spans="3:5" ht="56.25" x14ac:dyDescent="0.25">
      <c r="C4" s="8" t="s">
        <v>5</v>
      </c>
      <c r="D4" s="8" t="s">
        <v>6</v>
      </c>
      <c r="E4" s="9" t="s">
        <v>9</v>
      </c>
    </row>
    <row r="5" spans="3:5" ht="18.75" x14ac:dyDescent="0.3">
      <c r="C5" s="10" t="s">
        <v>7</v>
      </c>
      <c r="D5" s="11">
        <f>('Đơn giá keo lai'!E4+'Đơn giá keo lai'!E5)/2</f>
        <v>27690800</v>
      </c>
      <c r="E5" s="12">
        <f>('Đơn giá keo lai'!I4+'Đơn giá keo lai'!I5)/2</f>
        <v>15383.777777777777</v>
      </c>
    </row>
    <row r="6" spans="3:5" ht="18.75" x14ac:dyDescent="0.3">
      <c r="C6" s="10" t="s">
        <v>11</v>
      </c>
      <c r="D6" s="11">
        <f>('Đơn giá keo lai'!E5+'Đơn giá keo lai'!E6+'Đơn giá keo lai'!E7)/3</f>
        <v>39676859.5</v>
      </c>
      <c r="E6" s="12">
        <f>('Đơn giá keo lai'!I5+'Đơn giá keo lai'!I6+'Đơn giá keo lai'!I7)/3</f>
        <v>22042.699722222223</v>
      </c>
    </row>
    <row r="7" spans="3:5" ht="18.75" x14ac:dyDescent="0.3">
      <c r="C7" s="10" t="s">
        <v>12</v>
      </c>
      <c r="D7" s="11">
        <f>('Đơn giá keo lai'!E7+'Đơn giá keo lai'!E8+'Đơn giá keo lai'!E9)/3</f>
        <v>180738734.83333334</v>
      </c>
      <c r="E7" s="12">
        <f>('Đơn giá keo lai'!I7+'Đơn giá keo lai'!I8+'Đơn giá keo lai'!I9)/3</f>
        <v>100410.40824074073</v>
      </c>
    </row>
    <row r="8" spans="3:5" ht="18.75" x14ac:dyDescent="0.3">
      <c r="C8" s="10" t="s">
        <v>13</v>
      </c>
      <c r="D8" s="11">
        <f>('Đơn giá keo lai'!E9+'Đơn giá keo lai'!E10+'Đơn giá keo lai'!E11)/3</f>
        <v>264120068.5</v>
      </c>
      <c r="E8" s="12">
        <f>('Đơn giá keo lai'!I9+'Đơn giá keo lai'!I10+'Đơn giá keo lai'!I11)/3</f>
        <v>146733.37138888889</v>
      </c>
    </row>
    <row r="9" spans="3:5" ht="18.75" x14ac:dyDescent="0.3">
      <c r="C9" s="10" t="s">
        <v>14</v>
      </c>
      <c r="D9" s="11">
        <f>('Đơn giá keo lai'!E11+'Đơn giá keo lai'!E12+'Đơn giá keo lai'!E13)/3</f>
        <v>293844454.16666669</v>
      </c>
      <c r="E9" s="12">
        <f>('Đơn giá keo lai'!I11+'Đơn giá keo lai'!I12+'Đơn giá keo lai'!I13)/3</f>
        <v>163246.91898148149</v>
      </c>
    </row>
    <row r="10" spans="3:5" ht="18.75" x14ac:dyDescent="0.3">
      <c r="C10" s="10" t="s">
        <v>8</v>
      </c>
      <c r="D10" s="11">
        <f>'Đơn giá keo lai'!E13</f>
        <v>309874853.5</v>
      </c>
      <c r="E10" s="12">
        <f>'Đơn giá keo lai'!I13</f>
        <v>172152.6963888889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Đơn giá keo lai</vt:lpstr>
      <vt:lpstr>Đơn giá bồi thường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tvt</dc:creator>
  <cp:lastModifiedBy>DDT</cp:lastModifiedBy>
  <dcterms:created xsi:type="dcterms:W3CDTF">2024-02-21T06:37:58Z</dcterms:created>
  <dcterms:modified xsi:type="dcterms:W3CDTF">2025-05-22T09:33:27Z</dcterms:modified>
</cp:coreProperties>
</file>