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5"/>
  </bookViews>
  <sheets>
    <sheet name="PL1" sheetId="1" r:id="rId1"/>
    <sheet name="PL2" sheetId="2" r:id="rId2"/>
    <sheet name="PL3" sheetId="3" r:id="rId3"/>
    <sheet name="PL4" sheetId="4" r:id="rId4"/>
    <sheet name="PL5" sheetId="5" r:id="rId5"/>
    <sheet name="PL6_TONG" sheetId="6" r:id="rId6"/>
  </sheets>
  <definedNames>
    <definedName name="_xlnm.Print_Area" localSheetId="0">'PL1'!$A$1:$U$33</definedName>
    <definedName name="_xlnm.Print_Area" localSheetId="1">'PL2'!$A$1:$L$57</definedName>
    <definedName name="_xlnm.Print_Area" localSheetId="2">'PL3'!$A$1:$O$543</definedName>
    <definedName name="_xlnm.Print_Area" localSheetId="3">'PL4'!$A$1:$L$32</definedName>
    <definedName name="_xlnm.Print_Area" localSheetId="4">'PL5'!$A$1:$Z$21</definedName>
    <definedName name="_xlnm.Print_Area" localSheetId="5">PL6_TONG!$A$1:$I$20</definedName>
    <definedName name="_xlnm.Print_Titles" localSheetId="0">'PL1'!$6:$7</definedName>
    <definedName name="_xlnm.Print_Titles" localSheetId="1">'PL2'!$8:$10</definedName>
    <definedName name="_xlnm.Print_Titles" localSheetId="2">'PL3'!$6:$10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6" l="1"/>
  <c r="H18" i="6"/>
  <c r="H17" i="6"/>
  <c r="H16" i="6"/>
  <c r="H15" i="6"/>
  <c r="H14" i="6"/>
  <c r="H13" i="6"/>
  <c r="H12" i="6"/>
  <c r="H11" i="6"/>
  <c r="H10" i="6"/>
  <c r="H9" i="6"/>
  <c r="H8" i="6"/>
  <c r="G8" i="6"/>
  <c r="F8" i="6"/>
  <c r="E8" i="6"/>
  <c r="D8" i="6"/>
  <c r="C8" i="6"/>
  <c r="S21" i="5" l="1"/>
  <c r="Z21" i="5" s="1"/>
  <c r="S20" i="5"/>
  <c r="Z20" i="5" s="1"/>
  <c r="Y19" i="5"/>
  <c r="Z19" i="5" s="1"/>
  <c r="S19" i="5"/>
  <c r="Z18" i="5"/>
  <c r="Y18" i="5"/>
  <c r="S18" i="5"/>
  <c r="Q18" i="5"/>
  <c r="O18" i="5"/>
  <c r="M18" i="5"/>
  <c r="K18" i="5"/>
  <c r="Y17" i="5"/>
  <c r="Y10" i="5" s="1"/>
  <c r="W17" i="5"/>
  <c r="U17" i="5"/>
  <c r="S17" i="5"/>
  <c r="Q17" i="5"/>
  <c r="O17" i="5"/>
  <c r="M17" i="5"/>
  <c r="K17" i="5"/>
  <c r="Y16" i="5"/>
  <c r="W16" i="5"/>
  <c r="U16" i="5"/>
  <c r="Q16" i="5"/>
  <c r="Z16" i="5" s="1"/>
  <c r="O16" i="5"/>
  <c r="M16" i="5"/>
  <c r="K16" i="5"/>
  <c r="Y15" i="5"/>
  <c r="W15" i="5"/>
  <c r="U15" i="5"/>
  <c r="Q15" i="5"/>
  <c r="Q10" i="5" s="1"/>
  <c r="O15" i="5"/>
  <c r="M15" i="5"/>
  <c r="K15" i="5"/>
  <c r="W14" i="5"/>
  <c r="U14" i="5"/>
  <c r="Q14" i="5"/>
  <c r="O14" i="5"/>
  <c r="Z14" i="5" s="1"/>
  <c r="M14" i="5"/>
  <c r="K14" i="5"/>
  <c r="W13" i="5"/>
  <c r="Z13" i="5" s="1"/>
  <c r="U13" i="5"/>
  <c r="Q13" i="5"/>
  <c r="O13" i="5"/>
  <c r="M13" i="5"/>
  <c r="M10" i="5" s="1"/>
  <c r="X10" i="5"/>
  <c r="W10" i="5"/>
  <c r="V10" i="5"/>
  <c r="U10" i="5"/>
  <c r="T10" i="5"/>
  <c r="S10" i="5"/>
  <c r="R10" i="5"/>
  <c r="P10" i="5"/>
  <c r="O10" i="5"/>
  <c r="N10" i="5"/>
  <c r="L10" i="5"/>
  <c r="K10" i="5"/>
  <c r="J10" i="5"/>
  <c r="I10" i="5"/>
  <c r="H10" i="5"/>
  <c r="G10" i="5"/>
  <c r="F10" i="5"/>
  <c r="E10" i="5"/>
  <c r="D10" i="5"/>
  <c r="C10" i="5"/>
  <c r="B10" i="5"/>
  <c r="Z15" i="5" l="1"/>
  <c r="Z10" i="5" s="1"/>
  <c r="Z17" i="5"/>
  <c r="J32" i="4" l="1"/>
  <c r="I32" i="4"/>
  <c r="H32" i="4"/>
  <c r="G32" i="4"/>
  <c r="F32" i="4"/>
  <c r="K32" i="4" s="1"/>
  <c r="J31" i="4"/>
  <c r="I31" i="4"/>
  <c r="H31" i="4"/>
  <c r="G31" i="4"/>
  <c r="F31" i="4"/>
  <c r="K31" i="4" s="1"/>
  <c r="J30" i="4"/>
  <c r="I30" i="4"/>
  <c r="H30" i="4"/>
  <c r="G30" i="4"/>
  <c r="F30" i="4"/>
  <c r="K30" i="4" s="1"/>
  <c r="J29" i="4"/>
  <c r="I29" i="4"/>
  <c r="H29" i="4"/>
  <c r="G29" i="4"/>
  <c r="F29" i="4"/>
  <c r="K29" i="4" s="1"/>
  <c r="J28" i="4"/>
  <c r="I28" i="4"/>
  <c r="H28" i="4"/>
  <c r="G28" i="4"/>
  <c r="F28" i="4"/>
  <c r="K28" i="4" s="1"/>
  <c r="J27" i="4"/>
  <c r="I27" i="4"/>
  <c r="H27" i="4"/>
  <c r="G27" i="4"/>
  <c r="F27" i="4"/>
  <c r="K27" i="4" s="1"/>
  <c r="J26" i="4"/>
  <c r="I26" i="4"/>
  <c r="H26" i="4"/>
  <c r="G26" i="4"/>
  <c r="F26" i="4"/>
  <c r="K26" i="4" s="1"/>
  <c r="J25" i="4"/>
  <c r="I25" i="4"/>
  <c r="H25" i="4"/>
  <c r="G25" i="4"/>
  <c r="F25" i="4"/>
  <c r="K25" i="4" s="1"/>
  <c r="J24" i="4"/>
  <c r="I24" i="4"/>
  <c r="H24" i="4"/>
  <c r="G24" i="4"/>
  <c r="F24" i="4"/>
  <c r="K24" i="4" s="1"/>
  <c r="J23" i="4"/>
  <c r="I23" i="4"/>
  <c r="H23" i="4"/>
  <c r="G23" i="4"/>
  <c r="F23" i="4"/>
  <c r="K23" i="4" s="1"/>
  <c r="J22" i="4"/>
  <c r="I22" i="4"/>
  <c r="H22" i="4"/>
  <c r="G22" i="4"/>
  <c r="F22" i="4"/>
  <c r="K22" i="4" s="1"/>
  <c r="J21" i="4"/>
  <c r="I21" i="4"/>
  <c r="H21" i="4"/>
  <c r="G21" i="4"/>
  <c r="F21" i="4"/>
  <c r="K21" i="4" s="1"/>
  <c r="J20" i="4"/>
  <c r="I20" i="4"/>
  <c r="H20" i="4"/>
  <c r="G20" i="4"/>
  <c r="F20" i="4"/>
  <c r="K20" i="4" s="1"/>
  <c r="J19" i="4"/>
  <c r="I19" i="4"/>
  <c r="H19" i="4"/>
  <c r="G19" i="4"/>
  <c r="F19" i="4"/>
  <c r="K19" i="4" s="1"/>
  <c r="J18" i="4"/>
  <c r="I18" i="4"/>
  <c r="H18" i="4"/>
  <c r="G18" i="4"/>
  <c r="F18" i="4"/>
  <c r="K18" i="4" s="1"/>
  <c r="J17" i="4"/>
  <c r="I17" i="4"/>
  <c r="H17" i="4"/>
  <c r="G17" i="4"/>
  <c r="F17" i="4"/>
  <c r="K17" i="4" s="1"/>
  <c r="J16" i="4"/>
  <c r="I16" i="4"/>
  <c r="H16" i="4"/>
  <c r="G16" i="4"/>
  <c r="F16" i="4"/>
  <c r="K16" i="4" s="1"/>
  <c r="J15" i="4"/>
  <c r="I15" i="4"/>
  <c r="H15" i="4"/>
  <c r="G15" i="4"/>
  <c r="F15" i="4"/>
  <c r="K15" i="4" s="1"/>
  <c r="J14" i="4"/>
  <c r="I14" i="4"/>
  <c r="H14" i="4"/>
  <c r="G14" i="4"/>
  <c r="F14" i="4"/>
  <c r="K14" i="4" s="1"/>
  <c r="J13" i="4"/>
  <c r="I13" i="4"/>
  <c r="H13" i="4"/>
  <c r="G13" i="4"/>
  <c r="F13" i="4"/>
  <c r="K13" i="4" s="1"/>
  <c r="J12" i="4"/>
  <c r="I12" i="4"/>
  <c r="H12" i="4"/>
  <c r="G12" i="4"/>
  <c r="F12" i="4"/>
  <c r="K12" i="4" s="1"/>
  <c r="J11" i="4"/>
  <c r="I11" i="4"/>
  <c r="I10" i="4" s="1"/>
  <c r="H11" i="4"/>
  <c r="H10" i="4" s="1"/>
  <c r="G11" i="4"/>
  <c r="F11" i="4"/>
  <c r="K11" i="4" s="1"/>
  <c r="J10" i="4"/>
  <c r="G10" i="4"/>
  <c r="E10" i="4"/>
  <c r="D10" i="4"/>
  <c r="C10" i="4"/>
  <c r="K10" i="4" l="1"/>
  <c r="F10" i="4"/>
  <c r="N543" i="3" l="1"/>
  <c r="O543" i="3" s="1"/>
  <c r="L543" i="3"/>
  <c r="J543" i="3"/>
  <c r="H543" i="3"/>
  <c r="F543" i="3"/>
  <c r="N542" i="3"/>
  <c r="L542" i="3"/>
  <c r="J542" i="3"/>
  <c r="H542" i="3"/>
  <c r="F542" i="3"/>
  <c r="N541" i="3"/>
  <c r="L541" i="3"/>
  <c r="J541" i="3"/>
  <c r="H541" i="3"/>
  <c r="F541" i="3"/>
  <c r="N540" i="3"/>
  <c r="L540" i="3"/>
  <c r="J540" i="3"/>
  <c r="H540" i="3"/>
  <c r="F540" i="3"/>
  <c r="N539" i="3"/>
  <c r="O539" i="3" s="1"/>
  <c r="L539" i="3"/>
  <c r="J539" i="3"/>
  <c r="H539" i="3"/>
  <c r="F539" i="3"/>
  <c r="N538" i="3"/>
  <c r="L538" i="3"/>
  <c r="J538" i="3"/>
  <c r="H538" i="3"/>
  <c r="F538" i="3"/>
  <c r="N537" i="3"/>
  <c r="L537" i="3"/>
  <c r="J537" i="3"/>
  <c r="H537" i="3"/>
  <c r="F537" i="3"/>
  <c r="N536" i="3"/>
  <c r="L536" i="3"/>
  <c r="J536" i="3"/>
  <c r="H536" i="3"/>
  <c r="F536" i="3"/>
  <c r="N535" i="3"/>
  <c r="O535" i="3" s="1"/>
  <c r="L535" i="3"/>
  <c r="J535" i="3"/>
  <c r="H535" i="3"/>
  <c r="F535" i="3"/>
  <c r="N534" i="3"/>
  <c r="L534" i="3"/>
  <c r="J534" i="3"/>
  <c r="H534" i="3"/>
  <c r="F534" i="3"/>
  <c r="N533" i="3"/>
  <c r="L533" i="3"/>
  <c r="J533" i="3"/>
  <c r="H533" i="3"/>
  <c r="F533" i="3"/>
  <c r="N532" i="3"/>
  <c r="L532" i="3"/>
  <c r="J532" i="3"/>
  <c r="H532" i="3"/>
  <c r="F532" i="3"/>
  <c r="N531" i="3"/>
  <c r="O531" i="3" s="1"/>
  <c r="L531" i="3"/>
  <c r="J531" i="3"/>
  <c r="H531" i="3"/>
  <c r="F531" i="3"/>
  <c r="N530" i="3"/>
  <c r="L530" i="3"/>
  <c r="J530" i="3"/>
  <c r="H530" i="3"/>
  <c r="F530" i="3"/>
  <c r="N529" i="3"/>
  <c r="L529" i="3"/>
  <c r="J529" i="3"/>
  <c r="H529" i="3"/>
  <c r="F529" i="3"/>
  <c r="N528" i="3"/>
  <c r="L528" i="3"/>
  <c r="J528" i="3"/>
  <c r="H528" i="3"/>
  <c r="F528" i="3"/>
  <c r="N527" i="3"/>
  <c r="O527" i="3" s="1"/>
  <c r="L527" i="3"/>
  <c r="J527" i="3"/>
  <c r="H527" i="3"/>
  <c r="F527" i="3"/>
  <c r="N526" i="3"/>
  <c r="L526" i="3"/>
  <c r="J526" i="3"/>
  <c r="H526" i="3"/>
  <c r="F526" i="3"/>
  <c r="N525" i="3"/>
  <c r="L525" i="3"/>
  <c r="J525" i="3"/>
  <c r="H525" i="3"/>
  <c r="F525" i="3"/>
  <c r="N524" i="3"/>
  <c r="L524" i="3"/>
  <c r="J524" i="3"/>
  <c r="H524" i="3"/>
  <c r="F524" i="3"/>
  <c r="N523" i="3"/>
  <c r="O523" i="3" s="1"/>
  <c r="L523" i="3"/>
  <c r="J523" i="3"/>
  <c r="H523" i="3"/>
  <c r="F523" i="3"/>
  <c r="N522" i="3"/>
  <c r="L522" i="3"/>
  <c r="J522" i="3"/>
  <c r="H522" i="3"/>
  <c r="F522" i="3"/>
  <c r="N521" i="3"/>
  <c r="L521" i="3"/>
  <c r="J521" i="3"/>
  <c r="H521" i="3"/>
  <c r="F521" i="3"/>
  <c r="N520" i="3"/>
  <c r="L520" i="3"/>
  <c r="J520" i="3"/>
  <c r="H520" i="3"/>
  <c r="F520" i="3"/>
  <c r="N519" i="3"/>
  <c r="O519" i="3" s="1"/>
  <c r="L519" i="3"/>
  <c r="J519" i="3"/>
  <c r="H519" i="3"/>
  <c r="F519" i="3"/>
  <c r="N518" i="3"/>
  <c r="L518" i="3"/>
  <c r="J518" i="3"/>
  <c r="H518" i="3"/>
  <c r="F518" i="3"/>
  <c r="N517" i="3"/>
  <c r="L517" i="3"/>
  <c r="J517" i="3"/>
  <c r="H517" i="3"/>
  <c r="F517" i="3"/>
  <c r="N516" i="3"/>
  <c r="L516" i="3"/>
  <c r="J516" i="3"/>
  <c r="H516" i="3"/>
  <c r="F516" i="3"/>
  <c r="N515" i="3"/>
  <c r="O515" i="3" s="1"/>
  <c r="L515" i="3"/>
  <c r="J515" i="3"/>
  <c r="H515" i="3"/>
  <c r="F515" i="3"/>
  <c r="N514" i="3"/>
  <c r="L514" i="3"/>
  <c r="J514" i="3"/>
  <c r="H514" i="3"/>
  <c r="F514" i="3"/>
  <c r="N513" i="3"/>
  <c r="L513" i="3"/>
  <c r="J513" i="3"/>
  <c r="H513" i="3"/>
  <c r="F513" i="3"/>
  <c r="N512" i="3"/>
  <c r="L512" i="3"/>
  <c r="J512" i="3"/>
  <c r="H512" i="3"/>
  <c r="F512" i="3"/>
  <c r="N511" i="3"/>
  <c r="O511" i="3" s="1"/>
  <c r="L511" i="3"/>
  <c r="J511" i="3"/>
  <c r="H511" i="3"/>
  <c r="F511" i="3"/>
  <c r="N510" i="3"/>
  <c r="L510" i="3"/>
  <c r="J510" i="3"/>
  <c r="H510" i="3"/>
  <c r="F510" i="3"/>
  <c r="N509" i="3"/>
  <c r="L509" i="3"/>
  <c r="J509" i="3"/>
  <c r="H509" i="3"/>
  <c r="F509" i="3"/>
  <c r="N508" i="3"/>
  <c r="L508" i="3"/>
  <c r="J508" i="3"/>
  <c r="H508" i="3"/>
  <c r="F508" i="3"/>
  <c r="N507" i="3"/>
  <c r="O507" i="3" s="1"/>
  <c r="L507" i="3"/>
  <c r="J507" i="3"/>
  <c r="H507" i="3"/>
  <c r="F507" i="3"/>
  <c r="N506" i="3"/>
  <c r="L506" i="3"/>
  <c r="J506" i="3"/>
  <c r="H506" i="3"/>
  <c r="F506" i="3"/>
  <c r="N505" i="3"/>
  <c r="L505" i="3"/>
  <c r="J505" i="3"/>
  <c r="H505" i="3"/>
  <c r="F505" i="3"/>
  <c r="N504" i="3"/>
  <c r="L504" i="3"/>
  <c r="J504" i="3"/>
  <c r="H504" i="3"/>
  <c r="F504" i="3"/>
  <c r="N503" i="3"/>
  <c r="O503" i="3" s="1"/>
  <c r="L503" i="3"/>
  <c r="J503" i="3"/>
  <c r="H503" i="3"/>
  <c r="F503" i="3"/>
  <c r="O502" i="3"/>
  <c r="N501" i="3"/>
  <c r="L501" i="3"/>
  <c r="J501" i="3"/>
  <c r="H501" i="3"/>
  <c r="O501" i="3" s="1"/>
  <c r="F501" i="3"/>
  <c r="N500" i="3"/>
  <c r="L500" i="3"/>
  <c r="O500" i="3" s="1"/>
  <c r="J500" i="3"/>
  <c r="H500" i="3"/>
  <c r="F500" i="3"/>
  <c r="N499" i="3"/>
  <c r="L499" i="3"/>
  <c r="J499" i="3"/>
  <c r="H499" i="3"/>
  <c r="O499" i="3" s="1"/>
  <c r="F499" i="3"/>
  <c r="N498" i="3"/>
  <c r="L498" i="3"/>
  <c r="O498" i="3" s="1"/>
  <c r="J498" i="3"/>
  <c r="H498" i="3"/>
  <c r="F498" i="3"/>
  <c r="N497" i="3"/>
  <c r="L497" i="3"/>
  <c r="J497" i="3"/>
  <c r="H497" i="3"/>
  <c r="O497" i="3" s="1"/>
  <c r="F497" i="3"/>
  <c r="N496" i="3"/>
  <c r="L496" i="3"/>
  <c r="O496" i="3" s="1"/>
  <c r="J496" i="3"/>
  <c r="H496" i="3"/>
  <c r="F496" i="3"/>
  <c r="N495" i="3"/>
  <c r="L495" i="3"/>
  <c r="J495" i="3"/>
  <c r="H495" i="3"/>
  <c r="O495" i="3" s="1"/>
  <c r="F495" i="3"/>
  <c r="N494" i="3"/>
  <c r="L494" i="3"/>
  <c r="O494" i="3" s="1"/>
  <c r="J494" i="3"/>
  <c r="H494" i="3"/>
  <c r="F494" i="3"/>
  <c r="N493" i="3"/>
  <c r="L493" i="3"/>
  <c r="J493" i="3"/>
  <c r="H493" i="3"/>
  <c r="O493" i="3" s="1"/>
  <c r="F493" i="3"/>
  <c r="N492" i="3"/>
  <c r="L492" i="3"/>
  <c r="O492" i="3" s="1"/>
  <c r="J492" i="3"/>
  <c r="H492" i="3"/>
  <c r="F492" i="3"/>
  <c r="N491" i="3"/>
  <c r="L491" i="3"/>
  <c r="J491" i="3"/>
  <c r="H491" i="3"/>
  <c r="O491" i="3" s="1"/>
  <c r="F491" i="3"/>
  <c r="N490" i="3"/>
  <c r="L490" i="3"/>
  <c r="O490" i="3" s="1"/>
  <c r="J490" i="3"/>
  <c r="H490" i="3"/>
  <c r="F490" i="3"/>
  <c r="N489" i="3"/>
  <c r="L489" i="3"/>
  <c r="J489" i="3"/>
  <c r="H489" i="3"/>
  <c r="O489" i="3" s="1"/>
  <c r="F489" i="3"/>
  <c r="M488" i="3"/>
  <c r="N488" i="3" s="1"/>
  <c r="K488" i="3"/>
  <c r="L488" i="3" s="1"/>
  <c r="I488" i="3"/>
  <c r="J488" i="3" s="1"/>
  <c r="G488" i="3"/>
  <c r="H488" i="3" s="1"/>
  <c r="E488" i="3"/>
  <c r="F488" i="3" s="1"/>
  <c r="D488" i="3"/>
  <c r="N487" i="3"/>
  <c r="L487" i="3"/>
  <c r="O487" i="3" s="1"/>
  <c r="J487" i="3"/>
  <c r="H487" i="3"/>
  <c r="F487" i="3"/>
  <c r="N486" i="3"/>
  <c r="L486" i="3"/>
  <c r="J486" i="3"/>
  <c r="H486" i="3"/>
  <c r="O486" i="3" s="1"/>
  <c r="F486" i="3"/>
  <c r="N485" i="3"/>
  <c r="L485" i="3"/>
  <c r="O485" i="3" s="1"/>
  <c r="J485" i="3"/>
  <c r="H485" i="3"/>
  <c r="F485" i="3"/>
  <c r="N484" i="3"/>
  <c r="L484" i="3"/>
  <c r="J484" i="3"/>
  <c r="H484" i="3"/>
  <c r="O484" i="3" s="1"/>
  <c r="F484" i="3"/>
  <c r="N483" i="3"/>
  <c r="L483" i="3"/>
  <c r="O483" i="3" s="1"/>
  <c r="J483" i="3"/>
  <c r="H483" i="3"/>
  <c r="F483" i="3"/>
  <c r="N482" i="3"/>
  <c r="L482" i="3"/>
  <c r="J482" i="3"/>
  <c r="H482" i="3"/>
  <c r="O482" i="3" s="1"/>
  <c r="F482" i="3"/>
  <c r="N481" i="3"/>
  <c r="L481" i="3"/>
  <c r="O481" i="3" s="1"/>
  <c r="J481" i="3"/>
  <c r="H481" i="3"/>
  <c r="F481" i="3"/>
  <c r="N480" i="3"/>
  <c r="L480" i="3"/>
  <c r="J480" i="3"/>
  <c r="H480" i="3"/>
  <c r="O480" i="3" s="1"/>
  <c r="F480" i="3"/>
  <c r="N479" i="3"/>
  <c r="L479" i="3"/>
  <c r="O479" i="3" s="1"/>
  <c r="J479" i="3"/>
  <c r="H479" i="3"/>
  <c r="F479" i="3"/>
  <c r="N478" i="3"/>
  <c r="L478" i="3"/>
  <c r="J478" i="3"/>
  <c r="H478" i="3"/>
  <c r="O478" i="3" s="1"/>
  <c r="F478" i="3"/>
  <c r="N477" i="3"/>
  <c r="L477" i="3"/>
  <c r="O477" i="3" s="1"/>
  <c r="J477" i="3"/>
  <c r="H477" i="3"/>
  <c r="F477" i="3"/>
  <c r="N476" i="3"/>
  <c r="L476" i="3"/>
  <c r="J476" i="3"/>
  <c r="H476" i="3"/>
  <c r="O476" i="3" s="1"/>
  <c r="F476" i="3"/>
  <c r="N475" i="3"/>
  <c r="L475" i="3"/>
  <c r="O475" i="3" s="1"/>
  <c r="J475" i="3"/>
  <c r="H475" i="3"/>
  <c r="F475" i="3"/>
  <c r="N474" i="3"/>
  <c r="L474" i="3"/>
  <c r="J474" i="3"/>
  <c r="H474" i="3"/>
  <c r="O474" i="3" s="1"/>
  <c r="F474" i="3"/>
  <c r="N473" i="3"/>
  <c r="L473" i="3"/>
  <c r="O473" i="3" s="1"/>
  <c r="J473" i="3"/>
  <c r="H473" i="3"/>
  <c r="F473" i="3"/>
  <c r="N472" i="3"/>
  <c r="L472" i="3"/>
  <c r="J472" i="3"/>
  <c r="H472" i="3"/>
  <c r="O472" i="3" s="1"/>
  <c r="F472" i="3"/>
  <c r="N471" i="3"/>
  <c r="L471" i="3"/>
  <c r="O471" i="3" s="1"/>
  <c r="J471" i="3"/>
  <c r="H471" i="3"/>
  <c r="F471" i="3"/>
  <c r="N470" i="3"/>
  <c r="L470" i="3"/>
  <c r="J470" i="3"/>
  <c r="H470" i="3"/>
  <c r="O470" i="3" s="1"/>
  <c r="F470" i="3"/>
  <c r="N469" i="3"/>
  <c r="L469" i="3"/>
  <c r="O469" i="3" s="1"/>
  <c r="J469" i="3"/>
  <c r="H469" i="3"/>
  <c r="F469" i="3"/>
  <c r="N468" i="3"/>
  <c r="L468" i="3"/>
  <c r="J468" i="3"/>
  <c r="H468" i="3"/>
  <c r="O468" i="3" s="1"/>
  <c r="F468" i="3"/>
  <c r="N467" i="3"/>
  <c r="L467" i="3"/>
  <c r="O467" i="3" s="1"/>
  <c r="J467" i="3"/>
  <c r="H467" i="3"/>
  <c r="F467" i="3"/>
  <c r="N466" i="3"/>
  <c r="L466" i="3"/>
  <c r="J466" i="3"/>
  <c r="H466" i="3"/>
  <c r="O466" i="3" s="1"/>
  <c r="F466" i="3"/>
  <c r="N465" i="3"/>
  <c r="L465" i="3"/>
  <c r="O465" i="3" s="1"/>
  <c r="J465" i="3"/>
  <c r="H465" i="3"/>
  <c r="F465" i="3"/>
  <c r="N464" i="3"/>
  <c r="L464" i="3"/>
  <c r="J464" i="3"/>
  <c r="H464" i="3"/>
  <c r="O464" i="3" s="1"/>
  <c r="F464" i="3"/>
  <c r="N463" i="3"/>
  <c r="L463" i="3"/>
  <c r="O463" i="3" s="1"/>
  <c r="J463" i="3"/>
  <c r="H463" i="3"/>
  <c r="F463" i="3"/>
  <c r="N462" i="3"/>
  <c r="L462" i="3"/>
  <c r="J462" i="3"/>
  <c r="H462" i="3"/>
  <c r="O462" i="3" s="1"/>
  <c r="F462" i="3"/>
  <c r="N461" i="3"/>
  <c r="L461" i="3"/>
  <c r="O461" i="3" s="1"/>
  <c r="J461" i="3"/>
  <c r="H461" i="3"/>
  <c r="F461" i="3"/>
  <c r="N460" i="3"/>
  <c r="L460" i="3"/>
  <c r="J460" i="3"/>
  <c r="H460" i="3"/>
  <c r="O460" i="3" s="1"/>
  <c r="F460" i="3"/>
  <c r="N459" i="3"/>
  <c r="L459" i="3"/>
  <c r="O459" i="3" s="1"/>
  <c r="J459" i="3"/>
  <c r="H459" i="3"/>
  <c r="F459" i="3"/>
  <c r="N458" i="3"/>
  <c r="L458" i="3"/>
  <c r="J458" i="3"/>
  <c r="H458" i="3"/>
  <c r="O458" i="3" s="1"/>
  <c r="F458" i="3"/>
  <c r="N457" i="3"/>
  <c r="L457" i="3"/>
  <c r="O457" i="3" s="1"/>
  <c r="J457" i="3"/>
  <c r="H457" i="3"/>
  <c r="F457" i="3"/>
  <c r="N456" i="3"/>
  <c r="L456" i="3"/>
  <c r="J456" i="3"/>
  <c r="H456" i="3"/>
  <c r="O456" i="3" s="1"/>
  <c r="F456" i="3"/>
  <c r="N455" i="3"/>
  <c r="L455" i="3"/>
  <c r="O455" i="3" s="1"/>
  <c r="J455" i="3"/>
  <c r="H455" i="3"/>
  <c r="F455" i="3"/>
  <c r="N454" i="3"/>
  <c r="L454" i="3"/>
  <c r="J454" i="3"/>
  <c r="H454" i="3"/>
  <c r="O454" i="3" s="1"/>
  <c r="F454" i="3"/>
  <c r="N453" i="3"/>
  <c r="L453" i="3"/>
  <c r="O453" i="3" s="1"/>
  <c r="J453" i="3"/>
  <c r="H453" i="3"/>
  <c r="F453" i="3"/>
  <c r="N452" i="3"/>
  <c r="L452" i="3"/>
  <c r="J452" i="3"/>
  <c r="H452" i="3"/>
  <c r="O452" i="3" s="1"/>
  <c r="F452" i="3"/>
  <c r="N451" i="3"/>
  <c r="L451" i="3"/>
  <c r="O451" i="3" s="1"/>
  <c r="J451" i="3"/>
  <c r="H451" i="3"/>
  <c r="F451" i="3"/>
  <c r="N450" i="3"/>
  <c r="L450" i="3"/>
  <c r="J450" i="3"/>
  <c r="H450" i="3"/>
  <c r="O450" i="3" s="1"/>
  <c r="F450" i="3"/>
  <c r="N449" i="3"/>
  <c r="L449" i="3"/>
  <c r="O449" i="3" s="1"/>
  <c r="J449" i="3"/>
  <c r="H449" i="3"/>
  <c r="F449" i="3"/>
  <c r="N448" i="3"/>
  <c r="L448" i="3"/>
  <c r="J448" i="3"/>
  <c r="H448" i="3"/>
  <c r="O448" i="3" s="1"/>
  <c r="F448" i="3"/>
  <c r="N447" i="3"/>
  <c r="L447" i="3"/>
  <c r="O447" i="3" s="1"/>
  <c r="J447" i="3"/>
  <c r="H447" i="3"/>
  <c r="F447" i="3"/>
  <c r="M446" i="3"/>
  <c r="N446" i="3" s="1"/>
  <c r="K446" i="3"/>
  <c r="L446" i="3" s="1"/>
  <c r="O446" i="3" s="1"/>
  <c r="I446" i="3"/>
  <c r="J446" i="3" s="1"/>
  <c r="G446" i="3"/>
  <c r="H446" i="3" s="1"/>
  <c r="E446" i="3"/>
  <c r="F446" i="3" s="1"/>
  <c r="D446" i="3"/>
  <c r="N445" i="3"/>
  <c r="L445" i="3"/>
  <c r="J445" i="3"/>
  <c r="H445" i="3"/>
  <c r="O445" i="3" s="1"/>
  <c r="F445" i="3"/>
  <c r="N444" i="3"/>
  <c r="L444" i="3"/>
  <c r="O444" i="3" s="1"/>
  <c r="J444" i="3"/>
  <c r="H444" i="3"/>
  <c r="F444" i="3"/>
  <c r="N443" i="3"/>
  <c r="L443" i="3"/>
  <c r="J443" i="3"/>
  <c r="H443" i="3"/>
  <c r="O443" i="3" s="1"/>
  <c r="F443" i="3"/>
  <c r="N442" i="3"/>
  <c r="L442" i="3"/>
  <c r="O442" i="3" s="1"/>
  <c r="J442" i="3"/>
  <c r="H442" i="3"/>
  <c r="F442" i="3"/>
  <c r="N441" i="3"/>
  <c r="L441" i="3"/>
  <c r="J441" i="3"/>
  <c r="H441" i="3"/>
  <c r="O441" i="3" s="1"/>
  <c r="F441" i="3"/>
  <c r="N440" i="3"/>
  <c r="L440" i="3"/>
  <c r="O440" i="3" s="1"/>
  <c r="J440" i="3"/>
  <c r="H440" i="3"/>
  <c r="F440" i="3"/>
  <c r="N439" i="3"/>
  <c r="L439" i="3"/>
  <c r="J439" i="3"/>
  <c r="H439" i="3"/>
  <c r="O439" i="3" s="1"/>
  <c r="F439" i="3"/>
  <c r="N438" i="3"/>
  <c r="L438" i="3"/>
  <c r="O438" i="3" s="1"/>
  <c r="J438" i="3"/>
  <c r="H438" i="3"/>
  <c r="F438" i="3"/>
  <c r="N437" i="3"/>
  <c r="L437" i="3"/>
  <c r="J437" i="3"/>
  <c r="H437" i="3"/>
  <c r="O437" i="3" s="1"/>
  <c r="F437" i="3"/>
  <c r="N436" i="3"/>
  <c r="L436" i="3"/>
  <c r="O436" i="3" s="1"/>
  <c r="J436" i="3"/>
  <c r="H436" i="3"/>
  <c r="F436" i="3"/>
  <c r="N435" i="3"/>
  <c r="L435" i="3"/>
  <c r="J435" i="3"/>
  <c r="H435" i="3"/>
  <c r="O435" i="3" s="1"/>
  <c r="F435" i="3"/>
  <c r="N434" i="3"/>
  <c r="L434" i="3"/>
  <c r="O434" i="3" s="1"/>
  <c r="J434" i="3"/>
  <c r="H434" i="3"/>
  <c r="F434" i="3"/>
  <c r="N433" i="3"/>
  <c r="L433" i="3"/>
  <c r="J433" i="3"/>
  <c r="H433" i="3"/>
  <c r="O433" i="3" s="1"/>
  <c r="F433" i="3"/>
  <c r="N432" i="3"/>
  <c r="L432" i="3"/>
  <c r="O432" i="3" s="1"/>
  <c r="J432" i="3"/>
  <c r="H432" i="3"/>
  <c r="F432" i="3"/>
  <c r="N431" i="3"/>
  <c r="L431" i="3"/>
  <c r="J431" i="3"/>
  <c r="H431" i="3"/>
  <c r="O431" i="3" s="1"/>
  <c r="F431" i="3"/>
  <c r="N430" i="3"/>
  <c r="L430" i="3"/>
  <c r="O430" i="3" s="1"/>
  <c r="J430" i="3"/>
  <c r="H430" i="3"/>
  <c r="F430" i="3"/>
  <c r="N429" i="3"/>
  <c r="L429" i="3"/>
  <c r="J429" i="3"/>
  <c r="H429" i="3"/>
  <c r="O429" i="3" s="1"/>
  <c r="F429" i="3"/>
  <c r="N428" i="3"/>
  <c r="L428" i="3"/>
  <c r="O428" i="3" s="1"/>
  <c r="J428" i="3"/>
  <c r="H428" i="3"/>
  <c r="F428" i="3"/>
  <c r="N427" i="3"/>
  <c r="L427" i="3"/>
  <c r="J427" i="3"/>
  <c r="H427" i="3"/>
  <c r="O427" i="3" s="1"/>
  <c r="F427" i="3"/>
  <c r="N426" i="3"/>
  <c r="L426" i="3"/>
  <c r="O426" i="3" s="1"/>
  <c r="J426" i="3"/>
  <c r="H426" i="3"/>
  <c r="F426" i="3"/>
  <c r="N425" i="3"/>
  <c r="L425" i="3"/>
  <c r="J425" i="3"/>
  <c r="H425" i="3"/>
  <c r="O425" i="3" s="1"/>
  <c r="F425" i="3"/>
  <c r="N424" i="3"/>
  <c r="L424" i="3"/>
  <c r="O424" i="3" s="1"/>
  <c r="J424" i="3"/>
  <c r="H424" i="3"/>
  <c r="F424" i="3"/>
  <c r="N423" i="3"/>
  <c r="L423" i="3"/>
  <c r="J423" i="3"/>
  <c r="H423" i="3"/>
  <c r="O423" i="3" s="1"/>
  <c r="F423" i="3"/>
  <c r="N422" i="3"/>
  <c r="L422" i="3"/>
  <c r="O422" i="3" s="1"/>
  <c r="J422" i="3"/>
  <c r="H422" i="3"/>
  <c r="F422" i="3"/>
  <c r="N421" i="3"/>
  <c r="L421" i="3"/>
  <c r="J421" i="3"/>
  <c r="H421" i="3"/>
  <c r="O421" i="3" s="1"/>
  <c r="F421" i="3"/>
  <c r="N420" i="3"/>
  <c r="L420" i="3"/>
  <c r="O420" i="3" s="1"/>
  <c r="J420" i="3"/>
  <c r="H420" i="3"/>
  <c r="F420" i="3"/>
  <c r="N419" i="3"/>
  <c r="L419" i="3"/>
  <c r="J419" i="3"/>
  <c r="H419" i="3"/>
  <c r="O419" i="3" s="1"/>
  <c r="F419" i="3"/>
  <c r="M418" i="3"/>
  <c r="N418" i="3" s="1"/>
  <c r="K418" i="3"/>
  <c r="L418" i="3" s="1"/>
  <c r="I418" i="3"/>
  <c r="J418" i="3" s="1"/>
  <c r="G418" i="3"/>
  <c r="H418" i="3" s="1"/>
  <c r="E418" i="3"/>
  <c r="F418" i="3" s="1"/>
  <c r="D418" i="3"/>
  <c r="N417" i="3"/>
  <c r="L417" i="3"/>
  <c r="O417" i="3" s="1"/>
  <c r="J417" i="3"/>
  <c r="H417" i="3"/>
  <c r="F417" i="3"/>
  <c r="N416" i="3"/>
  <c r="L416" i="3"/>
  <c r="J416" i="3"/>
  <c r="H416" i="3"/>
  <c r="O416" i="3" s="1"/>
  <c r="F416" i="3"/>
  <c r="N415" i="3"/>
  <c r="L415" i="3"/>
  <c r="O415" i="3" s="1"/>
  <c r="J415" i="3"/>
  <c r="H415" i="3"/>
  <c r="F415" i="3"/>
  <c r="N414" i="3"/>
  <c r="L414" i="3"/>
  <c r="J414" i="3"/>
  <c r="H414" i="3"/>
  <c r="O414" i="3" s="1"/>
  <c r="F414" i="3"/>
  <c r="N413" i="3"/>
  <c r="L413" i="3"/>
  <c r="O413" i="3" s="1"/>
  <c r="J413" i="3"/>
  <c r="H413" i="3"/>
  <c r="F413" i="3"/>
  <c r="N412" i="3"/>
  <c r="L412" i="3"/>
  <c r="J412" i="3"/>
  <c r="H412" i="3"/>
  <c r="O412" i="3" s="1"/>
  <c r="F412" i="3"/>
  <c r="N411" i="3"/>
  <c r="L411" i="3"/>
  <c r="O411" i="3" s="1"/>
  <c r="J411" i="3"/>
  <c r="H411" i="3"/>
  <c r="F411" i="3"/>
  <c r="N410" i="3"/>
  <c r="L410" i="3"/>
  <c r="J410" i="3"/>
  <c r="H410" i="3"/>
  <c r="O410" i="3" s="1"/>
  <c r="F410" i="3"/>
  <c r="N409" i="3"/>
  <c r="L409" i="3"/>
  <c r="O409" i="3" s="1"/>
  <c r="J409" i="3"/>
  <c r="H409" i="3"/>
  <c r="F409" i="3"/>
  <c r="N408" i="3"/>
  <c r="L408" i="3"/>
  <c r="J408" i="3"/>
  <c r="H408" i="3"/>
  <c r="O408" i="3" s="1"/>
  <c r="F408" i="3"/>
  <c r="N407" i="3"/>
  <c r="L407" i="3"/>
  <c r="O407" i="3" s="1"/>
  <c r="J407" i="3"/>
  <c r="H407" i="3"/>
  <c r="F407" i="3"/>
  <c r="N406" i="3"/>
  <c r="L406" i="3"/>
  <c r="J406" i="3"/>
  <c r="H406" i="3"/>
  <c r="O406" i="3" s="1"/>
  <c r="F406" i="3"/>
  <c r="N405" i="3"/>
  <c r="L405" i="3"/>
  <c r="O405" i="3" s="1"/>
  <c r="J405" i="3"/>
  <c r="H405" i="3"/>
  <c r="F405" i="3"/>
  <c r="N404" i="3"/>
  <c r="L404" i="3"/>
  <c r="J404" i="3"/>
  <c r="H404" i="3"/>
  <c r="O404" i="3" s="1"/>
  <c r="F404" i="3"/>
  <c r="N403" i="3"/>
  <c r="L403" i="3"/>
  <c r="O403" i="3" s="1"/>
  <c r="J403" i="3"/>
  <c r="H403" i="3"/>
  <c r="F403" i="3"/>
  <c r="N402" i="3"/>
  <c r="L402" i="3"/>
  <c r="J402" i="3"/>
  <c r="H402" i="3"/>
  <c r="O402" i="3" s="1"/>
  <c r="F402" i="3"/>
  <c r="N401" i="3"/>
  <c r="L401" i="3"/>
  <c r="O401" i="3" s="1"/>
  <c r="J401" i="3"/>
  <c r="H401" i="3"/>
  <c r="F401" i="3"/>
  <c r="N400" i="3"/>
  <c r="L400" i="3"/>
  <c r="J400" i="3"/>
  <c r="H400" i="3"/>
  <c r="O400" i="3" s="1"/>
  <c r="F400" i="3"/>
  <c r="N399" i="3"/>
  <c r="L399" i="3"/>
  <c r="O399" i="3" s="1"/>
  <c r="J399" i="3"/>
  <c r="H399" i="3"/>
  <c r="F399" i="3"/>
  <c r="N398" i="3"/>
  <c r="L398" i="3"/>
  <c r="J398" i="3"/>
  <c r="H398" i="3"/>
  <c r="O398" i="3" s="1"/>
  <c r="F398" i="3"/>
  <c r="N397" i="3"/>
  <c r="L397" i="3"/>
  <c r="O397" i="3" s="1"/>
  <c r="J397" i="3"/>
  <c r="H397" i="3"/>
  <c r="F397" i="3"/>
  <c r="N396" i="3"/>
  <c r="L396" i="3"/>
  <c r="J396" i="3"/>
  <c r="H396" i="3"/>
  <c r="O396" i="3" s="1"/>
  <c r="F396" i="3"/>
  <c r="N395" i="3"/>
  <c r="L395" i="3"/>
  <c r="O395" i="3" s="1"/>
  <c r="J395" i="3"/>
  <c r="H395" i="3"/>
  <c r="F395" i="3"/>
  <c r="N394" i="3"/>
  <c r="L394" i="3"/>
  <c r="J394" i="3"/>
  <c r="H394" i="3"/>
  <c r="O394" i="3" s="1"/>
  <c r="F394" i="3"/>
  <c r="N393" i="3"/>
  <c r="L393" i="3"/>
  <c r="O393" i="3" s="1"/>
  <c r="J393" i="3"/>
  <c r="H393" i="3"/>
  <c r="F393" i="3"/>
  <c r="N392" i="3"/>
  <c r="L392" i="3"/>
  <c r="J392" i="3"/>
  <c r="H392" i="3"/>
  <c r="O392" i="3" s="1"/>
  <c r="F392" i="3"/>
  <c r="N391" i="3"/>
  <c r="L391" i="3"/>
  <c r="O391" i="3" s="1"/>
  <c r="J391" i="3"/>
  <c r="H391" i="3"/>
  <c r="F391" i="3"/>
  <c r="N390" i="3"/>
  <c r="L390" i="3"/>
  <c r="J390" i="3"/>
  <c r="H390" i="3"/>
  <c r="O390" i="3" s="1"/>
  <c r="F390" i="3"/>
  <c r="N389" i="3"/>
  <c r="L389" i="3"/>
  <c r="O389" i="3" s="1"/>
  <c r="J389" i="3"/>
  <c r="H389" i="3"/>
  <c r="F389" i="3"/>
  <c r="N388" i="3"/>
  <c r="L388" i="3"/>
  <c r="J388" i="3"/>
  <c r="H388" i="3"/>
  <c r="O388" i="3" s="1"/>
  <c r="F388" i="3"/>
  <c r="N387" i="3"/>
  <c r="L387" i="3"/>
  <c r="O387" i="3" s="1"/>
  <c r="J387" i="3"/>
  <c r="H387" i="3"/>
  <c r="F387" i="3"/>
  <c r="N386" i="3"/>
  <c r="L386" i="3"/>
  <c r="J386" i="3"/>
  <c r="H386" i="3"/>
  <c r="O386" i="3" s="1"/>
  <c r="F386" i="3"/>
  <c r="N385" i="3"/>
  <c r="L385" i="3"/>
  <c r="O385" i="3" s="1"/>
  <c r="J385" i="3"/>
  <c r="H385" i="3"/>
  <c r="F385" i="3"/>
  <c r="N384" i="3"/>
  <c r="L384" i="3"/>
  <c r="J384" i="3"/>
  <c r="H384" i="3"/>
  <c r="O384" i="3" s="1"/>
  <c r="F384" i="3"/>
  <c r="N383" i="3"/>
  <c r="L383" i="3"/>
  <c r="O383" i="3" s="1"/>
  <c r="J383" i="3"/>
  <c r="H383" i="3"/>
  <c r="F383" i="3"/>
  <c r="N382" i="3"/>
  <c r="L382" i="3"/>
  <c r="J382" i="3"/>
  <c r="H382" i="3"/>
  <c r="O382" i="3" s="1"/>
  <c r="F382" i="3"/>
  <c r="N381" i="3"/>
  <c r="L381" i="3"/>
  <c r="O381" i="3" s="1"/>
  <c r="J381" i="3"/>
  <c r="H381" i="3"/>
  <c r="F381" i="3"/>
  <c r="N380" i="3"/>
  <c r="L380" i="3"/>
  <c r="J380" i="3"/>
  <c r="H380" i="3"/>
  <c r="O380" i="3" s="1"/>
  <c r="F380" i="3"/>
  <c r="N379" i="3"/>
  <c r="L379" i="3"/>
  <c r="O379" i="3" s="1"/>
  <c r="J379" i="3"/>
  <c r="H379" i="3"/>
  <c r="F379" i="3"/>
  <c r="N378" i="3"/>
  <c r="L378" i="3"/>
  <c r="J378" i="3"/>
  <c r="H378" i="3"/>
  <c r="O378" i="3" s="1"/>
  <c r="F378" i="3"/>
  <c r="N377" i="3"/>
  <c r="L377" i="3"/>
  <c r="O377" i="3" s="1"/>
  <c r="J377" i="3"/>
  <c r="H377" i="3"/>
  <c r="F377" i="3"/>
  <c r="N376" i="3"/>
  <c r="L376" i="3"/>
  <c r="J376" i="3"/>
  <c r="H376" i="3"/>
  <c r="O376" i="3" s="1"/>
  <c r="F376" i="3"/>
  <c r="N375" i="3"/>
  <c r="L375" i="3"/>
  <c r="O375" i="3" s="1"/>
  <c r="J375" i="3"/>
  <c r="H375" i="3"/>
  <c r="F375" i="3"/>
  <c r="N374" i="3"/>
  <c r="L374" i="3"/>
  <c r="J374" i="3"/>
  <c r="H374" i="3"/>
  <c r="O374" i="3" s="1"/>
  <c r="F374" i="3"/>
  <c r="N373" i="3"/>
  <c r="L373" i="3"/>
  <c r="O373" i="3" s="1"/>
  <c r="J373" i="3"/>
  <c r="H373" i="3"/>
  <c r="F373" i="3"/>
  <c r="N372" i="3"/>
  <c r="L372" i="3"/>
  <c r="J372" i="3"/>
  <c r="H372" i="3"/>
  <c r="O372" i="3" s="1"/>
  <c r="F372" i="3"/>
  <c r="N371" i="3"/>
  <c r="L371" i="3"/>
  <c r="O371" i="3" s="1"/>
  <c r="J371" i="3"/>
  <c r="H371" i="3"/>
  <c r="F371" i="3"/>
  <c r="N370" i="3"/>
  <c r="L370" i="3"/>
  <c r="J370" i="3"/>
  <c r="H370" i="3"/>
  <c r="O370" i="3" s="1"/>
  <c r="F370" i="3"/>
  <c r="N369" i="3"/>
  <c r="L369" i="3"/>
  <c r="O369" i="3" s="1"/>
  <c r="J369" i="3"/>
  <c r="H369" i="3"/>
  <c r="F369" i="3"/>
  <c r="N368" i="3"/>
  <c r="L368" i="3"/>
  <c r="J368" i="3"/>
  <c r="H368" i="3"/>
  <c r="O368" i="3" s="1"/>
  <c r="F368" i="3"/>
  <c r="N367" i="3"/>
  <c r="L367" i="3"/>
  <c r="O367" i="3" s="1"/>
  <c r="J367" i="3"/>
  <c r="H367" i="3"/>
  <c r="F367" i="3"/>
  <c r="N366" i="3"/>
  <c r="L366" i="3"/>
  <c r="J366" i="3"/>
  <c r="H366" i="3"/>
  <c r="O366" i="3" s="1"/>
  <c r="F366" i="3"/>
  <c r="N365" i="3"/>
  <c r="L365" i="3"/>
  <c r="O365" i="3" s="1"/>
  <c r="J365" i="3"/>
  <c r="H365" i="3"/>
  <c r="F365" i="3"/>
  <c r="N364" i="3"/>
  <c r="L364" i="3"/>
  <c r="J364" i="3"/>
  <c r="H364" i="3"/>
  <c r="O364" i="3" s="1"/>
  <c r="F364" i="3"/>
  <c r="N363" i="3"/>
  <c r="L363" i="3"/>
  <c r="O363" i="3" s="1"/>
  <c r="J363" i="3"/>
  <c r="H363" i="3"/>
  <c r="F363" i="3"/>
  <c r="M362" i="3"/>
  <c r="N362" i="3" s="1"/>
  <c r="K362" i="3"/>
  <c r="L362" i="3" s="1"/>
  <c r="O362" i="3" s="1"/>
  <c r="I362" i="3"/>
  <c r="J362" i="3" s="1"/>
  <c r="G362" i="3"/>
  <c r="H362" i="3" s="1"/>
  <c r="E362" i="3"/>
  <c r="F362" i="3" s="1"/>
  <c r="N361" i="3"/>
  <c r="L361" i="3"/>
  <c r="J361" i="3"/>
  <c r="H361" i="3"/>
  <c r="F361" i="3"/>
  <c r="N360" i="3"/>
  <c r="L360" i="3"/>
  <c r="J360" i="3"/>
  <c r="H360" i="3"/>
  <c r="F360" i="3"/>
  <c r="N359" i="3"/>
  <c r="L359" i="3"/>
  <c r="J359" i="3"/>
  <c r="H359" i="3"/>
  <c r="F359" i="3"/>
  <c r="N358" i="3"/>
  <c r="L358" i="3"/>
  <c r="J358" i="3"/>
  <c r="H358" i="3"/>
  <c r="F358" i="3"/>
  <c r="N357" i="3"/>
  <c r="L357" i="3"/>
  <c r="J357" i="3"/>
  <c r="H357" i="3"/>
  <c r="F357" i="3"/>
  <c r="N356" i="3"/>
  <c r="L356" i="3"/>
  <c r="J356" i="3"/>
  <c r="H356" i="3"/>
  <c r="F356" i="3"/>
  <c r="N355" i="3"/>
  <c r="L355" i="3"/>
  <c r="J355" i="3"/>
  <c r="H355" i="3"/>
  <c r="F355" i="3"/>
  <c r="N354" i="3"/>
  <c r="L354" i="3"/>
  <c r="J354" i="3"/>
  <c r="H354" i="3"/>
  <c r="F354" i="3"/>
  <c r="N353" i="3"/>
  <c r="L353" i="3"/>
  <c r="J353" i="3"/>
  <c r="H353" i="3"/>
  <c r="F353" i="3"/>
  <c r="N352" i="3"/>
  <c r="L352" i="3"/>
  <c r="J352" i="3"/>
  <c r="H352" i="3"/>
  <c r="F352" i="3"/>
  <c r="N351" i="3"/>
  <c r="L351" i="3"/>
  <c r="J351" i="3"/>
  <c r="H351" i="3"/>
  <c r="F351" i="3"/>
  <c r="N350" i="3"/>
  <c r="L350" i="3"/>
  <c r="J350" i="3"/>
  <c r="H350" i="3"/>
  <c r="F350" i="3"/>
  <c r="N349" i="3"/>
  <c r="L349" i="3"/>
  <c r="J349" i="3"/>
  <c r="H349" i="3"/>
  <c r="F349" i="3"/>
  <c r="N348" i="3"/>
  <c r="L348" i="3"/>
  <c r="J348" i="3"/>
  <c r="H348" i="3"/>
  <c r="F348" i="3"/>
  <c r="N347" i="3"/>
  <c r="L347" i="3"/>
  <c r="J347" i="3"/>
  <c r="H347" i="3"/>
  <c r="F347" i="3"/>
  <c r="N346" i="3"/>
  <c r="L346" i="3"/>
  <c r="J346" i="3"/>
  <c r="H346" i="3"/>
  <c r="F346" i="3"/>
  <c r="N345" i="3"/>
  <c r="L345" i="3"/>
  <c r="J345" i="3"/>
  <c r="H345" i="3"/>
  <c r="F345" i="3"/>
  <c r="N344" i="3"/>
  <c r="L344" i="3"/>
  <c r="J344" i="3"/>
  <c r="H344" i="3"/>
  <c r="F344" i="3"/>
  <c r="N343" i="3"/>
  <c r="L343" i="3"/>
  <c r="J343" i="3"/>
  <c r="H343" i="3"/>
  <c r="F343" i="3"/>
  <c r="N342" i="3"/>
  <c r="L342" i="3"/>
  <c r="J342" i="3"/>
  <c r="H342" i="3"/>
  <c r="F342" i="3"/>
  <c r="N341" i="3"/>
  <c r="L341" i="3"/>
  <c r="J341" i="3"/>
  <c r="H341" i="3"/>
  <c r="F341" i="3"/>
  <c r="N340" i="3"/>
  <c r="L340" i="3"/>
  <c r="J340" i="3"/>
  <c r="H340" i="3"/>
  <c r="F340" i="3"/>
  <c r="N339" i="3"/>
  <c r="L339" i="3"/>
  <c r="J339" i="3"/>
  <c r="H339" i="3"/>
  <c r="F339" i="3"/>
  <c r="N338" i="3"/>
  <c r="L338" i="3"/>
  <c r="J338" i="3"/>
  <c r="H338" i="3"/>
  <c r="F338" i="3"/>
  <c r="N337" i="3"/>
  <c r="L337" i="3"/>
  <c r="J337" i="3"/>
  <c r="H337" i="3"/>
  <c r="F337" i="3"/>
  <c r="N336" i="3"/>
  <c r="L336" i="3"/>
  <c r="J336" i="3"/>
  <c r="H336" i="3"/>
  <c r="F336" i="3"/>
  <c r="N335" i="3"/>
  <c r="L335" i="3"/>
  <c r="J335" i="3"/>
  <c r="H335" i="3"/>
  <c r="F335" i="3"/>
  <c r="N334" i="3"/>
  <c r="L334" i="3"/>
  <c r="J334" i="3"/>
  <c r="H334" i="3"/>
  <c r="F334" i="3"/>
  <c r="N333" i="3"/>
  <c r="L333" i="3"/>
  <c r="J333" i="3"/>
  <c r="H333" i="3"/>
  <c r="F333" i="3"/>
  <c r="N332" i="3"/>
  <c r="L332" i="3"/>
  <c r="J332" i="3"/>
  <c r="H332" i="3"/>
  <c r="F332" i="3"/>
  <c r="N331" i="3"/>
  <c r="L331" i="3"/>
  <c r="J331" i="3"/>
  <c r="H331" i="3"/>
  <c r="F331" i="3"/>
  <c r="N330" i="3"/>
  <c r="L330" i="3"/>
  <c r="J330" i="3"/>
  <c r="H330" i="3"/>
  <c r="F330" i="3"/>
  <c r="N329" i="3"/>
  <c r="L329" i="3"/>
  <c r="J329" i="3"/>
  <c r="H329" i="3"/>
  <c r="F329" i="3"/>
  <c r="N328" i="3"/>
  <c r="L328" i="3"/>
  <c r="J328" i="3"/>
  <c r="H328" i="3"/>
  <c r="F328" i="3"/>
  <c r="N327" i="3"/>
  <c r="L327" i="3"/>
  <c r="J327" i="3"/>
  <c r="H327" i="3"/>
  <c r="F327" i="3"/>
  <c r="N326" i="3"/>
  <c r="L326" i="3"/>
  <c r="J326" i="3"/>
  <c r="H326" i="3"/>
  <c r="F326" i="3"/>
  <c r="N325" i="3"/>
  <c r="L325" i="3"/>
  <c r="J325" i="3"/>
  <c r="H325" i="3"/>
  <c r="F325" i="3"/>
  <c r="N324" i="3"/>
  <c r="L324" i="3"/>
  <c r="J324" i="3"/>
  <c r="H324" i="3"/>
  <c r="F324" i="3"/>
  <c r="N323" i="3"/>
  <c r="L323" i="3"/>
  <c r="J323" i="3"/>
  <c r="H323" i="3"/>
  <c r="F323" i="3"/>
  <c r="N322" i="3"/>
  <c r="L322" i="3"/>
  <c r="J322" i="3"/>
  <c r="H322" i="3"/>
  <c r="F322" i="3"/>
  <c r="N321" i="3"/>
  <c r="L321" i="3"/>
  <c r="J321" i="3"/>
  <c r="H321" i="3"/>
  <c r="F321" i="3"/>
  <c r="N320" i="3"/>
  <c r="O320" i="3" s="1"/>
  <c r="L320" i="3"/>
  <c r="J320" i="3"/>
  <c r="H320" i="3"/>
  <c r="F320" i="3"/>
  <c r="N319" i="3"/>
  <c r="L319" i="3"/>
  <c r="J319" i="3"/>
  <c r="H319" i="3"/>
  <c r="F319" i="3"/>
  <c r="N318" i="3"/>
  <c r="L318" i="3"/>
  <c r="J318" i="3"/>
  <c r="H318" i="3"/>
  <c r="O318" i="3" s="1"/>
  <c r="F318" i="3"/>
  <c r="N317" i="3"/>
  <c r="L317" i="3"/>
  <c r="J317" i="3"/>
  <c r="H317" i="3"/>
  <c r="F317" i="3"/>
  <c r="N316" i="3"/>
  <c r="L316" i="3"/>
  <c r="J316" i="3"/>
  <c r="H316" i="3"/>
  <c r="F316" i="3"/>
  <c r="N315" i="3"/>
  <c r="L315" i="3"/>
  <c r="J315" i="3"/>
  <c r="H315" i="3"/>
  <c r="F315" i="3"/>
  <c r="N314" i="3"/>
  <c r="L314" i="3"/>
  <c r="J314" i="3"/>
  <c r="H314" i="3"/>
  <c r="O314" i="3" s="1"/>
  <c r="F314" i="3"/>
  <c r="N313" i="3"/>
  <c r="L313" i="3"/>
  <c r="J313" i="3"/>
  <c r="H313" i="3"/>
  <c r="F313" i="3"/>
  <c r="N312" i="3"/>
  <c r="O312" i="3" s="1"/>
  <c r="L312" i="3"/>
  <c r="J312" i="3"/>
  <c r="H312" i="3"/>
  <c r="F312" i="3"/>
  <c r="N311" i="3"/>
  <c r="L311" i="3"/>
  <c r="J311" i="3"/>
  <c r="H311" i="3"/>
  <c r="F311" i="3"/>
  <c r="N310" i="3"/>
  <c r="L310" i="3"/>
  <c r="J310" i="3"/>
  <c r="H310" i="3"/>
  <c r="O310" i="3" s="1"/>
  <c r="F310" i="3"/>
  <c r="N309" i="3"/>
  <c r="L309" i="3"/>
  <c r="J309" i="3"/>
  <c r="H309" i="3"/>
  <c r="F309" i="3"/>
  <c r="N308" i="3"/>
  <c r="L308" i="3"/>
  <c r="J308" i="3"/>
  <c r="H308" i="3"/>
  <c r="F308" i="3"/>
  <c r="N307" i="3"/>
  <c r="L307" i="3"/>
  <c r="J307" i="3"/>
  <c r="H307" i="3"/>
  <c r="F307" i="3"/>
  <c r="N306" i="3"/>
  <c r="L306" i="3"/>
  <c r="J306" i="3"/>
  <c r="H306" i="3"/>
  <c r="O306" i="3" s="1"/>
  <c r="F306" i="3"/>
  <c r="N305" i="3"/>
  <c r="L305" i="3"/>
  <c r="J305" i="3"/>
  <c r="H305" i="3"/>
  <c r="F305" i="3"/>
  <c r="N304" i="3"/>
  <c r="L304" i="3"/>
  <c r="J304" i="3"/>
  <c r="H304" i="3"/>
  <c r="F304" i="3"/>
  <c r="N303" i="3"/>
  <c r="L303" i="3"/>
  <c r="J303" i="3"/>
  <c r="H303" i="3"/>
  <c r="F303" i="3"/>
  <c r="N302" i="3"/>
  <c r="L302" i="3"/>
  <c r="J302" i="3"/>
  <c r="H302" i="3"/>
  <c r="O302" i="3" s="1"/>
  <c r="F302" i="3"/>
  <c r="N301" i="3"/>
  <c r="L301" i="3"/>
  <c r="J301" i="3"/>
  <c r="H301" i="3"/>
  <c r="F301" i="3"/>
  <c r="N300" i="3"/>
  <c r="L300" i="3"/>
  <c r="J300" i="3"/>
  <c r="H300" i="3"/>
  <c r="F300" i="3"/>
  <c r="N299" i="3"/>
  <c r="L299" i="3"/>
  <c r="J299" i="3"/>
  <c r="H299" i="3"/>
  <c r="F299" i="3"/>
  <c r="N298" i="3"/>
  <c r="L298" i="3"/>
  <c r="J298" i="3"/>
  <c r="H298" i="3"/>
  <c r="O298" i="3" s="1"/>
  <c r="F298" i="3"/>
  <c r="N297" i="3"/>
  <c r="L297" i="3"/>
  <c r="J297" i="3"/>
  <c r="H297" i="3"/>
  <c r="F297" i="3"/>
  <c r="N296" i="3"/>
  <c r="L296" i="3"/>
  <c r="J296" i="3"/>
  <c r="H296" i="3"/>
  <c r="F296" i="3"/>
  <c r="N295" i="3"/>
  <c r="L295" i="3"/>
  <c r="J295" i="3"/>
  <c r="H295" i="3"/>
  <c r="F295" i="3"/>
  <c r="N294" i="3"/>
  <c r="L294" i="3"/>
  <c r="J294" i="3"/>
  <c r="H294" i="3"/>
  <c r="O294" i="3" s="1"/>
  <c r="F294" i="3"/>
  <c r="N293" i="3"/>
  <c r="L293" i="3"/>
  <c r="J293" i="3"/>
  <c r="H293" i="3"/>
  <c r="F293" i="3"/>
  <c r="N292" i="3"/>
  <c r="L292" i="3"/>
  <c r="J292" i="3"/>
  <c r="H292" i="3"/>
  <c r="F292" i="3"/>
  <c r="N291" i="3"/>
  <c r="L291" i="3"/>
  <c r="J291" i="3"/>
  <c r="H291" i="3"/>
  <c r="F291" i="3"/>
  <c r="N290" i="3"/>
  <c r="L290" i="3"/>
  <c r="J290" i="3"/>
  <c r="H290" i="3"/>
  <c r="O290" i="3" s="1"/>
  <c r="F290" i="3"/>
  <c r="N289" i="3"/>
  <c r="L289" i="3"/>
  <c r="J289" i="3"/>
  <c r="H289" i="3"/>
  <c r="F289" i="3"/>
  <c r="N288" i="3"/>
  <c r="O288" i="3" s="1"/>
  <c r="L288" i="3"/>
  <c r="J288" i="3"/>
  <c r="H288" i="3"/>
  <c r="F288" i="3"/>
  <c r="N287" i="3"/>
  <c r="L287" i="3"/>
  <c r="J287" i="3"/>
  <c r="H287" i="3"/>
  <c r="F287" i="3"/>
  <c r="N286" i="3"/>
  <c r="L286" i="3"/>
  <c r="J286" i="3"/>
  <c r="H286" i="3"/>
  <c r="O286" i="3" s="1"/>
  <c r="F286" i="3"/>
  <c r="N285" i="3"/>
  <c r="L285" i="3"/>
  <c r="J285" i="3"/>
  <c r="H285" i="3"/>
  <c r="F285" i="3"/>
  <c r="N284" i="3"/>
  <c r="L284" i="3"/>
  <c r="J284" i="3"/>
  <c r="H284" i="3"/>
  <c r="F284" i="3"/>
  <c r="N283" i="3"/>
  <c r="L283" i="3"/>
  <c r="J283" i="3"/>
  <c r="H283" i="3"/>
  <c r="F283" i="3"/>
  <c r="N282" i="3"/>
  <c r="L282" i="3"/>
  <c r="J282" i="3"/>
  <c r="H282" i="3"/>
  <c r="O282" i="3" s="1"/>
  <c r="F282" i="3"/>
  <c r="N281" i="3"/>
  <c r="L281" i="3"/>
  <c r="J281" i="3"/>
  <c r="H281" i="3"/>
  <c r="F281" i="3"/>
  <c r="N280" i="3"/>
  <c r="O280" i="3" s="1"/>
  <c r="L280" i="3"/>
  <c r="J280" i="3"/>
  <c r="H280" i="3"/>
  <c r="F280" i="3"/>
  <c r="N279" i="3"/>
  <c r="L279" i="3"/>
  <c r="J279" i="3"/>
  <c r="H279" i="3"/>
  <c r="F279" i="3"/>
  <c r="N278" i="3"/>
  <c r="L278" i="3"/>
  <c r="J278" i="3"/>
  <c r="H278" i="3"/>
  <c r="O278" i="3" s="1"/>
  <c r="F278" i="3"/>
  <c r="N277" i="3"/>
  <c r="L277" i="3"/>
  <c r="J277" i="3"/>
  <c r="H277" i="3"/>
  <c r="F277" i="3"/>
  <c r="N276" i="3"/>
  <c r="L276" i="3"/>
  <c r="J276" i="3"/>
  <c r="H276" i="3"/>
  <c r="F276" i="3"/>
  <c r="N275" i="3"/>
  <c r="L275" i="3"/>
  <c r="J275" i="3"/>
  <c r="H275" i="3"/>
  <c r="F275" i="3"/>
  <c r="N274" i="3"/>
  <c r="L274" i="3"/>
  <c r="J274" i="3"/>
  <c r="H274" i="3"/>
  <c r="O274" i="3" s="1"/>
  <c r="F274" i="3"/>
  <c r="N273" i="3"/>
  <c r="L273" i="3"/>
  <c r="J273" i="3"/>
  <c r="H273" i="3"/>
  <c r="F273" i="3"/>
  <c r="N272" i="3"/>
  <c r="L272" i="3"/>
  <c r="J272" i="3"/>
  <c r="H272" i="3"/>
  <c r="F272" i="3"/>
  <c r="N271" i="3"/>
  <c r="L271" i="3"/>
  <c r="J271" i="3"/>
  <c r="H271" i="3"/>
  <c r="F271" i="3"/>
  <c r="N270" i="3"/>
  <c r="L270" i="3"/>
  <c r="J270" i="3"/>
  <c r="E270" i="3"/>
  <c r="F270" i="3" s="1"/>
  <c r="N269" i="3"/>
  <c r="L269" i="3"/>
  <c r="J269" i="3"/>
  <c r="H269" i="3"/>
  <c r="F269" i="3"/>
  <c r="N268" i="3"/>
  <c r="L268" i="3"/>
  <c r="H268" i="3"/>
  <c r="G268" i="3"/>
  <c r="I268" i="3" s="1"/>
  <c r="J268" i="3" s="1"/>
  <c r="F268" i="3"/>
  <c r="E268" i="3"/>
  <c r="N267" i="3"/>
  <c r="L267" i="3"/>
  <c r="J267" i="3"/>
  <c r="H267" i="3"/>
  <c r="O267" i="3" s="1"/>
  <c r="F267" i="3"/>
  <c r="N266" i="3"/>
  <c r="L266" i="3"/>
  <c r="O266" i="3" s="1"/>
  <c r="I266" i="3"/>
  <c r="J266" i="3" s="1"/>
  <c r="H266" i="3"/>
  <c r="F266" i="3"/>
  <c r="N265" i="3"/>
  <c r="O265" i="3" s="1"/>
  <c r="L265" i="3"/>
  <c r="J265" i="3"/>
  <c r="H265" i="3"/>
  <c r="F265" i="3"/>
  <c r="N264" i="3"/>
  <c r="L264" i="3"/>
  <c r="J264" i="3"/>
  <c r="H264" i="3"/>
  <c r="F264" i="3"/>
  <c r="N263" i="3"/>
  <c r="L263" i="3"/>
  <c r="J263" i="3"/>
  <c r="H263" i="3"/>
  <c r="O263" i="3" s="1"/>
  <c r="F263" i="3"/>
  <c r="N262" i="3"/>
  <c r="L262" i="3"/>
  <c r="J262" i="3"/>
  <c r="H262" i="3"/>
  <c r="F262" i="3"/>
  <c r="N261" i="3"/>
  <c r="L261" i="3"/>
  <c r="J261" i="3"/>
  <c r="H261" i="3"/>
  <c r="F261" i="3"/>
  <c r="N260" i="3"/>
  <c r="L260" i="3"/>
  <c r="J260" i="3"/>
  <c r="H260" i="3"/>
  <c r="F260" i="3"/>
  <c r="N259" i="3"/>
  <c r="L259" i="3"/>
  <c r="J259" i="3"/>
  <c r="H259" i="3"/>
  <c r="O259" i="3" s="1"/>
  <c r="F259" i="3"/>
  <c r="N258" i="3"/>
  <c r="L258" i="3"/>
  <c r="J258" i="3"/>
  <c r="H258" i="3"/>
  <c r="F258" i="3"/>
  <c r="N257" i="3"/>
  <c r="O257" i="3" s="1"/>
  <c r="L257" i="3"/>
  <c r="J257" i="3"/>
  <c r="H257" i="3"/>
  <c r="F257" i="3"/>
  <c r="N256" i="3"/>
  <c r="L256" i="3"/>
  <c r="J256" i="3"/>
  <c r="H256" i="3"/>
  <c r="F256" i="3"/>
  <c r="N255" i="3"/>
  <c r="L255" i="3"/>
  <c r="J255" i="3"/>
  <c r="H255" i="3"/>
  <c r="O255" i="3" s="1"/>
  <c r="F255" i="3"/>
  <c r="N254" i="3"/>
  <c r="L254" i="3"/>
  <c r="J254" i="3"/>
  <c r="H254" i="3"/>
  <c r="F254" i="3"/>
  <c r="N253" i="3"/>
  <c r="L253" i="3"/>
  <c r="J253" i="3"/>
  <c r="H253" i="3"/>
  <c r="F253" i="3"/>
  <c r="N252" i="3"/>
  <c r="L252" i="3"/>
  <c r="J252" i="3"/>
  <c r="H252" i="3"/>
  <c r="F252" i="3"/>
  <c r="N251" i="3"/>
  <c r="L251" i="3"/>
  <c r="J251" i="3"/>
  <c r="H251" i="3"/>
  <c r="F251" i="3"/>
  <c r="N250" i="3"/>
  <c r="O250" i="3" s="1"/>
  <c r="L250" i="3"/>
  <c r="J250" i="3"/>
  <c r="H250" i="3"/>
  <c r="F250" i="3"/>
  <c r="N249" i="3"/>
  <c r="L249" i="3"/>
  <c r="J249" i="3"/>
  <c r="H249" i="3"/>
  <c r="F249" i="3"/>
  <c r="N248" i="3"/>
  <c r="L248" i="3"/>
  <c r="J248" i="3"/>
  <c r="H248" i="3"/>
  <c r="F248" i="3"/>
  <c r="N247" i="3"/>
  <c r="L247" i="3"/>
  <c r="J247" i="3"/>
  <c r="H247" i="3"/>
  <c r="F247" i="3"/>
  <c r="N246" i="3"/>
  <c r="O246" i="3" s="1"/>
  <c r="L246" i="3"/>
  <c r="J246" i="3"/>
  <c r="H246" i="3"/>
  <c r="F246" i="3"/>
  <c r="N245" i="3"/>
  <c r="L245" i="3"/>
  <c r="J245" i="3"/>
  <c r="H245" i="3"/>
  <c r="F245" i="3"/>
  <c r="N244" i="3"/>
  <c r="L244" i="3"/>
  <c r="J244" i="3"/>
  <c r="H244" i="3"/>
  <c r="F244" i="3"/>
  <c r="N243" i="3"/>
  <c r="L243" i="3"/>
  <c r="J243" i="3"/>
  <c r="H243" i="3"/>
  <c r="F243" i="3"/>
  <c r="N242" i="3"/>
  <c r="O242" i="3" s="1"/>
  <c r="L242" i="3"/>
  <c r="J242" i="3"/>
  <c r="H242" i="3"/>
  <c r="F242" i="3"/>
  <c r="N241" i="3"/>
  <c r="L241" i="3"/>
  <c r="J241" i="3"/>
  <c r="H241" i="3"/>
  <c r="F241" i="3"/>
  <c r="N240" i="3"/>
  <c r="L240" i="3"/>
  <c r="J240" i="3"/>
  <c r="H240" i="3"/>
  <c r="F240" i="3"/>
  <c r="N239" i="3"/>
  <c r="L239" i="3"/>
  <c r="J239" i="3"/>
  <c r="H239" i="3"/>
  <c r="F239" i="3"/>
  <c r="N238" i="3"/>
  <c r="O238" i="3" s="1"/>
  <c r="L238" i="3"/>
  <c r="J238" i="3"/>
  <c r="H238" i="3"/>
  <c r="F238" i="3"/>
  <c r="N237" i="3"/>
  <c r="L237" i="3"/>
  <c r="J237" i="3"/>
  <c r="H237" i="3"/>
  <c r="F237" i="3"/>
  <c r="N236" i="3"/>
  <c r="L236" i="3"/>
  <c r="J236" i="3"/>
  <c r="H236" i="3"/>
  <c r="F236" i="3"/>
  <c r="N235" i="3"/>
  <c r="L235" i="3"/>
  <c r="J235" i="3"/>
  <c r="H235" i="3"/>
  <c r="F235" i="3"/>
  <c r="N234" i="3"/>
  <c r="L234" i="3"/>
  <c r="J234" i="3"/>
  <c r="H234" i="3"/>
  <c r="F234" i="3"/>
  <c r="N233" i="3"/>
  <c r="L233" i="3"/>
  <c r="J233" i="3"/>
  <c r="H233" i="3"/>
  <c r="F233" i="3"/>
  <c r="N232" i="3"/>
  <c r="L232" i="3"/>
  <c r="J232" i="3"/>
  <c r="H232" i="3"/>
  <c r="F232" i="3"/>
  <c r="N231" i="3"/>
  <c r="L231" i="3"/>
  <c r="J231" i="3"/>
  <c r="H231" i="3"/>
  <c r="F231" i="3"/>
  <c r="N230" i="3"/>
  <c r="L230" i="3"/>
  <c r="J230" i="3"/>
  <c r="H230" i="3"/>
  <c r="F230" i="3"/>
  <c r="N229" i="3"/>
  <c r="L229" i="3"/>
  <c r="J229" i="3"/>
  <c r="H229" i="3"/>
  <c r="F229" i="3"/>
  <c r="N228" i="3"/>
  <c r="L228" i="3"/>
  <c r="J228" i="3"/>
  <c r="H228" i="3"/>
  <c r="F228" i="3"/>
  <c r="N227" i="3"/>
  <c r="L227" i="3"/>
  <c r="J227" i="3"/>
  <c r="H227" i="3"/>
  <c r="F227" i="3"/>
  <c r="N226" i="3"/>
  <c r="L226" i="3"/>
  <c r="J226" i="3"/>
  <c r="H226" i="3"/>
  <c r="F226" i="3"/>
  <c r="N225" i="3"/>
  <c r="L225" i="3"/>
  <c r="J225" i="3"/>
  <c r="H225" i="3"/>
  <c r="F225" i="3"/>
  <c r="N224" i="3"/>
  <c r="L224" i="3"/>
  <c r="J224" i="3"/>
  <c r="H224" i="3"/>
  <c r="F224" i="3"/>
  <c r="N223" i="3"/>
  <c r="L223" i="3"/>
  <c r="J223" i="3"/>
  <c r="H223" i="3"/>
  <c r="F223" i="3"/>
  <c r="N222" i="3"/>
  <c r="L222" i="3"/>
  <c r="J222" i="3"/>
  <c r="H222" i="3"/>
  <c r="F222" i="3"/>
  <c r="N221" i="3"/>
  <c r="L221" i="3"/>
  <c r="J221" i="3"/>
  <c r="H221" i="3"/>
  <c r="F221" i="3"/>
  <c r="N220" i="3"/>
  <c r="L220" i="3"/>
  <c r="J220" i="3"/>
  <c r="H220" i="3"/>
  <c r="F220" i="3"/>
  <c r="N219" i="3"/>
  <c r="L219" i="3"/>
  <c r="J219" i="3"/>
  <c r="H219" i="3"/>
  <c r="F219" i="3"/>
  <c r="N218" i="3"/>
  <c r="L218" i="3"/>
  <c r="J218" i="3"/>
  <c r="H218" i="3"/>
  <c r="F218" i="3"/>
  <c r="N217" i="3"/>
  <c r="L217" i="3"/>
  <c r="J217" i="3"/>
  <c r="H217" i="3"/>
  <c r="F217" i="3"/>
  <c r="N216" i="3"/>
  <c r="L216" i="3"/>
  <c r="J216" i="3"/>
  <c r="H216" i="3"/>
  <c r="F216" i="3"/>
  <c r="N215" i="3"/>
  <c r="L215" i="3"/>
  <c r="J215" i="3"/>
  <c r="H215" i="3"/>
  <c r="F215" i="3"/>
  <c r="N214" i="3"/>
  <c r="L214" i="3"/>
  <c r="J214" i="3"/>
  <c r="H214" i="3"/>
  <c r="F214" i="3"/>
  <c r="N213" i="3"/>
  <c r="L213" i="3"/>
  <c r="J213" i="3"/>
  <c r="H213" i="3"/>
  <c r="F213" i="3"/>
  <c r="N212" i="3"/>
  <c r="L212" i="3"/>
  <c r="J212" i="3"/>
  <c r="H212" i="3"/>
  <c r="F212" i="3"/>
  <c r="N211" i="3"/>
  <c r="L211" i="3"/>
  <c r="J211" i="3"/>
  <c r="H211" i="3"/>
  <c r="F211" i="3"/>
  <c r="N210" i="3"/>
  <c r="L210" i="3"/>
  <c r="J210" i="3"/>
  <c r="H210" i="3"/>
  <c r="F210" i="3"/>
  <c r="N209" i="3"/>
  <c r="L209" i="3"/>
  <c r="J209" i="3"/>
  <c r="H209" i="3"/>
  <c r="F209" i="3"/>
  <c r="N208" i="3"/>
  <c r="L208" i="3"/>
  <c r="J208" i="3"/>
  <c r="H208" i="3"/>
  <c r="F208" i="3"/>
  <c r="N207" i="3"/>
  <c r="L207" i="3"/>
  <c r="J207" i="3"/>
  <c r="H207" i="3"/>
  <c r="F207" i="3"/>
  <c r="N206" i="3"/>
  <c r="L206" i="3"/>
  <c r="J206" i="3"/>
  <c r="H206" i="3"/>
  <c r="F206" i="3"/>
  <c r="N205" i="3"/>
  <c r="L205" i="3"/>
  <c r="J205" i="3"/>
  <c r="H205" i="3"/>
  <c r="F205" i="3"/>
  <c r="N204" i="3"/>
  <c r="L204" i="3"/>
  <c r="J204" i="3"/>
  <c r="H204" i="3"/>
  <c r="F204" i="3"/>
  <c r="N203" i="3"/>
  <c r="L203" i="3"/>
  <c r="J203" i="3"/>
  <c r="H203" i="3"/>
  <c r="F203" i="3"/>
  <c r="N202" i="3"/>
  <c r="L202" i="3"/>
  <c r="J202" i="3"/>
  <c r="H202" i="3"/>
  <c r="F202" i="3"/>
  <c r="N201" i="3"/>
  <c r="L201" i="3"/>
  <c r="J201" i="3"/>
  <c r="H201" i="3"/>
  <c r="F201" i="3"/>
  <c r="N200" i="3"/>
  <c r="L200" i="3"/>
  <c r="J200" i="3"/>
  <c r="H200" i="3"/>
  <c r="F200" i="3"/>
  <c r="N199" i="3"/>
  <c r="L199" i="3"/>
  <c r="J199" i="3"/>
  <c r="H199" i="3"/>
  <c r="F199" i="3"/>
  <c r="N198" i="3"/>
  <c r="L198" i="3"/>
  <c r="J198" i="3"/>
  <c r="H198" i="3"/>
  <c r="F198" i="3"/>
  <c r="N197" i="3"/>
  <c r="L197" i="3"/>
  <c r="J197" i="3"/>
  <c r="H197" i="3"/>
  <c r="F197" i="3"/>
  <c r="N196" i="3"/>
  <c r="L196" i="3"/>
  <c r="J196" i="3"/>
  <c r="H196" i="3"/>
  <c r="F196" i="3"/>
  <c r="N195" i="3"/>
  <c r="L195" i="3"/>
  <c r="J195" i="3"/>
  <c r="H195" i="3"/>
  <c r="F195" i="3"/>
  <c r="N194" i="3"/>
  <c r="L194" i="3"/>
  <c r="J194" i="3"/>
  <c r="H194" i="3"/>
  <c r="F194" i="3"/>
  <c r="N193" i="3"/>
  <c r="L193" i="3"/>
  <c r="J193" i="3"/>
  <c r="H193" i="3"/>
  <c r="F193" i="3"/>
  <c r="N192" i="3"/>
  <c r="L192" i="3"/>
  <c r="J192" i="3"/>
  <c r="H192" i="3"/>
  <c r="F192" i="3"/>
  <c r="N191" i="3"/>
  <c r="L191" i="3"/>
  <c r="J191" i="3"/>
  <c r="H191" i="3"/>
  <c r="F191" i="3"/>
  <c r="N190" i="3"/>
  <c r="L190" i="3"/>
  <c r="J190" i="3"/>
  <c r="H190" i="3"/>
  <c r="F190" i="3"/>
  <c r="N189" i="3"/>
  <c r="L189" i="3"/>
  <c r="J189" i="3"/>
  <c r="H189" i="3"/>
  <c r="F189" i="3"/>
  <c r="N188" i="3"/>
  <c r="L188" i="3"/>
  <c r="J188" i="3"/>
  <c r="H188" i="3"/>
  <c r="F188" i="3"/>
  <c r="N187" i="3"/>
  <c r="L187" i="3"/>
  <c r="J187" i="3"/>
  <c r="H187" i="3"/>
  <c r="F187" i="3"/>
  <c r="N186" i="3"/>
  <c r="L186" i="3"/>
  <c r="J186" i="3"/>
  <c r="H186" i="3"/>
  <c r="F186" i="3"/>
  <c r="N185" i="3"/>
  <c r="L185" i="3"/>
  <c r="J185" i="3"/>
  <c r="H185" i="3"/>
  <c r="F185" i="3"/>
  <c r="N184" i="3"/>
  <c r="L184" i="3"/>
  <c r="J184" i="3"/>
  <c r="H184" i="3"/>
  <c r="F184" i="3"/>
  <c r="N183" i="3"/>
  <c r="L183" i="3"/>
  <c r="J183" i="3"/>
  <c r="H183" i="3"/>
  <c r="F183" i="3"/>
  <c r="N182" i="3"/>
  <c r="L182" i="3"/>
  <c r="J182" i="3"/>
  <c r="H182" i="3"/>
  <c r="F182" i="3"/>
  <c r="N181" i="3"/>
  <c r="L181" i="3"/>
  <c r="J181" i="3"/>
  <c r="H181" i="3"/>
  <c r="F181" i="3"/>
  <c r="N180" i="3"/>
  <c r="L180" i="3"/>
  <c r="J180" i="3"/>
  <c r="H180" i="3"/>
  <c r="F180" i="3"/>
  <c r="N179" i="3"/>
  <c r="L179" i="3"/>
  <c r="J179" i="3"/>
  <c r="H179" i="3"/>
  <c r="F179" i="3"/>
  <c r="N178" i="3"/>
  <c r="L178" i="3"/>
  <c r="J178" i="3"/>
  <c r="H178" i="3"/>
  <c r="F178" i="3"/>
  <c r="N177" i="3"/>
  <c r="L177" i="3"/>
  <c r="J177" i="3"/>
  <c r="H177" i="3"/>
  <c r="F177" i="3"/>
  <c r="N176" i="3"/>
  <c r="L176" i="3"/>
  <c r="J176" i="3"/>
  <c r="H176" i="3"/>
  <c r="F176" i="3"/>
  <c r="N175" i="3"/>
  <c r="L175" i="3"/>
  <c r="J175" i="3"/>
  <c r="H175" i="3"/>
  <c r="F175" i="3"/>
  <c r="N174" i="3"/>
  <c r="L174" i="3"/>
  <c r="J174" i="3"/>
  <c r="H174" i="3"/>
  <c r="O174" i="3" s="1"/>
  <c r="F174" i="3"/>
  <c r="N173" i="3"/>
  <c r="L173" i="3"/>
  <c r="J173" i="3"/>
  <c r="H173" i="3"/>
  <c r="F173" i="3"/>
  <c r="N172" i="3"/>
  <c r="L172" i="3"/>
  <c r="J172" i="3"/>
  <c r="H172" i="3"/>
  <c r="F172" i="3"/>
  <c r="N171" i="3"/>
  <c r="L171" i="3"/>
  <c r="J171" i="3"/>
  <c r="H171" i="3"/>
  <c r="F171" i="3"/>
  <c r="N170" i="3"/>
  <c r="L170" i="3"/>
  <c r="J170" i="3"/>
  <c r="H170" i="3"/>
  <c r="O170" i="3" s="1"/>
  <c r="F170" i="3"/>
  <c r="N169" i="3"/>
  <c r="L169" i="3"/>
  <c r="J169" i="3"/>
  <c r="H169" i="3"/>
  <c r="F169" i="3"/>
  <c r="N168" i="3"/>
  <c r="L168" i="3"/>
  <c r="J168" i="3"/>
  <c r="H168" i="3"/>
  <c r="F168" i="3"/>
  <c r="N167" i="3"/>
  <c r="L167" i="3"/>
  <c r="J167" i="3"/>
  <c r="H167" i="3"/>
  <c r="F167" i="3"/>
  <c r="N166" i="3"/>
  <c r="L166" i="3"/>
  <c r="J166" i="3"/>
  <c r="H166" i="3"/>
  <c r="O166" i="3" s="1"/>
  <c r="F166" i="3"/>
  <c r="N165" i="3"/>
  <c r="L165" i="3"/>
  <c r="J165" i="3"/>
  <c r="H165" i="3"/>
  <c r="F165" i="3"/>
  <c r="N164" i="3"/>
  <c r="O164" i="3" s="1"/>
  <c r="L164" i="3"/>
  <c r="J164" i="3"/>
  <c r="H164" i="3"/>
  <c r="F164" i="3"/>
  <c r="N163" i="3"/>
  <c r="L163" i="3"/>
  <c r="J163" i="3"/>
  <c r="H163" i="3"/>
  <c r="F163" i="3"/>
  <c r="N162" i="3"/>
  <c r="L162" i="3"/>
  <c r="J162" i="3"/>
  <c r="H162" i="3"/>
  <c r="O162" i="3" s="1"/>
  <c r="F162" i="3"/>
  <c r="N161" i="3"/>
  <c r="L161" i="3"/>
  <c r="J161" i="3"/>
  <c r="H161" i="3"/>
  <c r="F161" i="3"/>
  <c r="N160" i="3"/>
  <c r="L160" i="3"/>
  <c r="J160" i="3"/>
  <c r="H160" i="3"/>
  <c r="F160" i="3"/>
  <c r="N159" i="3"/>
  <c r="L159" i="3"/>
  <c r="J159" i="3"/>
  <c r="H159" i="3"/>
  <c r="F159" i="3"/>
  <c r="N158" i="3"/>
  <c r="L158" i="3"/>
  <c r="J158" i="3"/>
  <c r="H158" i="3"/>
  <c r="O158" i="3" s="1"/>
  <c r="F158" i="3"/>
  <c r="N157" i="3"/>
  <c r="L157" i="3"/>
  <c r="J157" i="3"/>
  <c r="H157" i="3"/>
  <c r="F157" i="3"/>
  <c r="N156" i="3"/>
  <c r="O156" i="3" s="1"/>
  <c r="L156" i="3"/>
  <c r="J156" i="3"/>
  <c r="H156" i="3"/>
  <c r="F156" i="3"/>
  <c r="N155" i="3"/>
  <c r="L155" i="3"/>
  <c r="J155" i="3"/>
  <c r="H155" i="3"/>
  <c r="F155" i="3"/>
  <c r="N154" i="3"/>
  <c r="L154" i="3"/>
  <c r="J154" i="3"/>
  <c r="H154" i="3"/>
  <c r="O154" i="3" s="1"/>
  <c r="F154" i="3"/>
  <c r="N153" i="3"/>
  <c r="L153" i="3"/>
  <c r="J153" i="3"/>
  <c r="H153" i="3"/>
  <c r="F153" i="3"/>
  <c r="N152" i="3"/>
  <c r="L152" i="3"/>
  <c r="J152" i="3"/>
  <c r="H152" i="3"/>
  <c r="F152" i="3"/>
  <c r="N151" i="3"/>
  <c r="L151" i="3"/>
  <c r="J151" i="3"/>
  <c r="H151" i="3"/>
  <c r="F151" i="3"/>
  <c r="N150" i="3"/>
  <c r="L150" i="3"/>
  <c r="J150" i="3"/>
  <c r="H150" i="3"/>
  <c r="O150" i="3" s="1"/>
  <c r="F150" i="3"/>
  <c r="N149" i="3"/>
  <c r="L149" i="3"/>
  <c r="J149" i="3"/>
  <c r="H149" i="3"/>
  <c r="F149" i="3"/>
  <c r="N148" i="3"/>
  <c r="L148" i="3"/>
  <c r="J148" i="3"/>
  <c r="H148" i="3"/>
  <c r="F148" i="3"/>
  <c r="N147" i="3"/>
  <c r="L147" i="3"/>
  <c r="J147" i="3"/>
  <c r="H147" i="3"/>
  <c r="F147" i="3"/>
  <c r="N146" i="3"/>
  <c r="L146" i="3"/>
  <c r="J146" i="3"/>
  <c r="H146" i="3"/>
  <c r="O146" i="3" s="1"/>
  <c r="F146" i="3"/>
  <c r="N145" i="3"/>
  <c r="L145" i="3"/>
  <c r="J145" i="3"/>
  <c r="H145" i="3"/>
  <c r="F145" i="3"/>
  <c r="N144" i="3"/>
  <c r="L144" i="3"/>
  <c r="J144" i="3"/>
  <c r="H144" i="3"/>
  <c r="F144" i="3"/>
  <c r="N143" i="3"/>
  <c r="L143" i="3"/>
  <c r="J143" i="3"/>
  <c r="H143" i="3"/>
  <c r="F143" i="3"/>
  <c r="N142" i="3"/>
  <c r="L142" i="3"/>
  <c r="J142" i="3"/>
  <c r="H142" i="3"/>
  <c r="O142" i="3" s="1"/>
  <c r="F142" i="3"/>
  <c r="N141" i="3"/>
  <c r="L141" i="3"/>
  <c r="J141" i="3"/>
  <c r="H141" i="3"/>
  <c r="F141" i="3"/>
  <c r="N140" i="3"/>
  <c r="L140" i="3"/>
  <c r="J140" i="3"/>
  <c r="H140" i="3"/>
  <c r="F140" i="3"/>
  <c r="N139" i="3"/>
  <c r="L139" i="3"/>
  <c r="J139" i="3"/>
  <c r="H139" i="3"/>
  <c r="F139" i="3"/>
  <c r="N138" i="3"/>
  <c r="L138" i="3"/>
  <c r="J138" i="3"/>
  <c r="H138" i="3"/>
  <c r="O138" i="3" s="1"/>
  <c r="F138" i="3"/>
  <c r="N137" i="3"/>
  <c r="L137" i="3"/>
  <c r="J137" i="3"/>
  <c r="H137" i="3"/>
  <c r="F137" i="3"/>
  <c r="N136" i="3"/>
  <c r="L136" i="3"/>
  <c r="J136" i="3"/>
  <c r="H136" i="3"/>
  <c r="F136" i="3"/>
  <c r="N135" i="3"/>
  <c r="L135" i="3"/>
  <c r="J135" i="3"/>
  <c r="H135" i="3"/>
  <c r="F135" i="3"/>
  <c r="N134" i="3"/>
  <c r="L134" i="3"/>
  <c r="J134" i="3"/>
  <c r="H134" i="3"/>
  <c r="O134" i="3" s="1"/>
  <c r="F134" i="3"/>
  <c r="N133" i="3"/>
  <c r="L133" i="3"/>
  <c r="J133" i="3"/>
  <c r="H133" i="3"/>
  <c r="F133" i="3"/>
  <c r="N132" i="3"/>
  <c r="O132" i="3" s="1"/>
  <c r="L132" i="3"/>
  <c r="J132" i="3"/>
  <c r="H132" i="3"/>
  <c r="F132" i="3"/>
  <c r="N131" i="3"/>
  <c r="L131" i="3"/>
  <c r="J131" i="3"/>
  <c r="H131" i="3"/>
  <c r="F131" i="3"/>
  <c r="N130" i="3"/>
  <c r="L130" i="3"/>
  <c r="J130" i="3"/>
  <c r="H130" i="3"/>
  <c r="O130" i="3" s="1"/>
  <c r="F130" i="3"/>
  <c r="N129" i="3"/>
  <c r="L129" i="3"/>
  <c r="J129" i="3"/>
  <c r="H129" i="3"/>
  <c r="F129" i="3"/>
  <c r="N128" i="3"/>
  <c r="L128" i="3"/>
  <c r="J128" i="3"/>
  <c r="H128" i="3"/>
  <c r="F128" i="3"/>
  <c r="N127" i="3"/>
  <c r="L127" i="3"/>
  <c r="J127" i="3"/>
  <c r="H127" i="3"/>
  <c r="F127" i="3"/>
  <c r="N126" i="3"/>
  <c r="L126" i="3"/>
  <c r="J126" i="3"/>
  <c r="H126" i="3"/>
  <c r="O126" i="3" s="1"/>
  <c r="F126" i="3"/>
  <c r="N125" i="3"/>
  <c r="L125" i="3"/>
  <c r="J125" i="3"/>
  <c r="H125" i="3"/>
  <c r="F125" i="3"/>
  <c r="N124" i="3"/>
  <c r="O124" i="3" s="1"/>
  <c r="L124" i="3"/>
  <c r="J124" i="3"/>
  <c r="H124" i="3"/>
  <c r="F124" i="3"/>
  <c r="N123" i="3"/>
  <c r="L123" i="3"/>
  <c r="J123" i="3"/>
  <c r="H123" i="3"/>
  <c r="F123" i="3"/>
  <c r="N122" i="3"/>
  <c r="L122" i="3"/>
  <c r="J122" i="3"/>
  <c r="H122" i="3"/>
  <c r="O122" i="3" s="1"/>
  <c r="F122" i="3"/>
  <c r="N121" i="3"/>
  <c r="L121" i="3"/>
  <c r="J121" i="3"/>
  <c r="H121" i="3"/>
  <c r="F121" i="3"/>
  <c r="N120" i="3"/>
  <c r="L120" i="3"/>
  <c r="J120" i="3"/>
  <c r="H120" i="3"/>
  <c r="F120" i="3"/>
  <c r="N119" i="3"/>
  <c r="L119" i="3"/>
  <c r="J119" i="3"/>
  <c r="H119" i="3"/>
  <c r="F119" i="3"/>
  <c r="N118" i="3"/>
  <c r="L118" i="3"/>
  <c r="J118" i="3"/>
  <c r="H118" i="3"/>
  <c r="O118" i="3" s="1"/>
  <c r="F118" i="3"/>
  <c r="N117" i="3"/>
  <c r="L117" i="3"/>
  <c r="J117" i="3"/>
  <c r="H117" i="3"/>
  <c r="F117" i="3"/>
  <c r="N116" i="3"/>
  <c r="L116" i="3"/>
  <c r="J116" i="3"/>
  <c r="H116" i="3"/>
  <c r="F116" i="3"/>
  <c r="N115" i="3"/>
  <c r="L115" i="3"/>
  <c r="L107" i="3" s="1"/>
  <c r="J115" i="3"/>
  <c r="H115" i="3"/>
  <c r="F115" i="3"/>
  <c r="N114" i="3"/>
  <c r="L114" i="3"/>
  <c r="J114" i="3"/>
  <c r="H114" i="3"/>
  <c r="O114" i="3" s="1"/>
  <c r="F114" i="3"/>
  <c r="N113" i="3"/>
  <c r="L113" i="3"/>
  <c r="J113" i="3"/>
  <c r="H113" i="3"/>
  <c r="F113" i="3"/>
  <c r="N112" i="3"/>
  <c r="L112" i="3"/>
  <c r="J112" i="3"/>
  <c r="H112" i="3"/>
  <c r="F112" i="3"/>
  <c r="N111" i="3"/>
  <c r="L111" i="3"/>
  <c r="J111" i="3"/>
  <c r="H111" i="3"/>
  <c r="F111" i="3"/>
  <c r="N110" i="3"/>
  <c r="L110" i="3"/>
  <c r="J110" i="3"/>
  <c r="H110" i="3"/>
  <c r="O110" i="3" s="1"/>
  <c r="F110" i="3"/>
  <c r="N109" i="3"/>
  <c r="L109" i="3"/>
  <c r="J109" i="3"/>
  <c r="H109" i="3"/>
  <c r="F109" i="3"/>
  <c r="O108" i="3"/>
  <c r="M107" i="3"/>
  <c r="K107" i="3"/>
  <c r="E107" i="3"/>
  <c r="N106" i="3"/>
  <c r="L106" i="3"/>
  <c r="J106" i="3"/>
  <c r="H106" i="3"/>
  <c r="O106" i="3" s="1"/>
  <c r="F106" i="3"/>
  <c r="N105" i="3"/>
  <c r="L105" i="3"/>
  <c r="J105" i="3"/>
  <c r="H105" i="3"/>
  <c r="F105" i="3"/>
  <c r="N104" i="3"/>
  <c r="L104" i="3"/>
  <c r="J104" i="3"/>
  <c r="H104" i="3"/>
  <c r="F104" i="3"/>
  <c r="N103" i="3"/>
  <c r="L103" i="3"/>
  <c r="J103" i="3"/>
  <c r="H103" i="3"/>
  <c r="F103" i="3"/>
  <c r="N102" i="3"/>
  <c r="L102" i="3"/>
  <c r="J102" i="3"/>
  <c r="H102" i="3"/>
  <c r="O102" i="3" s="1"/>
  <c r="F102" i="3"/>
  <c r="N101" i="3"/>
  <c r="L101" i="3"/>
  <c r="J101" i="3"/>
  <c r="H101" i="3"/>
  <c r="F101" i="3"/>
  <c r="N100" i="3"/>
  <c r="L100" i="3"/>
  <c r="J100" i="3"/>
  <c r="H100" i="3"/>
  <c r="F100" i="3"/>
  <c r="N99" i="3"/>
  <c r="L99" i="3"/>
  <c r="J99" i="3"/>
  <c r="H99" i="3"/>
  <c r="F99" i="3"/>
  <c r="N98" i="3"/>
  <c r="L98" i="3"/>
  <c r="J98" i="3"/>
  <c r="H98" i="3"/>
  <c r="O98" i="3" s="1"/>
  <c r="F98" i="3"/>
  <c r="N97" i="3"/>
  <c r="L97" i="3"/>
  <c r="J97" i="3"/>
  <c r="H97" i="3"/>
  <c r="F97" i="3"/>
  <c r="N96" i="3"/>
  <c r="O96" i="3" s="1"/>
  <c r="L96" i="3"/>
  <c r="J96" i="3"/>
  <c r="H96" i="3"/>
  <c r="F96" i="3"/>
  <c r="N95" i="3"/>
  <c r="L95" i="3"/>
  <c r="J95" i="3"/>
  <c r="H95" i="3"/>
  <c r="F95" i="3"/>
  <c r="N94" i="3"/>
  <c r="L94" i="3"/>
  <c r="J94" i="3"/>
  <c r="H94" i="3"/>
  <c r="O94" i="3" s="1"/>
  <c r="F94" i="3"/>
  <c r="N93" i="3"/>
  <c r="L93" i="3"/>
  <c r="J93" i="3"/>
  <c r="H93" i="3"/>
  <c r="F93" i="3"/>
  <c r="N92" i="3"/>
  <c r="L92" i="3"/>
  <c r="J92" i="3"/>
  <c r="H92" i="3"/>
  <c r="F92" i="3"/>
  <c r="N91" i="3"/>
  <c r="L91" i="3"/>
  <c r="J91" i="3"/>
  <c r="H91" i="3"/>
  <c r="F91" i="3"/>
  <c r="N90" i="3"/>
  <c r="L90" i="3"/>
  <c r="J90" i="3"/>
  <c r="H90" i="3"/>
  <c r="O90" i="3" s="1"/>
  <c r="F90" i="3"/>
  <c r="N89" i="3"/>
  <c r="O89" i="3" s="1"/>
  <c r="L89" i="3"/>
  <c r="J89" i="3"/>
  <c r="H89" i="3"/>
  <c r="F89" i="3"/>
  <c r="N88" i="3"/>
  <c r="O88" i="3" s="1"/>
  <c r="L88" i="3"/>
  <c r="J88" i="3"/>
  <c r="H88" i="3"/>
  <c r="F88" i="3"/>
  <c r="N87" i="3"/>
  <c r="L87" i="3"/>
  <c r="J87" i="3"/>
  <c r="H87" i="3"/>
  <c r="F87" i="3"/>
  <c r="N86" i="3"/>
  <c r="L86" i="3"/>
  <c r="J86" i="3"/>
  <c r="H86" i="3"/>
  <c r="O86" i="3" s="1"/>
  <c r="F86" i="3"/>
  <c r="N85" i="3"/>
  <c r="L85" i="3"/>
  <c r="J85" i="3"/>
  <c r="H85" i="3"/>
  <c r="F85" i="3"/>
  <c r="N84" i="3"/>
  <c r="L84" i="3"/>
  <c r="J84" i="3"/>
  <c r="H84" i="3"/>
  <c r="F84" i="3"/>
  <c r="N83" i="3"/>
  <c r="L83" i="3"/>
  <c r="J83" i="3"/>
  <c r="H83" i="3"/>
  <c r="F83" i="3"/>
  <c r="N82" i="3"/>
  <c r="L82" i="3"/>
  <c r="J82" i="3"/>
  <c r="H82" i="3"/>
  <c r="O82" i="3" s="1"/>
  <c r="F82" i="3"/>
  <c r="N81" i="3"/>
  <c r="L81" i="3"/>
  <c r="J81" i="3"/>
  <c r="H81" i="3"/>
  <c r="F81" i="3"/>
  <c r="N80" i="3"/>
  <c r="L80" i="3"/>
  <c r="J80" i="3"/>
  <c r="H80" i="3"/>
  <c r="F80" i="3"/>
  <c r="N79" i="3"/>
  <c r="L79" i="3"/>
  <c r="J79" i="3"/>
  <c r="H79" i="3"/>
  <c r="F79" i="3"/>
  <c r="N78" i="3"/>
  <c r="L78" i="3"/>
  <c r="J78" i="3"/>
  <c r="H78" i="3"/>
  <c r="O78" i="3" s="1"/>
  <c r="F78" i="3"/>
  <c r="N77" i="3"/>
  <c r="L77" i="3"/>
  <c r="J77" i="3"/>
  <c r="H77" i="3"/>
  <c r="F77" i="3"/>
  <c r="N76" i="3"/>
  <c r="L76" i="3"/>
  <c r="J76" i="3"/>
  <c r="H76" i="3"/>
  <c r="F76" i="3"/>
  <c r="N75" i="3"/>
  <c r="L75" i="3"/>
  <c r="J75" i="3"/>
  <c r="H75" i="3"/>
  <c r="F75" i="3"/>
  <c r="N74" i="3"/>
  <c r="L74" i="3"/>
  <c r="J74" i="3"/>
  <c r="H74" i="3"/>
  <c r="O74" i="3" s="1"/>
  <c r="F74" i="3"/>
  <c r="N73" i="3"/>
  <c r="L73" i="3"/>
  <c r="J73" i="3"/>
  <c r="H73" i="3"/>
  <c r="F73" i="3"/>
  <c r="N72" i="3"/>
  <c r="L72" i="3"/>
  <c r="J72" i="3"/>
  <c r="H72" i="3"/>
  <c r="F72" i="3"/>
  <c r="N71" i="3"/>
  <c r="L71" i="3"/>
  <c r="J71" i="3"/>
  <c r="H71" i="3"/>
  <c r="F71" i="3"/>
  <c r="N70" i="3"/>
  <c r="L70" i="3"/>
  <c r="J70" i="3"/>
  <c r="H70" i="3"/>
  <c r="O70" i="3" s="1"/>
  <c r="F70" i="3"/>
  <c r="N69" i="3"/>
  <c r="L69" i="3"/>
  <c r="J69" i="3"/>
  <c r="H69" i="3"/>
  <c r="F69" i="3"/>
  <c r="N68" i="3"/>
  <c r="O68" i="3" s="1"/>
  <c r="L68" i="3"/>
  <c r="J68" i="3"/>
  <c r="H68" i="3"/>
  <c r="F68" i="3"/>
  <c r="N67" i="3"/>
  <c r="L67" i="3"/>
  <c r="J67" i="3"/>
  <c r="H67" i="3"/>
  <c r="F67" i="3"/>
  <c r="N66" i="3"/>
  <c r="L66" i="3"/>
  <c r="J66" i="3"/>
  <c r="H66" i="3"/>
  <c r="O66" i="3" s="1"/>
  <c r="F66" i="3"/>
  <c r="N65" i="3"/>
  <c r="L65" i="3"/>
  <c r="J65" i="3"/>
  <c r="H65" i="3"/>
  <c r="F65" i="3"/>
  <c r="N64" i="3"/>
  <c r="O64" i="3" s="1"/>
  <c r="L64" i="3"/>
  <c r="J64" i="3"/>
  <c r="J22" i="3" s="1"/>
  <c r="H64" i="3"/>
  <c r="F64" i="3"/>
  <c r="N63" i="3"/>
  <c r="L63" i="3"/>
  <c r="J63" i="3"/>
  <c r="H63" i="3"/>
  <c r="F63" i="3"/>
  <c r="N62" i="3"/>
  <c r="L62" i="3"/>
  <c r="J62" i="3"/>
  <c r="H62" i="3"/>
  <c r="O62" i="3" s="1"/>
  <c r="F62" i="3"/>
  <c r="N61" i="3"/>
  <c r="L61" i="3"/>
  <c r="O61" i="3" s="1"/>
  <c r="J61" i="3"/>
  <c r="H61" i="3"/>
  <c r="F61" i="3"/>
  <c r="N60" i="3"/>
  <c r="L60" i="3"/>
  <c r="J60" i="3"/>
  <c r="H60" i="3"/>
  <c r="O60" i="3" s="1"/>
  <c r="F60" i="3"/>
  <c r="N59" i="3"/>
  <c r="L59" i="3"/>
  <c r="O59" i="3" s="1"/>
  <c r="J59" i="3"/>
  <c r="H59" i="3"/>
  <c r="F59" i="3"/>
  <c r="N58" i="3"/>
  <c r="L58" i="3"/>
  <c r="J58" i="3"/>
  <c r="H58" i="3"/>
  <c r="O58" i="3" s="1"/>
  <c r="F58" i="3"/>
  <c r="N57" i="3"/>
  <c r="L57" i="3"/>
  <c r="O57" i="3" s="1"/>
  <c r="J57" i="3"/>
  <c r="H57" i="3"/>
  <c r="F57" i="3"/>
  <c r="N56" i="3"/>
  <c r="L56" i="3"/>
  <c r="J56" i="3"/>
  <c r="H56" i="3"/>
  <c r="O56" i="3" s="1"/>
  <c r="F56" i="3"/>
  <c r="N55" i="3"/>
  <c r="L55" i="3"/>
  <c r="O55" i="3" s="1"/>
  <c r="J55" i="3"/>
  <c r="H55" i="3"/>
  <c r="F55" i="3"/>
  <c r="N54" i="3"/>
  <c r="L54" i="3"/>
  <c r="J54" i="3"/>
  <c r="H54" i="3"/>
  <c r="O54" i="3" s="1"/>
  <c r="F54" i="3"/>
  <c r="N53" i="3"/>
  <c r="L53" i="3"/>
  <c r="O53" i="3" s="1"/>
  <c r="J53" i="3"/>
  <c r="H53" i="3"/>
  <c r="F53" i="3"/>
  <c r="N52" i="3"/>
  <c r="L52" i="3"/>
  <c r="J52" i="3"/>
  <c r="H52" i="3"/>
  <c r="O52" i="3" s="1"/>
  <c r="F52" i="3"/>
  <c r="N51" i="3"/>
  <c r="L51" i="3"/>
  <c r="O51" i="3" s="1"/>
  <c r="J51" i="3"/>
  <c r="H51" i="3"/>
  <c r="F51" i="3"/>
  <c r="O50" i="3"/>
  <c r="N50" i="3"/>
  <c r="L50" i="3"/>
  <c r="J50" i="3"/>
  <c r="H50" i="3"/>
  <c r="F50" i="3"/>
  <c r="N49" i="3"/>
  <c r="L49" i="3"/>
  <c r="O49" i="3" s="1"/>
  <c r="J49" i="3"/>
  <c r="H49" i="3"/>
  <c r="F49" i="3"/>
  <c r="N48" i="3"/>
  <c r="L48" i="3"/>
  <c r="J48" i="3"/>
  <c r="H48" i="3"/>
  <c r="O48" i="3" s="1"/>
  <c r="F48" i="3"/>
  <c r="N47" i="3"/>
  <c r="L47" i="3"/>
  <c r="O47" i="3" s="1"/>
  <c r="J47" i="3"/>
  <c r="H47" i="3"/>
  <c r="F47" i="3"/>
  <c r="N46" i="3"/>
  <c r="L46" i="3"/>
  <c r="J46" i="3"/>
  <c r="H46" i="3"/>
  <c r="O46" i="3" s="1"/>
  <c r="F46" i="3"/>
  <c r="N45" i="3"/>
  <c r="L45" i="3"/>
  <c r="O45" i="3" s="1"/>
  <c r="J45" i="3"/>
  <c r="H45" i="3"/>
  <c r="F45" i="3"/>
  <c r="N44" i="3"/>
  <c r="L44" i="3"/>
  <c r="J44" i="3"/>
  <c r="H44" i="3"/>
  <c r="O44" i="3" s="1"/>
  <c r="F44" i="3"/>
  <c r="N43" i="3"/>
  <c r="L43" i="3"/>
  <c r="O43" i="3" s="1"/>
  <c r="J43" i="3"/>
  <c r="H43" i="3"/>
  <c r="F43" i="3"/>
  <c r="N42" i="3"/>
  <c r="L42" i="3"/>
  <c r="J42" i="3"/>
  <c r="H42" i="3"/>
  <c r="O42" i="3" s="1"/>
  <c r="F42" i="3"/>
  <c r="N41" i="3"/>
  <c r="L41" i="3"/>
  <c r="O41" i="3" s="1"/>
  <c r="J41" i="3"/>
  <c r="H41" i="3"/>
  <c r="F41" i="3"/>
  <c r="N40" i="3"/>
  <c r="L40" i="3"/>
  <c r="J40" i="3"/>
  <c r="H40" i="3"/>
  <c r="O40" i="3" s="1"/>
  <c r="F40" i="3"/>
  <c r="N39" i="3"/>
  <c r="L39" i="3"/>
  <c r="O39" i="3" s="1"/>
  <c r="J39" i="3"/>
  <c r="H39" i="3"/>
  <c r="F39" i="3"/>
  <c r="N38" i="3"/>
  <c r="L38" i="3"/>
  <c r="J38" i="3"/>
  <c r="H38" i="3"/>
  <c r="O38" i="3" s="1"/>
  <c r="F38" i="3"/>
  <c r="N37" i="3"/>
  <c r="L37" i="3"/>
  <c r="O37" i="3" s="1"/>
  <c r="J37" i="3"/>
  <c r="H37" i="3"/>
  <c r="F37" i="3"/>
  <c r="N36" i="3"/>
  <c r="L36" i="3"/>
  <c r="J36" i="3"/>
  <c r="H36" i="3"/>
  <c r="O36" i="3" s="1"/>
  <c r="F36" i="3"/>
  <c r="N35" i="3"/>
  <c r="L35" i="3"/>
  <c r="O35" i="3" s="1"/>
  <c r="J35" i="3"/>
  <c r="H35" i="3"/>
  <c r="F35" i="3"/>
  <c r="O34" i="3"/>
  <c r="N34" i="3"/>
  <c r="L34" i="3"/>
  <c r="J34" i="3"/>
  <c r="H34" i="3"/>
  <c r="F34" i="3"/>
  <c r="N33" i="3"/>
  <c r="L33" i="3"/>
  <c r="O33" i="3" s="1"/>
  <c r="J33" i="3"/>
  <c r="H33" i="3"/>
  <c r="F33" i="3"/>
  <c r="N32" i="3"/>
  <c r="L32" i="3"/>
  <c r="J32" i="3"/>
  <c r="H32" i="3"/>
  <c r="O32" i="3" s="1"/>
  <c r="F32" i="3"/>
  <c r="N31" i="3"/>
  <c r="L31" i="3"/>
  <c r="O31" i="3" s="1"/>
  <c r="J31" i="3"/>
  <c r="H31" i="3"/>
  <c r="F31" i="3"/>
  <c r="N30" i="3"/>
  <c r="L30" i="3"/>
  <c r="J30" i="3"/>
  <c r="H30" i="3"/>
  <c r="O30" i="3" s="1"/>
  <c r="F30" i="3"/>
  <c r="N29" i="3"/>
  <c r="L29" i="3"/>
  <c r="O29" i="3" s="1"/>
  <c r="J29" i="3"/>
  <c r="H29" i="3"/>
  <c r="F29" i="3"/>
  <c r="N28" i="3"/>
  <c r="L28" i="3"/>
  <c r="J28" i="3"/>
  <c r="H28" i="3"/>
  <c r="O28" i="3" s="1"/>
  <c r="F28" i="3"/>
  <c r="N27" i="3"/>
  <c r="L27" i="3"/>
  <c r="O27" i="3" s="1"/>
  <c r="J27" i="3"/>
  <c r="H27" i="3"/>
  <c r="F27" i="3"/>
  <c r="N26" i="3"/>
  <c r="L26" i="3"/>
  <c r="J26" i="3"/>
  <c r="H26" i="3"/>
  <c r="O26" i="3" s="1"/>
  <c r="F26" i="3"/>
  <c r="N25" i="3"/>
  <c r="L25" i="3"/>
  <c r="J25" i="3"/>
  <c r="H25" i="3"/>
  <c r="F25" i="3"/>
  <c r="N24" i="3"/>
  <c r="L24" i="3"/>
  <c r="J24" i="3"/>
  <c r="H24" i="3"/>
  <c r="F24" i="3"/>
  <c r="O23" i="3"/>
  <c r="M22" i="3"/>
  <c r="K22" i="3"/>
  <c r="I22" i="3"/>
  <c r="G22" i="3"/>
  <c r="F22" i="3"/>
  <c r="E22" i="3"/>
  <c r="N21" i="3"/>
  <c r="L21" i="3"/>
  <c r="O21" i="3" s="1"/>
  <c r="J21" i="3"/>
  <c r="H21" i="3"/>
  <c r="F21" i="3"/>
  <c r="N20" i="3"/>
  <c r="L20" i="3"/>
  <c r="J20" i="3"/>
  <c r="H20" i="3"/>
  <c r="O20" i="3" s="1"/>
  <c r="F20" i="3"/>
  <c r="N19" i="3"/>
  <c r="L19" i="3"/>
  <c r="O19" i="3" s="1"/>
  <c r="J19" i="3"/>
  <c r="H19" i="3"/>
  <c r="F19" i="3"/>
  <c r="N18" i="3"/>
  <c r="L18" i="3"/>
  <c r="J18" i="3"/>
  <c r="H18" i="3"/>
  <c r="O18" i="3" s="1"/>
  <c r="F18" i="3"/>
  <c r="N17" i="3"/>
  <c r="L17" i="3"/>
  <c r="O17" i="3" s="1"/>
  <c r="J17" i="3"/>
  <c r="H17" i="3"/>
  <c r="F17" i="3"/>
  <c r="N16" i="3"/>
  <c r="L16" i="3"/>
  <c r="J16" i="3"/>
  <c r="H16" i="3"/>
  <c r="O16" i="3" s="1"/>
  <c r="F16" i="3"/>
  <c r="N15" i="3"/>
  <c r="L15" i="3"/>
  <c r="O15" i="3" s="1"/>
  <c r="J15" i="3"/>
  <c r="J12" i="3" s="1"/>
  <c r="H15" i="3"/>
  <c r="F15" i="3"/>
  <c r="N14" i="3"/>
  <c r="N12" i="3" s="1"/>
  <c r="L14" i="3"/>
  <c r="J14" i="3"/>
  <c r="H14" i="3"/>
  <c r="H12" i="3" s="1"/>
  <c r="F14" i="3"/>
  <c r="F12" i="3" s="1"/>
  <c r="M12" i="3"/>
  <c r="M11" i="3" s="1"/>
  <c r="K12" i="3"/>
  <c r="K11" i="3" s="1"/>
  <c r="I12" i="3"/>
  <c r="G12" i="3"/>
  <c r="E12" i="3"/>
  <c r="E11" i="3" s="1"/>
  <c r="O14" i="3" l="1"/>
  <c r="O12" i="3" s="1"/>
  <c r="O100" i="3"/>
  <c r="O125" i="3"/>
  <c r="O136" i="3"/>
  <c r="O157" i="3"/>
  <c r="O168" i="3"/>
  <c r="O179" i="3"/>
  <c r="O183" i="3"/>
  <c r="O187" i="3"/>
  <c r="O191" i="3"/>
  <c r="O195" i="3"/>
  <c r="O199" i="3"/>
  <c r="O203" i="3"/>
  <c r="O207" i="3"/>
  <c r="O211" i="3"/>
  <c r="O215" i="3"/>
  <c r="O219" i="3"/>
  <c r="O223" i="3"/>
  <c r="H22" i="3"/>
  <c r="O24" i="3"/>
  <c r="L22" i="3"/>
  <c r="O25" i="3"/>
  <c r="O22" i="3" s="1"/>
  <c r="O65" i="3"/>
  <c r="O72" i="3"/>
  <c r="O76" i="3"/>
  <c r="O97" i="3"/>
  <c r="O104" i="3"/>
  <c r="O112" i="3"/>
  <c r="O133" i="3"/>
  <c r="O140" i="3"/>
  <c r="O144" i="3"/>
  <c r="O165" i="3"/>
  <c r="O172" i="3"/>
  <c r="O176" i="3"/>
  <c r="O73" i="3"/>
  <c r="O80" i="3"/>
  <c r="O84" i="3"/>
  <c r="O105" i="3"/>
  <c r="O109" i="3"/>
  <c r="O116" i="3"/>
  <c r="O120" i="3"/>
  <c r="O141" i="3"/>
  <c r="O148" i="3"/>
  <c r="O152" i="3"/>
  <c r="O173" i="3"/>
  <c r="L12" i="3"/>
  <c r="L11" i="3" s="1"/>
  <c r="N22" i="3"/>
  <c r="O81" i="3"/>
  <c r="O92" i="3"/>
  <c r="O117" i="3"/>
  <c r="O128" i="3"/>
  <c r="O149" i="3"/>
  <c r="O160" i="3"/>
  <c r="O227" i="3"/>
  <c r="O231" i="3"/>
  <c r="O235" i="3"/>
  <c r="O239" i="3"/>
  <c r="O243" i="3"/>
  <c r="O247" i="3"/>
  <c r="O251" i="3"/>
  <c r="O258" i="3"/>
  <c r="O281" i="3"/>
  <c r="O292" i="3"/>
  <c r="O313" i="3"/>
  <c r="O504" i="3"/>
  <c r="O508" i="3"/>
  <c r="O512" i="3"/>
  <c r="O516" i="3"/>
  <c r="O520" i="3"/>
  <c r="O524" i="3"/>
  <c r="O528" i="3"/>
  <c r="O532" i="3"/>
  <c r="O536" i="3"/>
  <c r="O540" i="3"/>
  <c r="O63" i="3"/>
  <c r="O71" i="3"/>
  <c r="O79" i="3"/>
  <c r="O87" i="3"/>
  <c r="O95" i="3"/>
  <c r="O103" i="3"/>
  <c r="F107" i="3"/>
  <c r="F11" i="3" s="1"/>
  <c r="N107" i="3"/>
  <c r="N11" i="3" s="1"/>
  <c r="O115" i="3"/>
  <c r="O123" i="3"/>
  <c r="O131" i="3"/>
  <c r="O139" i="3"/>
  <c r="O147" i="3"/>
  <c r="O155" i="3"/>
  <c r="O163" i="3"/>
  <c r="O171" i="3"/>
  <c r="O180" i="3"/>
  <c r="O184" i="3"/>
  <c r="O188" i="3"/>
  <c r="O192" i="3"/>
  <c r="O196" i="3"/>
  <c r="O200" i="3"/>
  <c r="O204" i="3"/>
  <c r="O208" i="3"/>
  <c r="O212" i="3"/>
  <c r="O216" i="3"/>
  <c r="O220" i="3"/>
  <c r="O224" i="3"/>
  <c r="O228" i="3"/>
  <c r="O232" i="3"/>
  <c r="O236" i="3"/>
  <c r="O240" i="3"/>
  <c r="O244" i="3"/>
  <c r="O248" i="3"/>
  <c r="O252" i="3"/>
  <c r="O289" i="3"/>
  <c r="O296" i="3"/>
  <c r="O300" i="3"/>
  <c r="O321" i="3"/>
  <c r="O325" i="3"/>
  <c r="O329" i="3"/>
  <c r="O333" i="3"/>
  <c r="O337" i="3"/>
  <c r="O341" i="3"/>
  <c r="O345" i="3"/>
  <c r="O349" i="3"/>
  <c r="O353" i="3"/>
  <c r="O357" i="3"/>
  <c r="O361" i="3"/>
  <c r="O69" i="3"/>
  <c r="O77" i="3"/>
  <c r="O85" i="3"/>
  <c r="O93" i="3"/>
  <c r="O101" i="3"/>
  <c r="I107" i="3"/>
  <c r="I11" i="3" s="1"/>
  <c r="O113" i="3"/>
  <c r="O121" i="3"/>
  <c r="O129" i="3"/>
  <c r="O137" i="3"/>
  <c r="O145" i="3"/>
  <c r="O153" i="3"/>
  <c r="O161" i="3"/>
  <c r="O169" i="3"/>
  <c r="O177" i="3"/>
  <c r="O181" i="3"/>
  <c r="O185" i="3"/>
  <c r="O189" i="3"/>
  <c r="O193" i="3"/>
  <c r="O197" i="3"/>
  <c r="O201" i="3"/>
  <c r="O205" i="3"/>
  <c r="O209" i="3"/>
  <c r="O213" i="3"/>
  <c r="O217" i="3"/>
  <c r="O221" i="3"/>
  <c r="O225" i="3"/>
  <c r="O229" i="3"/>
  <c r="O233" i="3"/>
  <c r="O237" i="3"/>
  <c r="O241" i="3"/>
  <c r="O245" i="3"/>
  <c r="O249" i="3"/>
  <c r="O253" i="3"/>
  <c r="O269" i="3"/>
  <c r="O272" i="3"/>
  <c r="O276" i="3"/>
  <c r="O297" i="3"/>
  <c r="O304" i="3"/>
  <c r="O308" i="3"/>
  <c r="O67" i="3"/>
  <c r="O75" i="3"/>
  <c r="O83" i="3"/>
  <c r="O91" i="3"/>
  <c r="O99" i="3"/>
  <c r="J107" i="3"/>
  <c r="J11" i="3" s="1"/>
  <c r="O111" i="3"/>
  <c r="O119" i="3"/>
  <c r="O127" i="3"/>
  <c r="O135" i="3"/>
  <c r="O143" i="3"/>
  <c r="O151" i="3"/>
  <c r="O159" i="3"/>
  <c r="O167" i="3"/>
  <c r="O175" i="3"/>
  <c r="O178" i="3"/>
  <c r="O182" i="3"/>
  <c r="O186" i="3"/>
  <c r="O190" i="3"/>
  <c r="O194" i="3"/>
  <c r="O198" i="3"/>
  <c r="O202" i="3"/>
  <c r="O206" i="3"/>
  <c r="O210" i="3"/>
  <c r="O214" i="3"/>
  <c r="O218" i="3"/>
  <c r="O222" i="3"/>
  <c r="O226" i="3"/>
  <c r="O230" i="3"/>
  <c r="O234" i="3"/>
  <c r="O261" i="3"/>
  <c r="O273" i="3"/>
  <c r="O284" i="3"/>
  <c r="O305" i="3"/>
  <c r="O316" i="3"/>
  <c r="O256" i="3"/>
  <c r="O264" i="3"/>
  <c r="O271" i="3"/>
  <c r="O279" i="3"/>
  <c r="O287" i="3"/>
  <c r="O295" i="3"/>
  <c r="O303" i="3"/>
  <c r="O311" i="3"/>
  <c r="O319" i="3"/>
  <c r="O322" i="3"/>
  <c r="O326" i="3"/>
  <c r="O330" i="3"/>
  <c r="O334" i="3"/>
  <c r="O338" i="3"/>
  <c r="O342" i="3"/>
  <c r="O346" i="3"/>
  <c r="O350" i="3"/>
  <c r="O354" i="3"/>
  <c r="O358" i="3"/>
  <c r="O488" i="3"/>
  <c r="O505" i="3"/>
  <c r="O509" i="3"/>
  <c r="O513" i="3"/>
  <c r="O517" i="3"/>
  <c r="O521" i="3"/>
  <c r="O525" i="3"/>
  <c r="O529" i="3"/>
  <c r="O533" i="3"/>
  <c r="O537" i="3"/>
  <c r="O541" i="3"/>
  <c r="O254" i="3"/>
  <c r="O262" i="3"/>
  <c r="O277" i="3"/>
  <c r="O285" i="3"/>
  <c r="O293" i="3"/>
  <c r="O301" i="3"/>
  <c r="O309" i="3"/>
  <c r="O317" i="3"/>
  <c r="O323" i="3"/>
  <c r="O327" i="3"/>
  <c r="O331" i="3"/>
  <c r="O335" i="3"/>
  <c r="O339" i="3"/>
  <c r="O343" i="3"/>
  <c r="O347" i="3"/>
  <c r="O351" i="3"/>
  <c r="O355" i="3"/>
  <c r="O359" i="3"/>
  <c r="O418" i="3"/>
  <c r="O506" i="3"/>
  <c r="O510" i="3"/>
  <c r="O514" i="3"/>
  <c r="O518" i="3"/>
  <c r="O522" i="3"/>
  <c r="O526" i="3"/>
  <c r="O530" i="3"/>
  <c r="O534" i="3"/>
  <c r="O538" i="3"/>
  <c r="O542" i="3"/>
  <c r="O260" i="3"/>
  <c r="O268" i="3"/>
  <c r="G270" i="3"/>
  <c r="O275" i="3"/>
  <c r="O283" i="3"/>
  <c r="O291" i="3"/>
  <c r="O299" i="3"/>
  <c r="O307" i="3"/>
  <c r="O315" i="3"/>
  <c r="O324" i="3"/>
  <c r="O328" i="3"/>
  <c r="O332" i="3"/>
  <c r="O336" i="3"/>
  <c r="O340" i="3"/>
  <c r="O344" i="3"/>
  <c r="O348" i="3"/>
  <c r="O352" i="3"/>
  <c r="O356" i="3"/>
  <c r="O360" i="3"/>
  <c r="H270" i="3" l="1"/>
  <c r="G107" i="3"/>
  <c r="G11" i="3" s="1"/>
  <c r="O270" i="3" l="1"/>
  <c r="O107" i="3" s="1"/>
  <c r="O11" i="3" s="1"/>
  <c r="P10" i="3" s="1"/>
  <c r="H107" i="3"/>
  <c r="H11" i="3" s="1"/>
  <c r="L32" i="1" l="1"/>
  <c r="B32" i="1"/>
  <c r="L31" i="1"/>
  <c r="B31" i="1"/>
  <c r="L30" i="1"/>
  <c r="B30" i="1"/>
  <c r="L29" i="1"/>
  <c r="L28" i="1" s="1"/>
  <c r="B29" i="1"/>
  <c r="U28" i="1"/>
  <c r="U33" i="1" s="1"/>
  <c r="T28" i="1"/>
  <c r="T33" i="1" s="1"/>
  <c r="S28" i="1"/>
  <c r="S33" i="1" s="1"/>
  <c r="R28" i="1"/>
  <c r="R33" i="1" s="1"/>
  <c r="Q28" i="1"/>
  <c r="Q33" i="1" s="1"/>
  <c r="P28" i="1"/>
  <c r="P33" i="1" s="1"/>
  <c r="O28" i="1"/>
  <c r="O33" i="1" s="1"/>
  <c r="N28" i="1"/>
  <c r="N33" i="1" s="1"/>
  <c r="M28" i="1"/>
  <c r="M33" i="1" s="1"/>
  <c r="K28" i="1"/>
  <c r="K33" i="1" s="1"/>
  <c r="J28" i="1"/>
  <c r="J33" i="1" s="1"/>
  <c r="I28" i="1"/>
  <c r="I33" i="1" s="1"/>
  <c r="H28" i="1"/>
  <c r="H33" i="1" s="1"/>
  <c r="G28" i="1"/>
  <c r="G33" i="1" s="1"/>
  <c r="F28" i="1"/>
  <c r="F33" i="1" s="1"/>
  <c r="E28" i="1"/>
  <c r="E33" i="1" s="1"/>
  <c r="D28" i="1"/>
  <c r="D33" i="1" s="1"/>
  <c r="C28" i="1"/>
  <c r="C33" i="1" s="1"/>
  <c r="B28" i="1"/>
  <c r="B33" i="1" s="1"/>
  <c r="L27" i="1"/>
  <c r="B27" i="1"/>
  <c r="L26" i="1"/>
  <c r="B26" i="1"/>
  <c r="L25" i="1"/>
  <c r="B25" i="1"/>
  <c r="L24" i="1"/>
  <c r="L23" i="1" s="1"/>
  <c r="B24" i="1"/>
  <c r="U23" i="1"/>
  <c r="T23" i="1"/>
  <c r="S23" i="1"/>
  <c r="R23" i="1"/>
  <c r="Q23" i="1"/>
  <c r="P23" i="1"/>
  <c r="O23" i="1"/>
  <c r="N23" i="1"/>
  <c r="M23" i="1"/>
  <c r="K23" i="1"/>
  <c r="J23" i="1"/>
  <c r="I23" i="1"/>
  <c r="H23" i="1"/>
  <c r="G23" i="1"/>
  <c r="F23" i="1"/>
  <c r="E23" i="1"/>
  <c r="D23" i="1"/>
  <c r="C23" i="1"/>
  <c r="B23" i="1"/>
  <c r="L22" i="1"/>
  <c r="B22" i="1"/>
  <c r="L21" i="1"/>
  <c r="B21" i="1"/>
  <c r="L20" i="1"/>
  <c r="B20" i="1"/>
  <c r="L19" i="1"/>
  <c r="L18" i="1" s="1"/>
  <c r="B19" i="1"/>
  <c r="U18" i="1"/>
  <c r="T18" i="1"/>
  <c r="S18" i="1"/>
  <c r="R18" i="1"/>
  <c r="Q18" i="1"/>
  <c r="P18" i="1"/>
  <c r="O18" i="1"/>
  <c r="N18" i="1"/>
  <c r="M18" i="1"/>
  <c r="K18" i="1"/>
  <c r="J18" i="1"/>
  <c r="I18" i="1"/>
  <c r="H18" i="1"/>
  <c r="G18" i="1"/>
  <c r="F18" i="1"/>
  <c r="E18" i="1"/>
  <c r="D18" i="1"/>
  <c r="C18" i="1"/>
  <c r="B18" i="1"/>
  <c r="L17" i="1"/>
  <c r="B17" i="1"/>
  <c r="L16" i="1"/>
  <c r="B16" i="1"/>
  <c r="L15" i="1"/>
  <c r="L13" i="1" s="1"/>
  <c r="B15" i="1"/>
  <c r="L14" i="1"/>
  <c r="B14" i="1"/>
  <c r="U13" i="1"/>
  <c r="T13" i="1"/>
  <c r="S13" i="1"/>
  <c r="R13" i="1"/>
  <c r="Q13" i="1"/>
  <c r="P13" i="1"/>
  <c r="O13" i="1"/>
  <c r="N13" i="1"/>
  <c r="M13" i="1"/>
  <c r="K13" i="1"/>
  <c r="J13" i="1"/>
  <c r="I13" i="1"/>
  <c r="H13" i="1"/>
  <c r="G13" i="1"/>
  <c r="F13" i="1"/>
  <c r="E13" i="1"/>
  <c r="D13" i="1"/>
  <c r="C13" i="1"/>
  <c r="B13" i="1"/>
  <c r="L12" i="1"/>
  <c r="B12" i="1"/>
  <c r="L11" i="1"/>
  <c r="B11" i="1"/>
  <c r="L10" i="1"/>
  <c r="L8" i="1" s="1"/>
  <c r="B10" i="1"/>
  <c r="L9" i="1"/>
  <c r="B9" i="1"/>
  <c r="U8" i="1"/>
  <c r="T8" i="1"/>
  <c r="S8" i="1"/>
  <c r="R8" i="1"/>
  <c r="Q8" i="1"/>
  <c r="P8" i="1"/>
  <c r="O8" i="1"/>
  <c r="N8" i="1"/>
  <c r="M8" i="1"/>
  <c r="K8" i="1"/>
  <c r="J8" i="1"/>
  <c r="I8" i="1"/>
  <c r="H8" i="1"/>
  <c r="G8" i="1"/>
  <c r="F8" i="1"/>
  <c r="E8" i="1"/>
  <c r="D8" i="1"/>
  <c r="C8" i="1"/>
  <c r="B8" i="1"/>
  <c r="L33" i="1" l="1"/>
</calcChain>
</file>

<file path=xl/comments1.xml><?xml version="1.0" encoding="utf-8"?>
<comments xmlns="http://schemas.openxmlformats.org/spreadsheetml/2006/main">
  <authors>
    <author>Author</author>
  </authors>
  <commentList>
    <comment ref="K53" authorId="0" shapeId="0">
      <text>
        <r>
          <rPr>
            <sz val="10"/>
            <color rgb="FF000000"/>
            <rFont val="Calibri"/>
            <family val="2"/>
            <scheme val="minor"/>
          </rPr>
          <t>Y sỹ học liên thông Tốt nghiệp Bs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ko còn KP đã hỏi chị Sinh 29/10/2025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hết kp đã hỏi anh Văn 29/10/2025</t>
        </r>
      </text>
    </comment>
  </commentList>
</comments>
</file>

<file path=xl/sharedStrings.xml><?xml version="1.0" encoding="utf-8"?>
<sst xmlns="http://schemas.openxmlformats.org/spreadsheetml/2006/main" count="833" uniqueCount="213">
  <si>
    <t>PHỤ LỤC 1</t>
  </si>
  <si>
    <t>DỰ TOÁN KINH PHÍ THỰC HIỆN CHẾ ĐỘ THU HÚT NHÂN LỰC Y TẾ 2026 - 2030</t>
  </si>
  <si>
    <t>(Đính kèm Tờ trình số            /TTr-UBND ngày        tháng       năm 2025 của Ủy ban nhân dân tỉnh)</t>
  </si>
  <si>
    <t>Nội dung</t>
  </si>
  <si>
    <t>Tổng
 số thu hút</t>
  </si>
  <si>
    <t>Giáo sư</t>
  </si>
  <si>
    <t>Phó Giáo sư</t>
  </si>
  <si>
    <t>Tiến sĩ</t>
  </si>
  <si>
    <t>Bác sĩ CK cấp II</t>
  </si>
  <si>
    <t>Thạc sĩ bác sĩ</t>
  </si>
  <si>
    <t>Bác sĩ CK cấp I</t>
  </si>
  <si>
    <t>Bác sĩ nội trú</t>
  </si>
  <si>
    <t>Bác sĩ đa khoa</t>
  </si>
  <si>
    <t>Bác sĩ
 y học dự phòng</t>
  </si>
  <si>
    <t>Tổng
kinh phí</t>
  </si>
  <si>
    <t>Người</t>
  </si>
  <si>
    <t>Triệu đồng</t>
  </si>
  <si>
    <t>Năm 2026</t>
  </si>
  <si>
    <t>Sở Y tế</t>
  </si>
  <si>
    <t>Các đơn vị tự chủ nhóm 2</t>
  </si>
  <si>
    <t>Các đơn vị tự chủ nhóm 3</t>
  </si>
  <si>
    <t>Các đơn vị tự chủ nhóm 4</t>
  </si>
  <si>
    <t>Năm 2027</t>
  </si>
  <si>
    <t>Năm 2028</t>
  </si>
  <si>
    <t>Năm 2029</t>
  </si>
  <si>
    <t>Năm 2030</t>
  </si>
  <si>
    <t>TỔNG 2026 - 2030</t>
  </si>
  <si>
    <t>PHỤ LỤC 02</t>
  </si>
  <si>
    <t>DỰ KIẾN KINH PHÍ THỰC HIỆN CHẾ ĐỘ HỖ TRỢ CHUYÊN MÔN, CHUYỂN GIAO KỸ THUẬT</t>
  </si>
  <si>
    <t>GIAI ĐOẠN 2026 - 2030</t>
  </si>
  <si>
    <t>Đvt: Triệu đồng</t>
  </si>
  <si>
    <t>STT</t>
  </si>
  <si>
    <t>Đơn vị</t>
  </si>
  <si>
    <t>DỰ KIẾN NHU CẦU KINH PHÍ HỖ TRỢ, CHUYỂN GIAO KỸ THUẬT 2026-2030</t>
  </si>
  <si>
    <t xml:space="preserve">Dự kiến nhu cầu hỗ trợ chuyên gia từ các cơ sở Trung ương, Trường ĐHYD (chưa gồm tiền tàu xa và phòng nghỉ) 
</t>
  </si>
  <si>
    <t xml:space="preserve">Dự kiến kinh phí nhu cầu biệt phái, hỗ trợ, chuyển giao kỹ thuật từ các cơ sở y tế trên địa bàn tỉnh 
</t>
  </si>
  <si>
    <t>Quản lý NN</t>
  </si>
  <si>
    <t>Sở Y tế tỉnh Đồng Nai</t>
  </si>
  <si>
    <t>Bệnh viện tuyến tỉnh</t>
  </si>
  <si>
    <t>Bệnh viện đa khoa Đồng Nai</t>
  </si>
  <si>
    <t>Bệnh viện Nhi đồng Đồng Nai</t>
  </si>
  <si>
    <t xml:space="preserve">Bệnh viện đa khoa Thống Nhất </t>
  </si>
  <si>
    <t>Bệnh viện đa khoa khu vực Long Thành</t>
  </si>
  <si>
    <t>Bệnh viện đa khoa khu vực Định Quán</t>
  </si>
  <si>
    <t>Bệnh viện đa khoa khu vực Long Khánh</t>
  </si>
  <si>
    <t>Bệnh viện Phổi tỉnh Đồng Nai</t>
  </si>
  <si>
    <t>Bệnh viện Da liễu tỉnh Đồng Nai</t>
  </si>
  <si>
    <t>Bệnh viện Y Dược cổ truyền tỉnh Đồng Nai</t>
  </si>
  <si>
    <t>Bệnh viện Đa khoa Bình Phước</t>
  </si>
  <si>
    <t>Bệnh viện Y học cổ truyền Bình Phước</t>
  </si>
  <si>
    <t>Trung tâm tuyến tỉnh</t>
  </si>
  <si>
    <t>Trung tâm Kiểm soát Bệnh tật tỉnh Đồng Nai</t>
  </si>
  <si>
    <t>Trung tâm Công tác xã hội và Quỹ Bảo trợ trẻ em</t>
  </si>
  <si>
    <t>Trung tâm Bảo trợ xã hội Bình Phước</t>
  </si>
  <si>
    <t>Trung tâm Kiểm nghiệm tỉnh Đồng Nai</t>
  </si>
  <si>
    <t>Trung tâm Giám định Y khoa tỉnh Đồng Nai</t>
  </si>
  <si>
    <t>Trung tâm Pháp y tỉnh Đồng Nai</t>
  </si>
  <si>
    <t>Trung tâm Y tế khu vực</t>
  </si>
  <si>
    <t xml:space="preserve">TTYT khu vực Đồng Phú </t>
  </si>
  <si>
    <t>TTYT khu vực Phước Long</t>
  </si>
  <si>
    <t>TTYT khu vực Bình Long</t>
  </si>
  <si>
    <t>TTYT khu vực Bù Gia Mập</t>
  </si>
  <si>
    <t>TTYT khu vực Phú Riềng</t>
  </si>
  <si>
    <t>TTYT khu vực Lộc Ninh</t>
  </si>
  <si>
    <t>TTYT khu vực Đồng Xoài</t>
  </si>
  <si>
    <t>TTYT khu vực Chơn Thành</t>
  </si>
  <si>
    <t>TTYT khu vực Hớn Quản</t>
  </si>
  <si>
    <t>TTYT khu vực Bù Đăng</t>
  </si>
  <si>
    <t>TTYT khu vực Bù Đốp</t>
  </si>
  <si>
    <t>TTYT khu vực Biên Hòa</t>
  </si>
  <si>
    <t>TTYT khu vực Long Thành</t>
  </si>
  <si>
    <t>TTYT khu vực Nhơn Trạch</t>
  </si>
  <si>
    <t>TTYT khu vực Vĩnh Cửu</t>
  </si>
  <si>
    <t>TTYT khu vực Trảng Bom</t>
  </si>
  <si>
    <t>TTYT khu vực Thống Nhất</t>
  </si>
  <si>
    <t>TTYT khu vực Long Khánh</t>
  </si>
  <si>
    <t>TTYT khu vực Xuân Lộc</t>
  </si>
  <si>
    <t>TTYT khu vực Tân Phú</t>
  </si>
  <si>
    <t>TTYT khu vực Cẩm Mỹ</t>
  </si>
  <si>
    <t>TTYT khu vực Định Quán</t>
  </si>
  <si>
    <t>TỔNG KINH PHÍ DỰ KIẾN GIAI ĐOẠN 2026-2030</t>
  </si>
  <si>
    <t>PHỤ LỤC 03</t>
  </si>
  <si>
    <t>DỰ TOÁN KINH PHÍ THỰC HIỆN CHẾ ĐỘ HỖ TRỢ NHÂN LỰC Y TẾ GIAI ĐOẠN 2026 - 2030</t>
  </si>
  <si>
    <t>Tên đơn vị</t>
  </si>
  <si>
    <t>Định mức dự kiến</t>
  </si>
  <si>
    <t>Nhân sự dự kiến giai đoạn 2026 - 2030</t>
  </si>
  <si>
    <t>TỔNG</t>
  </si>
  <si>
    <t>Dự kiến năm 2026</t>
  </si>
  <si>
    <t>Dự kiến năm 2027</t>
  </si>
  <si>
    <t>Dự kiến năm 2028</t>
  </si>
  <si>
    <t>Dự kiến năm 2029</t>
  </si>
  <si>
    <t>Dự kiến năm 2030</t>
  </si>
  <si>
    <t>Hiện có</t>
  </si>
  <si>
    <t xml:space="preserve">Biên chế thực hiện </t>
  </si>
  <si>
    <t xml:space="preserve">Kinh phí
 hỗ trợ </t>
  </si>
  <si>
    <t>A</t>
  </si>
  <si>
    <t>Trđ/người/tháng</t>
  </si>
  <si>
    <t>A+B+C</t>
  </si>
  <si>
    <t>TỔNG KINH PHÍ DỰ KIẾN</t>
  </si>
  <si>
    <t>QUẢN LÝ NHÀ NƯỚC</t>
  </si>
  <si>
    <t>Tiến sĩ bác sĩ</t>
  </si>
  <si>
    <t>Bác sĩ chuyên khoa cấp II</t>
  </si>
  <si>
    <t>Bác sĩ chuyên khoa cấp I</t>
  </si>
  <si>
    <t>Bác sĩ</t>
  </si>
  <si>
    <t>Công chức có trình độ sau đại học</t>
  </si>
  <si>
    <t>Công chức có trình độ đại học</t>
  </si>
  <si>
    <t>B</t>
  </si>
  <si>
    <t>ĐƠN VỊ TỰ CHỦ NHÓM 2</t>
  </si>
  <si>
    <t>BVĐK Đồng Nai</t>
  </si>
  <si>
    <t>Điều dưỡng, hộ sinh, dược, kỹ thuật y, y sĩ có trình độ cao đẳng trở lên; cử nhân y tế công cộng trở lên; cử nhân hóa học, cử nhân sinh học làm kỹ thuật xét nghiệm</t>
  </si>
  <si>
    <t>Y sĩ</t>
  </si>
  <si>
    <t>Y sĩ làm công tác khám chữa bệnh tại Trạm Y tế</t>
  </si>
  <si>
    <t>Điều dưỡng, hộ sinh, dược, kỹ thuật y có trình độ trung cấp</t>
  </si>
  <si>
    <t>Trình độ Công nghệ thông tin đại học trở lên</t>
  </si>
  <si>
    <t>Viên chức có trình độ đại học khác trở lên</t>
  </si>
  <si>
    <t>Viên chức có trình độ Cao đẳng khác trở xuống</t>
  </si>
  <si>
    <t>BVĐK Thống Nhất</t>
  </si>
  <si>
    <t>- Viên chức có trình độ đại học khác trở lên</t>
  </si>
  <si>
    <t>- Viên chức có trình độ Cao đẳng khác trở xuống</t>
  </si>
  <si>
    <t>BVĐK KV Long Khánh</t>
  </si>
  <si>
    <t>BV Y học cổ truyền Bình Phước</t>
  </si>
  <si>
    <t>13</t>
  </si>
  <si>
    <t>65</t>
  </si>
  <si>
    <t>BV Nhi đồng</t>
  </si>
  <si>
    <t>BVĐK KV Định Quán</t>
  </si>
  <si>
    <t>C</t>
  </si>
  <si>
    <t>ĐƠN VỊ TỰ CHỦ NHÓM 3, 4</t>
  </si>
  <si>
    <t>Các BV &amp; TT tuyến tỉnh</t>
  </si>
  <si>
    <t>BVĐK Bình Phước</t>
  </si>
  <si>
    <t>Điều dưỡng, hộ sinh, dược, kỹ thuật y, y sĩ có trình độ cao đẳng trở lên;  cử nhân y tế công cộng trở lên; cử nhân hóa học, cử nhân sinh học làm kỹ thuật xét nghiệm</t>
  </si>
  <si>
    <t>TT Giám định y khoa</t>
  </si>
  <si>
    <t>BVĐK KV Long Thành</t>
  </si>
  <si>
    <t>BV Da liễu</t>
  </si>
  <si>
    <t>BV Y dược cổ truyền Đồng Nai</t>
  </si>
  <si>
    <t>BV Phổi</t>
  </si>
  <si>
    <t>TT Kiểm soát bệnh tật tỉnh</t>
  </si>
  <si>
    <t>TT Pháp y</t>
  </si>
  <si>
    <t>TT Kiểm nghiệm tỉnh</t>
  </si>
  <si>
    <t>22 Trung tâm Y tế khu vực</t>
  </si>
  <si>
    <t>TTYT KV Đồng Phú</t>
  </si>
  <si>
    <t>TTYT KV Phước Long</t>
  </si>
  <si>
    <t>TTYT KV Bình Long</t>
  </si>
  <si>
    <t>TTYT KV Bù Gia Mập</t>
  </si>
  <si>
    <t>TTYT KV Phú Riềng</t>
  </si>
  <si>
    <t>TTYT KV Lộc Ninh</t>
  </si>
  <si>
    <t>TTYT KV Đồng Xoài</t>
  </si>
  <si>
    <t>TTYT KV Chơn Thành</t>
  </si>
  <si>
    <t>TTYT KV Hớn Quản</t>
  </si>
  <si>
    <t>TTYT KV Bù Đăng</t>
  </si>
  <si>
    <t>TTYT KV Bù Đốp</t>
  </si>
  <si>
    <t>TTYT KV Biên Hòa</t>
  </si>
  <si>
    <t>TTYT KV Long Thành</t>
  </si>
  <si>
    <t>TTYT KV Nhơn Trạch</t>
  </si>
  <si>
    <t>TTYT KV Vĩnh Cửu</t>
  </si>
  <si>
    <t>TTYT KV Trảng Bom</t>
  </si>
  <si>
    <t>TTYT KV Thống Nhất</t>
  </si>
  <si>
    <t>TTYT KV Long Khánh</t>
  </si>
  <si>
    <t>TTYT KV Xuân Lộc</t>
  </si>
  <si>
    <t>TTYT KV Tân Phú</t>
  </si>
  <si>
    <t>TTYT KV Cẩm Mỹ</t>
  </si>
  <si>
    <t>TTYT KV Định Quán</t>
  </si>
  <si>
    <t xml:space="preserve">PHỤ LỤC </t>
  </si>
  <si>
    <t xml:space="preserve">DỰ TOÁN KINH PHÍ THỰC HIỆN HỖ TRỢ 
NHÂN VIÊN Y TẾ KHU PHỐ, TỔ DÂN PHỐ GIAI ĐOẠN 2026 - 2030
</t>
  </si>
  <si>
    <t>Tổng số 
nhân viên
khu phố, ấp</t>
  </si>
  <si>
    <t>Trong đó</t>
  </si>
  <si>
    <t>Ước chi hỗ trợ nhân viên y tế khu phố 2026-2030</t>
  </si>
  <si>
    <t>Tổng kinh phí thực hiện dự kiến</t>
  </si>
  <si>
    <t>Ghi chú</t>
  </si>
  <si>
    <t>Ấp</t>
  </si>
  <si>
    <t>Khu phố</t>
  </si>
  <si>
    <t>3=4+5</t>
  </si>
  <si>
    <t>6=0,7*(5)</t>
  </si>
  <si>
    <t>7=0,7*(5)</t>
  </si>
  <si>
    <t>8=0,7*(5)</t>
  </si>
  <si>
    <t>9=0,7*(5)</t>
  </si>
  <si>
    <t>10=0,7*(5)</t>
  </si>
  <si>
    <t>TTYT khu vực Đồng Phú</t>
  </si>
  <si>
    <t>PHỤ LỤC 05</t>
  </si>
  <si>
    <t>DỰ KIẾN KINH PHÍ THỰC HIỆN CHẾ ĐỘ ĐÀO TẠO NHÂN LỰC Y TẾ</t>
  </si>
  <si>
    <t>Năm</t>
  </si>
  <si>
    <t>Dự kiến nhu cầu cử đào tạo năm 2026</t>
  </si>
  <si>
    <t>Dự kiến tốt nghiệp vàkinh phí thực hiện hỗ trợ đào tạo năm 2026 - 2036</t>
  </si>
  <si>
    <t>Sau đại học Điều dưỡng</t>
  </si>
  <si>
    <t>Sau đại học Điều dưỡng, Hộ sinh, Kỹ thuật y</t>
  </si>
  <si>
    <t>Đại học chuyên ngành Điều dưỡng, hộ sinh, kỹ thuật y</t>
  </si>
  <si>
    <t>Tiến sĩ (300 Trđ/người)</t>
  </si>
  <si>
    <t>Bác sĩ chuyên khoa cấp II (300 Trđ/người)</t>
  </si>
  <si>
    <t>Thạc sĩ bác sĩ (250 Trđ/người)</t>
  </si>
  <si>
    <t>Bác sĩ chuyên khoa cấp I (250 Trđ/người)</t>
  </si>
  <si>
    <t>Bác sĩ (200 Trđ/người)</t>
  </si>
  <si>
    <t>Sau đại học Điều dưỡng (120 Trđ/người)</t>
  </si>
  <si>
    <t>Sau đại học Điều dưỡng, Hộ sinh, Kỹ thuật y (120 Trđ/người)</t>
  </si>
  <si>
    <t>Đại học chuyên ngành Điều dưỡng, hộ sinh, kỹ thuật y (100 Trđ/người)</t>
  </si>
  <si>
    <t>PHỤ LỤC 06</t>
  </si>
  <si>
    <t>TỔNG HỢP DỰ KIẾN KẾT QUẢ THỰC HIỆN NGHỊ QUYẾT</t>
  </si>
  <si>
    <t>Chế độ 
thu hút</t>
  </si>
  <si>
    <t>Chế độ hỗ trợ 
chuyên gia</t>
  </si>
  <si>
    <t>Chế độ hỗ trợ 
nhân viên y tế</t>
  </si>
  <si>
    <t>Hỗ trợ nhân viên y tế khu phố</t>
  </si>
  <si>
    <t>Chế độ 
đào tạo</t>
  </si>
  <si>
    <t>Tổng
 thực hiện</t>
  </si>
  <si>
    <t>(Phụ lục 1)</t>
  </si>
  <si>
    <t>(Phụ lục 2)</t>
  </si>
  <si>
    <t>(Phụ lục 3)</t>
  </si>
  <si>
    <t>(Phụ lục 4)</t>
  </si>
  <si>
    <t>(Phụ lục 5)</t>
  </si>
  <si>
    <t>Năm 2031</t>
  </si>
  <si>
    <t>Dự kiến tốt nghiệp sau năm 2030</t>
  </si>
  <si>
    <t>Năm 2032</t>
  </si>
  <si>
    <t>Năm 2033</t>
  </si>
  <si>
    <t>Năm 2034</t>
  </si>
  <si>
    <t>Năm 2035</t>
  </si>
  <si>
    <t>Năm 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</si>
</sst>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color theme="1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  <font>
      <b/>
      <sz val="16"/>
      <name val="Times New Roman"/>
      <family val="1"/>
    </font>
    <font>
      <i/>
      <sz val="16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8"/>
      <name val="Times New Roman"/>
      <family val="1"/>
    </font>
    <font>
      <sz val="8"/>
      <name val="Calibri"/>
      <family val="2"/>
      <scheme val="minor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Times New Roman"/>
      <family val="1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Times New Roman&quot;"/>
    </font>
    <font>
      <sz val="14"/>
      <name val="Times New Roman&quot;"/>
    </font>
    <font>
      <b/>
      <sz val="10"/>
      <color theme="1"/>
      <name val="Times New Roman&quot;"/>
    </font>
    <font>
      <sz val="10"/>
      <color theme="1"/>
      <name val="Calibri"/>
      <family val="2"/>
      <scheme val="minor"/>
    </font>
    <font>
      <i/>
      <sz val="10"/>
      <color theme="1"/>
      <name val="Times New Roman&quot;"/>
    </font>
    <font>
      <b/>
      <sz val="14"/>
      <name val="Times New Roman&quot;"/>
    </font>
    <font>
      <sz val="14"/>
      <color theme="1"/>
      <name val="Times New Roman&quot;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/>
    </xf>
    <xf numFmtId="0" fontId="6" fillId="2" borderId="4" xfId="0" applyFont="1" applyFill="1" applyBorder="1"/>
    <xf numFmtId="3" fontId="6" fillId="2" borderId="4" xfId="0" applyNumberFormat="1" applyFont="1" applyFill="1" applyBorder="1"/>
    <xf numFmtId="0" fontId="8" fillId="0" borderId="4" xfId="0" applyFont="1" applyFill="1" applyBorder="1" applyAlignment="1">
      <alignment horizontal="right" wrapText="1"/>
    </xf>
    <xf numFmtId="0" fontId="9" fillId="0" borderId="4" xfId="0" applyFont="1" applyFill="1" applyBorder="1"/>
    <xf numFmtId="3" fontId="10" fillId="0" borderId="4" xfId="0" applyNumberFormat="1" applyFont="1" applyFill="1" applyBorder="1"/>
    <xf numFmtId="0" fontId="9" fillId="0" borderId="4" xfId="0" applyFont="1" applyBorder="1" applyAlignment="1">
      <alignment horizontal="right" wrapText="1"/>
    </xf>
    <xf numFmtId="0" fontId="9" fillId="0" borderId="4" xfId="0" applyFont="1" applyBorder="1"/>
    <xf numFmtId="3" fontId="10" fillId="0" borderId="4" xfId="0" applyNumberFormat="1" applyFont="1" applyBorder="1"/>
    <xf numFmtId="0" fontId="10" fillId="0" borderId="4" xfId="0" applyFont="1" applyBorder="1"/>
    <xf numFmtId="0" fontId="9" fillId="0" borderId="5" xfId="0" applyFont="1" applyBorder="1" applyAlignment="1">
      <alignment horizontal="right" wrapText="1"/>
    </xf>
    <xf numFmtId="0" fontId="9" fillId="0" borderId="5" xfId="0" applyFont="1" applyBorder="1"/>
    <xf numFmtId="0" fontId="10" fillId="0" borderId="5" xfId="0" applyFont="1" applyBorder="1"/>
    <xf numFmtId="3" fontId="10" fillId="0" borderId="5" xfId="0" applyNumberFormat="1" applyFont="1" applyBorder="1"/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/>
    <xf numFmtId="3" fontId="6" fillId="2" borderId="6" xfId="0" applyNumberFormat="1" applyFont="1" applyFill="1" applyBorder="1"/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/>
    <xf numFmtId="0" fontId="12" fillId="0" borderId="0" xfId="0" applyFont="1" applyFill="1" applyBorder="1" applyAlignment="1"/>
    <xf numFmtId="0" fontId="12" fillId="0" borderId="7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3" fillId="0" borderId="6" xfId="0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49" fontId="12" fillId="0" borderId="6" xfId="1" applyNumberFormat="1" applyFont="1" applyFill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Alignment="1"/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/>
    <xf numFmtId="43" fontId="10" fillId="0" borderId="1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6" fillId="0" borderId="4" xfId="0" applyFont="1" applyFill="1" applyBorder="1" applyAlignment="1"/>
    <xf numFmtId="43" fontId="10" fillId="0" borderId="4" xfId="1" applyFont="1" applyFill="1" applyBorder="1" applyAlignment="1">
      <alignment horizontal="center"/>
    </xf>
    <xf numFmtId="0" fontId="15" fillId="0" borderId="4" xfId="0" applyFont="1" applyFill="1" applyBorder="1" applyAlignment="1"/>
    <xf numFmtId="0" fontId="10" fillId="0" borderId="4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7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8" fillId="0" borderId="4" xfId="0" applyFont="1" applyFill="1" applyBorder="1" applyAlignment="1"/>
    <xf numFmtId="43" fontId="18" fillId="0" borderId="4" xfId="1" applyFont="1" applyFill="1" applyBorder="1" applyAlignment="1">
      <alignment horizontal="center"/>
    </xf>
    <xf numFmtId="0" fontId="19" fillId="0" borderId="0" xfId="0" applyFont="1" applyFill="1" applyBorder="1" applyAlignment="1"/>
    <xf numFmtId="0" fontId="20" fillId="0" borderId="0" xfId="0" applyFont="1" applyFill="1" applyAlignment="1"/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/>
    <xf numFmtId="0" fontId="14" fillId="0" borderId="8" xfId="0" applyFont="1" applyFill="1" applyBorder="1" applyAlignment="1">
      <alignment horizontal="center"/>
    </xf>
    <xf numFmtId="0" fontId="16" fillId="0" borderId="8" xfId="0" applyFont="1" applyFill="1" applyBorder="1" applyAlignment="1"/>
    <xf numFmtId="43" fontId="10" fillId="0" borderId="8" xfId="1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 wrapText="1"/>
    </xf>
    <xf numFmtId="43" fontId="6" fillId="0" borderId="10" xfId="1" applyFont="1" applyFill="1" applyBorder="1" applyAlignment="1">
      <alignment horizontal="right"/>
    </xf>
    <xf numFmtId="43" fontId="6" fillId="0" borderId="6" xfId="1" applyFont="1" applyFill="1" applyBorder="1" applyAlignment="1">
      <alignment horizontal="right"/>
    </xf>
    <xf numFmtId="0" fontId="22" fillId="0" borderId="0" xfId="0" applyFont="1" applyFill="1" applyBorder="1" applyAlignment="1"/>
    <xf numFmtId="0" fontId="22" fillId="0" borderId="0" xfId="0" applyFont="1" applyFill="1" applyAlignment="1"/>
    <xf numFmtId="0" fontId="22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43" fontId="6" fillId="0" borderId="12" xfId="1" applyFont="1" applyFill="1" applyBorder="1" applyAlignment="1">
      <alignment horizontal="center"/>
    </xf>
    <xf numFmtId="43" fontId="6" fillId="0" borderId="10" xfId="1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17" fillId="0" borderId="0" xfId="0" applyFont="1" applyFill="1" applyBorder="1" applyAlignment="1">
      <alignment wrapText="1"/>
    </xf>
    <xf numFmtId="43" fontId="11" fillId="0" borderId="0" xfId="0" applyNumberFormat="1" applyFont="1" applyFill="1" applyBorder="1" applyAlignment="1"/>
    <xf numFmtId="0" fontId="17" fillId="0" borderId="0" xfId="0" applyFont="1" applyFill="1" applyAlignment="1">
      <alignment wrapText="1"/>
    </xf>
    <xf numFmtId="0" fontId="19" fillId="0" borderId="0" xfId="0" applyFont="1"/>
    <xf numFmtId="164" fontId="19" fillId="0" borderId="0" xfId="0" applyNumberFormat="1" applyFont="1" applyFill="1"/>
    <xf numFmtId="43" fontId="19" fillId="0" borderId="0" xfId="1" applyFont="1" applyAlignment="1">
      <alignment horizontal="right"/>
    </xf>
    <xf numFmtId="3" fontId="19" fillId="0" borderId="0" xfId="1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43" fontId="19" fillId="0" borderId="0" xfId="0" applyNumberFormat="1" applyFont="1"/>
    <xf numFmtId="0" fontId="26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164" fontId="26" fillId="0" borderId="9" xfId="0" applyNumberFormat="1" applyFont="1" applyFill="1" applyBorder="1" applyAlignment="1">
      <alignment horizontal="center" vertical="center" wrapText="1"/>
    </xf>
    <xf numFmtId="43" fontId="26" fillId="0" borderId="14" xfId="1" applyFont="1" applyFill="1" applyBorder="1" applyAlignment="1">
      <alignment horizontal="center" vertical="center"/>
    </xf>
    <xf numFmtId="43" fontId="26" fillId="0" borderId="12" xfId="1" applyFont="1" applyFill="1" applyBorder="1" applyAlignment="1">
      <alignment horizontal="center" vertical="center"/>
    </xf>
    <xf numFmtId="43" fontId="26" fillId="0" borderId="10" xfId="1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4" fontId="26" fillId="0" borderId="11" xfId="0" applyNumberFormat="1" applyFont="1" applyFill="1" applyBorder="1" applyAlignment="1">
      <alignment horizontal="center" vertical="center" wrapText="1"/>
    </xf>
    <xf numFmtId="43" fontId="26" fillId="0" borderId="6" xfId="1" applyFont="1" applyFill="1" applyBorder="1" applyAlignment="1">
      <alignment horizontal="center" vertical="center"/>
    </xf>
    <xf numFmtId="164" fontId="26" fillId="0" borderId="13" xfId="0" applyNumberFormat="1" applyFont="1" applyFill="1" applyBorder="1" applyAlignment="1">
      <alignment horizontal="center" vertical="center" wrapText="1"/>
    </xf>
    <xf numFmtId="43" fontId="26" fillId="0" borderId="6" xfId="1" applyFont="1" applyFill="1" applyBorder="1" applyAlignment="1">
      <alignment horizontal="center" vertical="center" wrapText="1"/>
    </xf>
    <xf numFmtId="3" fontId="26" fillId="0" borderId="6" xfId="1" applyNumberFormat="1" applyFont="1" applyFill="1" applyBorder="1" applyAlignment="1">
      <alignment horizontal="center" vertical="center" wrapText="1"/>
    </xf>
    <xf numFmtId="43" fontId="26" fillId="0" borderId="6" xfId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 wrapText="1"/>
    </xf>
    <xf numFmtId="164" fontId="28" fillId="0" borderId="15" xfId="0" applyNumberFormat="1" applyFont="1" applyFill="1" applyBorder="1" applyAlignment="1">
      <alignment horizontal="center" wrapText="1"/>
    </xf>
    <xf numFmtId="49" fontId="28" fillId="0" borderId="15" xfId="1" applyNumberFormat="1" applyFont="1" applyFill="1" applyBorder="1" applyAlignment="1">
      <alignment horizontal="center"/>
    </xf>
    <xf numFmtId="3" fontId="28" fillId="0" borderId="15" xfId="1" applyNumberFormat="1" applyFont="1" applyFill="1" applyBorder="1" applyAlignment="1">
      <alignment horizontal="center"/>
    </xf>
    <xf numFmtId="0" fontId="29" fillId="0" borderId="0" xfId="0" applyFont="1"/>
    <xf numFmtId="0" fontId="30" fillId="0" borderId="16" xfId="0" applyFont="1" applyFill="1" applyBorder="1" applyAlignment="1">
      <alignment horizontal="center"/>
    </xf>
    <xf numFmtId="0" fontId="30" fillId="0" borderId="16" xfId="0" applyFont="1" applyFill="1" applyBorder="1" applyAlignment="1">
      <alignment wrapText="1"/>
    </xf>
    <xf numFmtId="164" fontId="31" fillId="0" borderId="16" xfId="0" applyNumberFormat="1" applyFont="1" applyFill="1" applyBorder="1" applyAlignment="1">
      <alignment horizontal="center" wrapText="1"/>
    </xf>
    <xf numFmtId="49" fontId="31" fillId="0" borderId="16" xfId="1" applyNumberFormat="1" applyFont="1" applyFill="1" applyBorder="1" applyAlignment="1">
      <alignment horizontal="center"/>
    </xf>
    <xf numFmtId="3" fontId="31" fillId="0" borderId="16" xfId="1" applyNumberFormat="1" applyFont="1" applyFill="1" applyBorder="1" applyAlignment="1">
      <alignment horizontal="center"/>
    </xf>
    <xf numFmtId="165" fontId="19" fillId="0" borderId="0" xfId="1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24" fillId="0" borderId="17" xfId="0" applyFont="1" applyFill="1" applyBorder="1" applyAlignment="1">
      <alignment horizontal="center"/>
    </xf>
    <xf numFmtId="0" fontId="24" fillId="0" borderId="17" xfId="0" applyFont="1" applyFill="1" applyBorder="1" applyAlignment="1"/>
    <xf numFmtId="164" fontId="24" fillId="0" borderId="17" xfId="0" applyNumberFormat="1" applyFont="1" applyFill="1" applyBorder="1" applyAlignment="1">
      <alignment horizontal="center"/>
    </xf>
    <xf numFmtId="43" fontId="35" fillId="0" borderId="17" xfId="1" applyFont="1" applyFill="1" applyBorder="1" applyAlignment="1">
      <alignment horizontal="right"/>
    </xf>
    <xf numFmtId="3" fontId="35" fillId="0" borderId="17" xfId="1" applyNumberFormat="1" applyFont="1" applyFill="1" applyBorder="1" applyAlignment="1">
      <alignment horizontal="right"/>
    </xf>
    <xf numFmtId="43" fontId="24" fillId="0" borderId="17" xfId="1" applyFont="1" applyFill="1" applyBorder="1" applyAlignment="1">
      <alignment horizontal="right"/>
    </xf>
    <xf numFmtId="0" fontId="36" fillId="0" borderId="0" xfId="0" applyFont="1"/>
    <xf numFmtId="0" fontId="35" fillId="0" borderId="17" xfId="0" applyFont="1" applyFill="1" applyBorder="1" applyAlignment="1">
      <alignment horizontal="center"/>
    </xf>
    <xf numFmtId="0" fontId="35" fillId="0" borderId="17" xfId="0" applyFont="1" applyFill="1" applyBorder="1" applyAlignment="1">
      <alignment horizontal="left" wrapText="1"/>
    </xf>
    <xf numFmtId="164" fontId="35" fillId="0" borderId="17" xfId="0" applyNumberFormat="1" applyFont="1" applyFill="1" applyBorder="1" applyAlignment="1">
      <alignment horizontal="center" wrapText="1"/>
    </xf>
    <xf numFmtId="0" fontId="24" fillId="0" borderId="17" xfId="0" applyFont="1" applyFill="1" applyBorder="1" applyAlignment="1">
      <alignment wrapText="1"/>
    </xf>
    <xf numFmtId="164" fontId="24" fillId="0" borderId="17" xfId="0" applyNumberFormat="1" applyFont="1" applyFill="1" applyBorder="1" applyAlignment="1">
      <alignment horizontal="center" wrapText="1"/>
    </xf>
    <xf numFmtId="3" fontId="35" fillId="0" borderId="17" xfId="1" quotePrefix="1" applyNumberFormat="1" applyFont="1" applyFill="1" applyBorder="1" applyAlignment="1">
      <alignment horizontal="right"/>
    </xf>
    <xf numFmtId="43" fontId="35" fillId="0" borderId="17" xfId="1" applyFont="1" applyFill="1" applyBorder="1" applyAlignment="1">
      <alignment horizontal="right" vertical="center"/>
    </xf>
    <xf numFmtId="3" fontId="35" fillId="0" borderId="17" xfId="1" applyNumberFormat="1" applyFont="1" applyFill="1" applyBorder="1" applyAlignment="1">
      <alignment horizontal="right" vertical="center"/>
    </xf>
    <xf numFmtId="0" fontId="24" fillId="0" borderId="17" xfId="0" applyFont="1" applyFill="1" applyBorder="1" applyAlignment="1">
      <alignment horizontal="left" wrapText="1"/>
    </xf>
    <xf numFmtId="43" fontId="35" fillId="0" borderId="17" xfId="1" applyFont="1" applyBorder="1" applyAlignment="1">
      <alignment horizontal="right" wrapText="1"/>
    </xf>
    <xf numFmtId="3" fontId="25" fillId="0" borderId="17" xfId="1" applyNumberFormat="1" applyFont="1" applyBorder="1" applyAlignment="1">
      <alignment horizontal="right"/>
    </xf>
    <xf numFmtId="3" fontId="25" fillId="0" borderId="17" xfId="1" applyNumberFormat="1" applyFont="1" applyBorder="1" applyAlignment="1">
      <alignment horizontal="right" wrapText="1"/>
    </xf>
    <xf numFmtId="3" fontId="35" fillId="0" borderId="17" xfId="1" applyNumberFormat="1" applyFont="1" applyBorder="1" applyAlignment="1">
      <alignment horizontal="right" vertical="center" wrapText="1"/>
    </xf>
    <xf numFmtId="3" fontId="35" fillId="0" borderId="17" xfId="1" applyNumberFormat="1" applyFont="1" applyBorder="1" applyAlignment="1">
      <alignment horizontal="right" wrapText="1"/>
    </xf>
    <xf numFmtId="0" fontId="35" fillId="0" borderId="17" xfId="0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center"/>
    </xf>
    <xf numFmtId="0" fontId="35" fillId="0" borderId="18" xfId="0" applyFont="1" applyFill="1" applyBorder="1" applyAlignment="1">
      <alignment horizontal="left" wrapText="1"/>
    </xf>
    <xf numFmtId="164" fontId="35" fillId="0" borderId="18" xfId="0" applyNumberFormat="1" applyFont="1" applyFill="1" applyBorder="1" applyAlignment="1">
      <alignment horizontal="center" wrapText="1"/>
    </xf>
    <xf numFmtId="43" fontId="35" fillId="0" borderId="18" xfId="1" applyFont="1" applyFill="1" applyBorder="1" applyAlignment="1">
      <alignment horizontal="right" vertical="center"/>
    </xf>
    <xf numFmtId="3" fontId="35" fillId="0" borderId="18" xfId="1" applyNumberFormat="1" applyFont="1" applyFill="1" applyBorder="1" applyAlignment="1">
      <alignment horizontal="right" vertical="center"/>
    </xf>
    <xf numFmtId="43" fontId="35" fillId="0" borderId="18" xfId="1" applyFont="1" applyFill="1" applyBorder="1" applyAlignment="1">
      <alignment horizontal="right"/>
    </xf>
    <xf numFmtId="164" fontId="36" fillId="0" borderId="0" xfId="0" applyNumberFormat="1" applyFont="1" applyFill="1"/>
    <xf numFmtId="43" fontId="36" fillId="0" borderId="0" xfId="1" applyFont="1" applyAlignment="1">
      <alignment horizontal="right"/>
    </xf>
    <xf numFmtId="3" fontId="36" fillId="0" borderId="0" xfId="1" applyNumberFormat="1" applyFont="1" applyAlignment="1">
      <alignment horizontal="right"/>
    </xf>
    <xf numFmtId="0" fontId="26" fillId="2" borderId="17" xfId="0" applyFont="1" applyFill="1" applyBorder="1" applyAlignment="1">
      <alignment horizontal="center" wrapText="1"/>
    </xf>
    <xf numFmtId="0" fontId="24" fillId="2" borderId="17" xfId="0" applyFont="1" applyFill="1" applyBorder="1" applyAlignment="1"/>
    <xf numFmtId="3" fontId="24" fillId="2" borderId="17" xfId="0" applyNumberFormat="1" applyFont="1" applyFill="1" applyBorder="1" applyAlignment="1"/>
    <xf numFmtId="43" fontId="24" fillId="2" borderId="17" xfId="0" applyNumberFormat="1" applyFont="1" applyFill="1" applyBorder="1" applyAlignment="1"/>
    <xf numFmtId="0" fontId="26" fillId="2" borderId="17" xfId="0" applyFont="1" applyFill="1" applyBorder="1" applyAlignment="1">
      <alignment horizontal="center"/>
    </xf>
    <xf numFmtId="164" fontId="24" fillId="2" borderId="17" xfId="0" applyNumberFormat="1" applyFont="1" applyFill="1" applyBorder="1" applyAlignment="1">
      <alignment horizontal="center"/>
    </xf>
    <xf numFmtId="43" fontId="24" fillId="2" borderId="17" xfId="1" applyFont="1" applyFill="1" applyBorder="1" applyAlignment="1">
      <alignment horizontal="right"/>
    </xf>
    <xf numFmtId="3" fontId="24" fillId="2" borderId="17" xfId="1" applyNumberFormat="1" applyFont="1" applyFill="1" applyBorder="1" applyAlignment="1">
      <alignment horizontal="right"/>
    </xf>
    <xf numFmtId="0" fontId="24" fillId="2" borderId="17" xfId="0" applyFont="1" applyFill="1" applyBorder="1" applyAlignment="1">
      <alignment wrapText="1"/>
    </xf>
    <xf numFmtId="164" fontId="24" fillId="2" borderId="17" xfId="0" applyNumberFormat="1" applyFont="1" applyFill="1" applyBorder="1" applyAlignment="1">
      <alignment horizontal="center" wrapText="1"/>
    </xf>
    <xf numFmtId="0" fontId="24" fillId="2" borderId="17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7" fillId="0" borderId="0" xfId="0" applyFont="1" applyBorder="1" applyAlignment="1">
      <alignment wrapText="1"/>
    </xf>
    <xf numFmtId="0" fontId="38" fillId="0" borderId="0" xfId="0" applyFont="1" applyFill="1" applyBorder="1" applyAlignment="1">
      <alignment wrapText="1"/>
    </xf>
    <xf numFmtId="4" fontId="39" fillId="0" borderId="7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4" fontId="12" fillId="0" borderId="9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horizontal="center" wrapText="1"/>
    </xf>
    <xf numFmtId="4" fontId="12" fillId="0" borderId="13" xfId="0" applyNumberFormat="1" applyFont="1" applyBorder="1" applyAlignment="1">
      <alignment horizontal="center" wrapText="1"/>
    </xf>
    <xf numFmtId="0" fontId="41" fillId="0" borderId="6" xfId="0" applyFont="1" applyBorder="1" applyAlignment="1">
      <alignment horizontal="center" wrapText="1"/>
    </xf>
    <xf numFmtId="0" fontId="28" fillId="0" borderId="6" xfId="0" applyFont="1" applyFill="1" applyBorder="1" applyAlignment="1">
      <alignment horizontal="center" wrapText="1"/>
    </xf>
    <xf numFmtId="0" fontId="41" fillId="0" borderId="6" xfId="0" quotePrefix="1" applyFont="1" applyBorder="1" applyAlignment="1">
      <alignment horizontal="center" wrapText="1"/>
    </xf>
    <xf numFmtId="4" fontId="42" fillId="0" borderId="6" xfId="0" applyNumberFormat="1" applyFont="1" applyBorder="1" applyAlignment="1">
      <alignment horizontal="center" wrapText="1"/>
    </xf>
    <xf numFmtId="0" fontId="37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165" fontId="6" fillId="0" borderId="6" xfId="1" applyNumberFormat="1" applyFont="1" applyBorder="1" applyAlignment="1">
      <alignment horizontal="right" wrapText="1"/>
    </xf>
    <xf numFmtId="165" fontId="26" fillId="0" borderId="6" xfId="1" applyNumberFormat="1" applyFont="1" applyFill="1" applyBorder="1" applyAlignment="1">
      <alignment horizontal="right" wrapText="1"/>
    </xf>
    <xf numFmtId="43" fontId="6" fillId="0" borderId="6" xfId="1" applyNumberFormat="1" applyFont="1" applyBorder="1" applyAlignment="1">
      <alignment horizontal="right" wrapText="1"/>
    </xf>
    <xf numFmtId="4" fontId="6" fillId="0" borderId="6" xfId="0" applyNumberFormat="1" applyFont="1" applyBorder="1" applyAlignment="1">
      <alignment horizontal="right" wrapText="1"/>
    </xf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43" fontId="18" fillId="0" borderId="6" xfId="1" applyFont="1" applyFill="1" applyBorder="1" applyAlignment="1">
      <alignment horizontal="right" wrapText="1"/>
    </xf>
    <xf numFmtId="43" fontId="10" fillId="0" borderId="6" xfId="1" applyFont="1" applyBorder="1" applyAlignment="1">
      <alignment horizontal="right" wrapText="1"/>
    </xf>
    <xf numFmtId="0" fontId="18" fillId="0" borderId="6" xfId="0" applyFont="1" applyFill="1" applyBorder="1" applyAlignment="1">
      <alignment horizontal="right" wrapText="1"/>
    </xf>
    <xf numFmtId="43" fontId="18" fillId="0" borderId="6" xfId="1" applyFont="1" applyFill="1" applyBorder="1" applyAlignment="1">
      <alignment wrapText="1"/>
    </xf>
    <xf numFmtId="0" fontId="6" fillId="0" borderId="6" xfId="0" applyFont="1" applyBorder="1" applyAlignment="1">
      <alignment horizontal="right" wrapText="1"/>
    </xf>
    <xf numFmtId="0" fontId="36" fillId="0" borderId="0" xfId="0" applyFont="1" applyFill="1"/>
    <xf numFmtId="4" fontId="2" fillId="0" borderId="0" xfId="0" applyNumberFormat="1" applyFont="1"/>
    <xf numFmtId="0" fontId="45" fillId="0" borderId="6" xfId="0" applyFont="1" applyBorder="1" applyAlignment="1">
      <alignment horizontal="center" wrapText="1"/>
    </xf>
    <xf numFmtId="0" fontId="45" fillId="0" borderId="6" xfId="0" applyFont="1" applyBorder="1" applyAlignment="1">
      <alignment horizontal="center"/>
    </xf>
    <xf numFmtId="0" fontId="46" fillId="0" borderId="6" xfId="0" applyFont="1" applyBorder="1"/>
    <xf numFmtId="0" fontId="47" fillId="0" borderId="6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6" fillId="0" borderId="9" xfId="0" applyFont="1" applyBorder="1"/>
    <xf numFmtId="0" fontId="49" fillId="0" borderId="9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/>
    </xf>
    <xf numFmtId="3" fontId="45" fillId="0" borderId="1" xfId="0" applyNumberFormat="1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2" fillId="0" borderId="4" xfId="0" applyFont="1" applyBorder="1"/>
    <xf numFmtId="3" fontId="51" fillId="0" borderId="4" xfId="0" applyNumberFormat="1" applyFont="1" applyBorder="1"/>
    <xf numFmtId="3" fontId="45" fillId="0" borderId="4" xfId="0" applyNumberFormat="1" applyFont="1" applyBorder="1"/>
    <xf numFmtId="0" fontId="51" fillId="0" borderId="5" xfId="0" applyFont="1" applyBorder="1" applyAlignment="1">
      <alignment horizontal="center"/>
    </xf>
    <xf numFmtId="3" fontId="45" fillId="0" borderId="5" xfId="0" applyNumberFormat="1" applyFont="1" applyBorder="1"/>
    <xf numFmtId="3" fontId="51" fillId="0" borderId="4" xfId="0" applyNumberFormat="1" applyFont="1" applyFill="1" applyBorder="1"/>
    <xf numFmtId="3" fontId="52" fillId="0" borderId="4" xfId="0" applyNumberFormat="1" applyFont="1" applyBorder="1"/>
    <xf numFmtId="3" fontId="51" fillId="0" borderId="5" xfId="0" applyNumberFormat="1" applyFont="1" applyFill="1" applyBorder="1"/>
    <xf numFmtId="3" fontId="51" fillId="0" borderId="5" xfId="0" applyNumberFormat="1" applyFont="1" applyBorder="1"/>
    <xf numFmtId="3" fontId="52" fillId="0" borderId="5" xfId="0" applyNumberFormat="1" applyFont="1" applyBorder="1"/>
    <xf numFmtId="43" fontId="51" fillId="0" borderId="4" xfId="1" applyFont="1" applyBorder="1"/>
    <xf numFmtId="0" fontId="5" fillId="0" borderId="0" xfId="0" applyFont="1" applyAlignment="1">
      <alignment horizontal="right"/>
    </xf>
    <xf numFmtId="0" fontId="3" fillId="0" borderId="6" xfId="0" applyFont="1" applyBorder="1"/>
    <xf numFmtId="0" fontId="9" fillId="0" borderId="6" xfId="0" quotePrefix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3" xfId="0" applyFont="1" applyBorder="1"/>
    <xf numFmtId="4" fontId="4" fillId="0" borderId="3" xfId="0" applyNumberFormat="1" applyFont="1" applyBorder="1"/>
    <xf numFmtId="3" fontId="4" fillId="0" borderId="3" xfId="0" applyNumberFormat="1" applyFont="1" applyBorder="1"/>
    <xf numFmtId="0" fontId="3" fillId="0" borderId="4" xfId="0" applyFont="1" applyBorder="1"/>
    <xf numFmtId="4" fontId="3" fillId="0" borderId="4" xfId="0" applyNumberFormat="1" applyFont="1" applyBorder="1"/>
    <xf numFmtId="3" fontId="3" fillId="0" borderId="4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3" fontId="3" fillId="0" borderId="5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3" fillId="0" borderId="5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394608</xdr:colOff>
      <xdr:row>0</xdr:row>
      <xdr:rowOff>176893</xdr:rowOff>
    </xdr:from>
    <xdr:to>
      <xdr:col>1</xdr:col>
      <xdr:colOff>408215</xdr:colOff>
      <xdr:row>1</xdr:row>
      <xdr:rowOff>190500</xdr:rowOff>
    </xdr:to>
    <xdr:sp macro="" textlink="">
      <xdr:nvSpPr>
        <xdr:cNvPr id="2" name="Rectangle 1"/>
        <xdr:cNvSpPr/>
      </xdr:nvSpPr>
      <xdr:spPr>
        <a:xfrm>
          <a:off x="394608" y="176893"/>
          <a:ext cx="1556657" cy="251732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DỰ</a:t>
          </a:r>
          <a:r>
            <a:rPr lang="en-US" sz="14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THẢO</a:t>
          </a:r>
          <a:endParaRPr lang="en-US" sz="14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104776</xdr:rowOff>
    </xdr:from>
    <xdr:to>
      <xdr:col>1</xdr:col>
      <xdr:colOff>895350</xdr:colOff>
      <xdr:row>1</xdr:row>
      <xdr:rowOff>200026</xdr:rowOff>
    </xdr:to>
    <xdr:sp macro="" textlink="">
      <xdr:nvSpPr>
        <xdr:cNvPr id="2" name="Rectangle 1"/>
        <xdr:cNvSpPr/>
      </xdr:nvSpPr>
      <xdr:spPr>
        <a:xfrm>
          <a:off x="200025" y="104776"/>
          <a:ext cx="1057275" cy="2857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DỰ</a:t>
          </a:r>
          <a:r>
            <a:rPr lang="en-US" sz="14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THẢO</a:t>
          </a:r>
          <a:endParaRPr lang="en-US" sz="14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734786</xdr:colOff>
      <xdr:row>1</xdr:row>
      <xdr:rowOff>27215</xdr:rowOff>
    </xdr:from>
    <xdr:to>
      <xdr:col>1</xdr:col>
      <xdr:colOff>1537607</xdr:colOff>
      <xdr:row>2</xdr:row>
      <xdr:rowOff>54429</xdr:rowOff>
    </xdr:to>
    <xdr:sp macro="" textlink="">
      <xdr:nvSpPr>
        <xdr:cNvPr id="2" name="Rectangle 1"/>
        <xdr:cNvSpPr/>
      </xdr:nvSpPr>
      <xdr:spPr>
        <a:xfrm>
          <a:off x="734786" y="265340"/>
          <a:ext cx="1564821" cy="28438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DỰ</a:t>
          </a:r>
          <a:r>
            <a:rPr 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THẢO</a:t>
          </a:r>
          <a:endParaRPr lang="en-US" sz="16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95250</xdr:rowOff>
    </xdr:from>
    <xdr:to>
      <xdr:col>1</xdr:col>
      <xdr:colOff>923925</xdr:colOff>
      <xdr:row>1</xdr:row>
      <xdr:rowOff>171450</xdr:rowOff>
    </xdr:to>
    <xdr:sp macro="" textlink="">
      <xdr:nvSpPr>
        <xdr:cNvPr id="2" name="Rectangle 1"/>
        <xdr:cNvSpPr/>
      </xdr:nvSpPr>
      <xdr:spPr>
        <a:xfrm>
          <a:off x="304800" y="95250"/>
          <a:ext cx="1038225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DỰ</a:t>
          </a:r>
          <a:r>
            <a:rPr lang="en-US" sz="14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THẢO</a:t>
          </a:r>
          <a:endParaRPr lang="en-US" sz="14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1</xdr:row>
      <xdr:rowOff>54429</xdr:rowOff>
    </xdr:from>
    <xdr:to>
      <xdr:col>3</xdr:col>
      <xdr:colOff>81644</xdr:colOff>
      <xdr:row>2</xdr:row>
      <xdr:rowOff>190500</xdr:rowOff>
    </xdr:to>
    <xdr:sp macro="" textlink="">
      <xdr:nvSpPr>
        <xdr:cNvPr id="2" name="Rectangle 1"/>
        <xdr:cNvSpPr/>
      </xdr:nvSpPr>
      <xdr:spPr>
        <a:xfrm>
          <a:off x="704851" y="244929"/>
          <a:ext cx="1205593" cy="32657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DỰ</a:t>
          </a:r>
          <a:r>
            <a:rPr lang="en-US" sz="14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THẢO</a:t>
          </a:r>
          <a:endParaRPr lang="en-US" sz="14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280147</xdr:colOff>
      <xdr:row>0</xdr:row>
      <xdr:rowOff>224118</xdr:rowOff>
    </xdr:from>
    <xdr:to>
      <xdr:col>2</xdr:col>
      <xdr:colOff>537882</xdr:colOff>
      <xdr:row>1</xdr:row>
      <xdr:rowOff>112059</xdr:rowOff>
    </xdr:to>
    <xdr:sp macro="" textlink="">
      <xdr:nvSpPr>
        <xdr:cNvPr id="2" name="Rectangle 1"/>
        <xdr:cNvSpPr/>
      </xdr:nvSpPr>
      <xdr:spPr>
        <a:xfrm>
          <a:off x="689722" y="224118"/>
          <a:ext cx="1124510" cy="28799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DỰ</a:t>
          </a:r>
          <a:r>
            <a:rPr lang="en-US" sz="14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THẢO</a:t>
          </a:r>
          <a:endParaRPr lang="en-US" sz="14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showZeros="0" zoomScale="85" zoomScaleNormal="85" workbookViewId="0">
      <selection activeCell="G21" sqref="G21"/>
    </sheetView>
  </sheetViews>
  <sheetFormatPr defaultRowHeight="15"/>
  <cols>
    <col min="1" max="1" width="23.140625" customWidth="1"/>
  </cols>
  <sheetData>
    <row r="1" spans="1:23" s="1" customFormat="1" ht="18.75"/>
    <row r="2" spans="1:23" s="1" customFormat="1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s="1" customFormat="1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s="1" customFormat="1" ht="18.7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3" s="1" customFormat="1" ht="18.75"/>
    <row r="6" spans="1:23" ht="63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W6" s="6"/>
    </row>
    <row r="7" spans="1:23">
      <c r="A7" s="7"/>
      <c r="B7" s="8" t="s">
        <v>15</v>
      </c>
      <c r="C7" s="8" t="s">
        <v>15</v>
      </c>
      <c r="D7" s="8" t="s">
        <v>15</v>
      </c>
      <c r="E7" s="8" t="s">
        <v>15</v>
      </c>
      <c r="F7" s="8" t="s">
        <v>15</v>
      </c>
      <c r="G7" s="8" t="s">
        <v>15</v>
      </c>
      <c r="H7" s="8" t="s">
        <v>15</v>
      </c>
      <c r="I7" s="8" t="s">
        <v>15</v>
      </c>
      <c r="J7" s="8" t="s">
        <v>15</v>
      </c>
      <c r="K7" s="8" t="s">
        <v>15</v>
      </c>
      <c r="L7" s="8" t="s">
        <v>16</v>
      </c>
      <c r="M7" s="8" t="s">
        <v>16</v>
      </c>
      <c r="N7" s="8" t="s">
        <v>16</v>
      </c>
      <c r="O7" s="8" t="s">
        <v>16</v>
      </c>
      <c r="P7" s="8" t="s">
        <v>16</v>
      </c>
      <c r="Q7" s="8" t="s">
        <v>16</v>
      </c>
      <c r="R7" s="8" t="s">
        <v>16</v>
      </c>
      <c r="S7" s="8" t="s">
        <v>16</v>
      </c>
      <c r="T7" s="8" t="s">
        <v>16</v>
      </c>
      <c r="U7" s="8" t="s">
        <v>16</v>
      </c>
    </row>
    <row r="8" spans="1:23" ht="24.75" customHeight="1">
      <c r="A8" s="9" t="s">
        <v>17</v>
      </c>
      <c r="B8" s="10">
        <f>+SUM(B9:B12)</f>
        <v>218</v>
      </c>
      <c r="C8" s="10">
        <f t="shared" ref="C8:U8" si="0">+SUM(C9:C12)</f>
        <v>0</v>
      </c>
      <c r="D8" s="10">
        <f t="shared" si="0"/>
        <v>0</v>
      </c>
      <c r="E8" s="10">
        <f t="shared" si="0"/>
        <v>0</v>
      </c>
      <c r="F8" s="10">
        <f t="shared" si="0"/>
        <v>10</v>
      </c>
      <c r="G8" s="10">
        <f t="shared" si="0"/>
        <v>4</v>
      </c>
      <c r="H8" s="10">
        <f t="shared" si="0"/>
        <v>57</v>
      </c>
      <c r="I8" s="10">
        <f t="shared" si="0"/>
        <v>3</v>
      </c>
      <c r="J8" s="10">
        <f t="shared" si="0"/>
        <v>118</v>
      </c>
      <c r="K8" s="10">
        <f t="shared" si="0"/>
        <v>26</v>
      </c>
      <c r="L8" s="11">
        <f t="shared" si="0"/>
        <v>55850</v>
      </c>
      <c r="M8" s="11">
        <f t="shared" si="0"/>
        <v>0</v>
      </c>
      <c r="N8" s="11">
        <f t="shared" si="0"/>
        <v>0</v>
      </c>
      <c r="O8" s="11">
        <f t="shared" si="0"/>
        <v>0</v>
      </c>
      <c r="P8" s="11">
        <f t="shared" si="0"/>
        <v>3800</v>
      </c>
      <c r="Q8" s="11">
        <f t="shared" si="0"/>
        <v>1200</v>
      </c>
      <c r="R8" s="11">
        <f t="shared" si="0"/>
        <v>16200</v>
      </c>
      <c r="S8" s="11">
        <f t="shared" si="0"/>
        <v>900</v>
      </c>
      <c r="T8" s="11">
        <f t="shared" si="0"/>
        <v>28500</v>
      </c>
      <c r="U8" s="11">
        <f t="shared" si="0"/>
        <v>5250</v>
      </c>
    </row>
    <row r="9" spans="1:23" ht="21.75" customHeight="1">
      <c r="A9" s="12" t="s">
        <v>18</v>
      </c>
      <c r="B9" s="13">
        <f>+SUM(C9:K9)</f>
        <v>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2</v>
      </c>
      <c r="K9" s="13">
        <v>0</v>
      </c>
      <c r="L9" s="14">
        <f>+SUM(M9:U9)</f>
        <v>300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300</v>
      </c>
      <c r="U9" s="14">
        <v>0</v>
      </c>
    </row>
    <row r="10" spans="1:23" ht="30" customHeight="1">
      <c r="A10" s="15" t="s">
        <v>19</v>
      </c>
      <c r="B10" s="13">
        <f t="shared" ref="B10:B32" si="1">+SUM(C10:K10)</f>
        <v>22</v>
      </c>
      <c r="C10" s="13">
        <v>0</v>
      </c>
      <c r="D10" s="13">
        <v>0</v>
      </c>
      <c r="E10" s="13">
        <v>0</v>
      </c>
      <c r="F10" s="13">
        <v>2</v>
      </c>
      <c r="G10" s="13">
        <v>0</v>
      </c>
      <c r="H10" s="13">
        <v>9</v>
      </c>
      <c r="I10" s="13">
        <v>0</v>
      </c>
      <c r="J10" s="13">
        <v>11</v>
      </c>
      <c r="K10" s="13">
        <v>0</v>
      </c>
      <c r="L10" s="14">
        <f t="shared" ref="L10:L32" si="2">+SUM(M10:U10)</f>
        <v>4050</v>
      </c>
      <c r="M10" s="14">
        <v>0</v>
      </c>
      <c r="N10" s="14">
        <v>0</v>
      </c>
      <c r="O10" s="14">
        <v>0</v>
      </c>
      <c r="P10" s="14">
        <v>600</v>
      </c>
      <c r="Q10" s="14">
        <v>0</v>
      </c>
      <c r="R10" s="14">
        <v>1800</v>
      </c>
      <c r="S10" s="14">
        <v>0</v>
      </c>
      <c r="T10" s="14">
        <v>1650</v>
      </c>
      <c r="U10" s="14">
        <v>0</v>
      </c>
    </row>
    <row r="11" spans="1:23" ht="30" customHeight="1">
      <c r="A11" s="15" t="s">
        <v>20</v>
      </c>
      <c r="B11" s="13">
        <f t="shared" si="1"/>
        <v>187</v>
      </c>
      <c r="C11" s="13">
        <v>0</v>
      </c>
      <c r="D11" s="13">
        <v>0</v>
      </c>
      <c r="E11" s="13">
        <v>0</v>
      </c>
      <c r="F11" s="13">
        <v>8</v>
      </c>
      <c r="G11" s="13">
        <v>4</v>
      </c>
      <c r="H11" s="13">
        <v>48</v>
      </c>
      <c r="I11" s="13">
        <v>3</v>
      </c>
      <c r="J11" s="13">
        <v>99</v>
      </c>
      <c r="K11" s="13">
        <v>25</v>
      </c>
      <c r="L11" s="14">
        <f t="shared" si="2"/>
        <v>49450</v>
      </c>
      <c r="M11" s="14">
        <v>0</v>
      </c>
      <c r="N11" s="14">
        <v>0</v>
      </c>
      <c r="O11" s="14">
        <v>0</v>
      </c>
      <c r="P11" s="14">
        <v>3200</v>
      </c>
      <c r="Q11" s="14">
        <v>1200</v>
      </c>
      <c r="R11" s="14">
        <v>14400</v>
      </c>
      <c r="S11" s="14">
        <v>900</v>
      </c>
      <c r="T11" s="14">
        <v>24750</v>
      </c>
      <c r="U11" s="14">
        <v>5000</v>
      </c>
    </row>
    <row r="12" spans="1:23" ht="30" customHeight="1">
      <c r="A12" s="15" t="s">
        <v>21</v>
      </c>
      <c r="B12" s="13">
        <f t="shared" si="1"/>
        <v>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6</v>
      </c>
      <c r="K12" s="13">
        <v>1</v>
      </c>
      <c r="L12" s="14">
        <f t="shared" si="2"/>
        <v>2050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1800</v>
      </c>
      <c r="U12" s="14">
        <v>250</v>
      </c>
    </row>
    <row r="13" spans="1:23" ht="26.25" customHeight="1">
      <c r="A13" s="9" t="s">
        <v>22</v>
      </c>
      <c r="B13" s="10">
        <f>+SUM(B14:B17)</f>
        <v>214</v>
      </c>
      <c r="C13" s="10">
        <f t="shared" ref="C13:U13" si="3">+SUM(C14:C17)</f>
        <v>0</v>
      </c>
      <c r="D13" s="10">
        <f t="shared" si="3"/>
        <v>0</v>
      </c>
      <c r="E13" s="10">
        <f t="shared" si="3"/>
        <v>1</v>
      </c>
      <c r="F13" s="10">
        <f t="shared" si="3"/>
        <v>14</v>
      </c>
      <c r="G13" s="10">
        <f t="shared" si="3"/>
        <v>4</v>
      </c>
      <c r="H13" s="10">
        <f t="shared" si="3"/>
        <v>64</v>
      </c>
      <c r="I13" s="10">
        <f t="shared" si="3"/>
        <v>3</v>
      </c>
      <c r="J13" s="10">
        <f t="shared" si="3"/>
        <v>104</v>
      </c>
      <c r="K13" s="10">
        <f t="shared" si="3"/>
        <v>24</v>
      </c>
      <c r="L13" s="11">
        <f t="shared" si="3"/>
        <v>55950</v>
      </c>
      <c r="M13" s="11">
        <f t="shared" si="3"/>
        <v>0</v>
      </c>
      <c r="N13" s="11">
        <f t="shared" si="3"/>
        <v>0</v>
      </c>
      <c r="O13" s="11">
        <f t="shared" si="3"/>
        <v>400</v>
      </c>
      <c r="P13" s="11">
        <f t="shared" si="3"/>
        <v>5300</v>
      </c>
      <c r="Q13" s="11">
        <f t="shared" si="3"/>
        <v>1200</v>
      </c>
      <c r="R13" s="11">
        <f t="shared" si="3"/>
        <v>18400</v>
      </c>
      <c r="S13" s="11">
        <f t="shared" si="3"/>
        <v>900</v>
      </c>
      <c r="T13" s="11">
        <f t="shared" si="3"/>
        <v>24900</v>
      </c>
      <c r="U13" s="11">
        <f t="shared" si="3"/>
        <v>4850</v>
      </c>
    </row>
    <row r="14" spans="1:23" ht="30" customHeight="1">
      <c r="A14" s="12" t="s">
        <v>18</v>
      </c>
      <c r="B14" s="13">
        <f t="shared" si="1"/>
        <v>2</v>
      </c>
      <c r="C14" s="13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2</v>
      </c>
      <c r="K14" s="13">
        <v>0</v>
      </c>
      <c r="L14" s="14">
        <f t="shared" si="2"/>
        <v>300</v>
      </c>
      <c r="M14" s="14"/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300</v>
      </c>
      <c r="U14" s="14">
        <v>0</v>
      </c>
    </row>
    <row r="15" spans="1:23" ht="30" customHeight="1">
      <c r="A15" s="15" t="s">
        <v>19</v>
      </c>
      <c r="B15" s="13">
        <f t="shared" si="1"/>
        <v>23</v>
      </c>
      <c r="C15" s="13"/>
      <c r="D15" s="13">
        <v>0</v>
      </c>
      <c r="E15" s="13">
        <v>0</v>
      </c>
      <c r="F15" s="13">
        <v>3</v>
      </c>
      <c r="G15" s="13">
        <v>0</v>
      </c>
      <c r="H15" s="13">
        <v>9</v>
      </c>
      <c r="I15" s="13">
        <v>0</v>
      </c>
      <c r="J15" s="13">
        <v>11</v>
      </c>
      <c r="K15" s="13">
        <v>0</v>
      </c>
      <c r="L15" s="14">
        <f t="shared" si="2"/>
        <v>4350</v>
      </c>
      <c r="M15" s="14"/>
      <c r="N15" s="14">
        <v>0</v>
      </c>
      <c r="O15" s="14">
        <v>0</v>
      </c>
      <c r="P15" s="14">
        <v>900</v>
      </c>
      <c r="Q15" s="14">
        <v>0</v>
      </c>
      <c r="R15" s="14">
        <v>1800</v>
      </c>
      <c r="S15" s="14">
        <v>0</v>
      </c>
      <c r="T15" s="14">
        <v>1650</v>
      </c>
      <c r="U15" s="14">
        <v>0</v>
      </c>
    </row>
    <row r="16" spans="1:23" ht="30" customHeight="1">
      <c r="A16" s="15" t="s">
        <v>20</v>
      </c>
      <c r="B16" s="13">
        <f t="shared" si="1"/>
        <v>183</v>
      </c>
      <c r="C16" s="13"/>
      <c r="D16" s="13">
        <v>0</v>
      </c>
      <c r="E16" s="13">
        <v>1</v>
      </c>
      <c r="F16" s="13">
        <v>11</v>
      </c>
      <c r="G16" s="13">
        <v>4</v>
      </c>
      <c r="H16" s="13">
        <v>54</v>
      </c>
      <c r="I16" s="13">
        <v>3</v>
      </c>
      <c r="J16" s="13">
        <v>87</v>
      </c>
      <c r="K16" s="13">
        <v>23</v>
      </c>
      <c r="L16" s="14">
        <f t="shared" si="2"/>
        <v>49450</v>
      </c>
      <c r="M16" s="14"/>
      <c r="N16" s="14">
        <v>0</v>
      </c>
      <c r="O16" s="14">
        <v>400</v>
      </c>
      <c r="P16" s="14">
        <v>4400</v>
      </c>
      <c r="Q16" s="14">
        <v>1200</v>
      </c>
      <c r="R16" s="14">
        <v>16200</v>
      </c>
      <c r="S16" s="14">
        <v>900</v>
      </c>
      <c r="T16" s="14">
        <v>21750</v>
      </c>
      <c r="U16" s="14">
        <v>4600</v>
      </c>
    </row>
    <row r="17" spans="1:21" ht="30" customHeight="1">
      <c r="A17" s="15" t="s">
        <v>21</v>
      </c>
      <c r="B17" s="16">
        <f t="shared" si="1"/>
        <v>6</v>
      </c>
      <c r="C17" s="16"/>
      <c r="D17" s="16">
        <v>0</v>
      </c>
      <c r="E17" s="16">
        <v>0</v>
      </c>
      <c r="F17" s="16">
        <v>0</v>
      </c>
      <c r="G17" s="16">
        <v>0</v>
      </c>
      <c r="H17" s="16">
        <v>1</v>
      </c>
      <c r="I17" s="16">
        <v>0</v>
      </c>
      <c r="J17" s="16">
        <v>4</v>
      </c>
      <c r="K17" s="16">
        <v>1</v>
      </c>
      <c r="L17" s="17">
        <f t="shared" si="2"/>
        <v>1850</v>
      </c>
      <c r="M17" s="17"/>
      <c r="N17" s="17">
        <v>0</v>
      </c>
      <c r="O17" s="17">
        <v>0</v>
      </c>
      <c r="P17" s="17">
        <v>0</v>
      </c>
      <c r="Q17" s="17">
        <v>0</v>
      </c>
      <c r="R17" s="17">
        <v>400</v>
      </c>
      <c r="S17" s="17">
        <v>0</v>
      </c>
      <c r="T17" s="17">
        <v>1200</v>
      </c>
      <c r="U17" s="17">
        <v>250</v>
      </c>
    </row>
    <row r="18" spans="1:21" ht="30" customHeight="1">
      <c r="A18" s="9" t="s">
        <v>23</v>
      </c>
      <c r="B18" s="10">
        <f>+SUM(B19:B22)</f>
        <v>234</v>
      </c>
      <c r="C18" s="10">
        <f t="shared" ref="C18:U18" si="4">+SUM(C19:C22)</f>
        <v>0</v>
      </c>
      <c r="D18" s="10">
        <f t="shared" si="4"/>
        <v>0</v>
      </c>
      <c r="E18" s="10">
        <f t="shared" si="4"/>
        <v>1</v>
      </c>
      <c r="F18" s="10">
        <f t="shared" si="4"/>
        <v>22</v>
      </c>
      <c r="G18" s="10">
        <f t="shared" si="4"/>
        <v>6</v>
      </c>
      <c r="H18" s="10">
        <f t="shared" si="4"/>
        <v>82</v>
      </c>
      <c r="I18" s="10">
        <f t="shared" si="4"/>
        <v>5</v>
      </c>
      <c r="J18" s="10">
        <f t="shared" si="4"/>
        <v>98</v>
      </c>
      <c r="K18" s="10">
        <f t="shared" si="4"/>
        <v>20</v>
      </c>
      <c r="L18" s="11">
        <f t="shared" si="4"/>
        <v>63250</v>
      </c>
      <c r="M18" s="11">
        <f t="shared" si="4"/>
        <v>0</v>
      </c>
      <c r="N18" s="11">
        <f t="shared" si="4"/>
        <v>0</v>
      </c>
      <c r="O18" s="11">
        <f t="shared" si="4"/>
        <v>400</v>
      </c>
      <c r="P18" s="11">
        <f t="shared" si="4"/>
        <v>8400</v>
      </c>
      <c r="Q18" s="11">
        <f t="shared" si="4"/>
        <v>1800</v>
      </c>
      <c r="R18" s="11">
        <f t="shared" si="4"/>
        <v>23800</v>
      </c>
      <c r="S18" s="11">
        <f t="shared" si="4"/>
        <v>1500</v>
      </c>
      <c r="T18" s="11">
        <f t="shared" si="4"/>
        <v>23350</v>
      </c>
      <c r="U18" s="11">
        <f t="shared" si="4"/>
        <v>4000</v>
      </c>
    </row>
    <row r="19" spans="1:21" ht="30" customHeight="1">
      <c r="A19" s="12" t="s">
        <v>18</v>
      </c>
      <c r="B19" s="16">
        <f t="shared" si="1"/>
        <v>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2</v>
      </c>
      <c r="K19" s="18">
        <v>0</v>
      </c>
      <c r="L19" s="17">
        <f t="shared" si="2"/>
        <v>300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300</v>
      </c>
      <c r="U19" s="17">
        <v>0</v>
      </c>
    </row>
    <row r="20" spans="1:21" ht="30" customHeight="1">
      <c r="A20" s="15" t="s">
        <v>19</v>
      </c>
      <c r="B20" s="16">
        <f t="shared" si="1"/>
        <v>24</v>
      </c>
      <c r="C20" s="18">
        <v>0</v>
      </c>
      <c r="D20" s="18">
        <v>0</v>
      </c>
      <c r="E20" s="18">
        <v>0</v>
      </c>
      <c r="F20" s="18">
        <v>4</v>
      </c>
      <c r="G20" s="18">
        <v>0</v>
      </c>
      <c r="H20" s="18">
        <v>9</v>
      </c>
      <c r="I20" s="18">
        <v>0</v>
      </c>
      <c r="J20" s="18">
        <v>11</v>
      </c>
      <c r="K20" s="18">
        <v>0</v>
      </c>
      <c r="L20" s="17">
        <f t="shared" si="2"/>
        <v>4650</v>
      </c>
      <c r="M20" s="17">
        <v>0</v>
      </c>
      <c r="N20" s="17">
        <v>0</v>
      </c>
      <c r="O20" s="17">
        <v>0</v>
      </c>
      <c r="P20" s="17">
        <v>1200</v>
      </c>
      <c r="Q20" s="17">
        <v>0</v>
      </c>
      <c r="R20" s="17">
        <v>1800</v>
      </c>
      <c r="S20" s="17">
        <v>0</v>
      </c>
      <c r="T20" s="17">
        <v>1650</v>
      </c>
      <c r="U20" s="17">
        <v>0</v>
      </c>
    </row>
    <row r="21" spans="1:21" ht="30" customHeight="1">
      <c r="A21" s="15" t="s">
        <v>20</v>
      </c>
      <c r="B21" s="16">
        <f t="shared" si="1"/>
        <v>204</v>
      </c>
      <c r="C21" s="18">
        <v>0</v>
      </c>
      <c r="D21" s="18">
        <v>0</v>
      </c>
      <c r="E21" s="18">
        <v>1</v>
      </c>
      <c r="F21" s="18">
        <v>18</v>
      </c>
      <c r="G21" s="18">
        <v>6</v>
      </c>
      <c r="H21" s="18">
        <v>72</v>
      </c>
      <c r="I21" s="18">
        <v>5</v>
      </c>
      <c r="J21" s="18">
        <v>82</v>
      </c>
      <c r="K21" s="18">
        <v>20</v>
      </c>
      <c r="L21" s="17">
        <f t="shared" si="2"/>
        <v>57000</v>
      </c>
      <c r="M21" s="17">
        <v>0</v>
      </c>
      <c r="N21" s="17">
        <v>0</v>
      </c>
      <c r="O21" s="17">
        <v>400</v>
      </c>
      <c r="P21" s="17">
        <v>7200</v>
      </c>
      <c r="Q21" s="17">
        <v>1800</v>
      </c>
      <c r="R21" s="17">
        <v>21600</v>
      </c>
      <c r="S21" s="17">
        <v>1500</v>
      </c>
      <c r="T21" s="17">
        <v>20500</v>
      </c>
      <c r="U21" s="17">
        <v>4000</v>
      </c>
    </row>
    <row r="22" spans="1:21" ht="30" customHeight="1">
      <c r="A22" s="15" t="s">
        <v>21</v>
      </c>
      <c r="B22" s="16">
        <f t="shared" si="1"/>
        <v>4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1</v>
      </c>
      <c r="I22" s="18">
        <v>0</v>
      </c>
      <c r="J22" s="18">
        <v>3</v>
      </c>
      <c r="K22" s="18">
        <v>0</v>
      </c>
      <c r="L22" s="17">
        <f t="shared" si="2"/>
        <v>1300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400</v>
      </c>
      <c r="S22" s="17">
        <v>0</v>
      </c>
      <c r="T22" s="17">
        <v>900</v>
      </c>
      <c r="U22" s="17">
        <v>0</v>
      </c>
    </row>
    <row r="23" spans="1:21" ht="30" customHeight="1">
      <c r="A23" s="9" t="s">
        <v>24</v>
      </c>
      <c r="B23" s="10">
        <f>+SUM(B24:B27)</f>
        <v>237</v>
      </c>
      <c r="C23" s="10">
        <f t="shared" ref="C23:U23" si="5">+SUM(C24:C27)</f>
        <v>0</v>
      </c>
      <c r="D23" s="10">
        <f t="shared" si="5"/>
        <v>0</v>
      </c>
      <c r="E23" s="10">
        <f t="shared" si="5"/>
        <v>2</v>
      </c>
      <c r="F23" s="10">
        <f t="shared" si="5"/>
        <v>25</v>
      </c>
      <c r="G23" s="10">
        <f t="shared" si="5"/>
        <v>5</v>
      </c>
      <c r="H23" s="10">
        <f t="shared" si="5"/>
        <v>81</v>
      </c>
      <c r="I23" s="10">
        <f t="shared" si="5"/>
        <v>3</v>
      </c>
      <c r="J23" s="10">
        <f t="shared" si="5"/>
        <v>99</v>
      </c>
      <c r="K23" s="10">
        <f t="shared" si="5"/>
        <v>22</v>
      </c>
      <c r="L23" s="11">
        <f t="shared" si="5"/>
        <v>64500</v>
      </c>
      <c r="M23" s="11">
        <f t="shared" si="5"/>
        <v>0</v>
      </c>
      <c r="N23" s="11">
        <f t="shared" si="5"/>
        <v>0</v>
      </c>
      <c r="O23" s="11">
        <f t="shared" si="5"/>
        <v>800</v>
      </c>
      <c r="P23" s="11">
        <f t="shared" si="5"/>
        <v>9600</v>
      </c>
      <c r="Q23" s="11">
        <f t="shared" si="5"/>
        <v>1500</v>
      </c>
      <c r="R23" s="11">
        <f t="shared" si="5"/>
        <v>23700</v>
      </c>
      <c r="S23" s="11">
        <f t="shared" si="5"/>
        <v>900</v>
      </c>
      <c r="T23" s="11">
        <f t="shared" si="5"/>
        <v>23600</v>
      </c>
      <c r="U23" s="11">
        <f t="shared" si="5"/>
        <v>4400</v>
      </c>
    </row>
    <row r="24" spans="1:21" ht="30" customHeight="1">
      <c r="A24" s="12" t="s">
        <v>18</v>
      </c>
      <c r="B24" s="16">
        <f t="shared" si="1"/>
        <v>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2</v>
      </c>
      <c r="K24" s="18">
        <v>0</v>
      </c>
      <c r="L24" s="17">
        <f t="shared" si="2"/>
        <v>300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300</v>
      </c>
      <c r="U24" s="17">
        <v>0</v>
      </c>
    </row>
    <row r="25" spans="1:21" ht="30" customHeight="1">
      <c r="A25" s="15" t="s">
        <v>19</v>
      </c>
      <c r="B25" s="16">
        <f t="shared" si="1"/>
        <v>22</v>
      </c>
      <c r="C25" s="18">
        <v>0</v>
      </c>
      <c r="D25" s="18">
        <v>0</v>
      </c>
      <c r="E25" s="18">
        <v>0</v>
      </c>
      <c r="F25" s="18">
        <v>4</v>
      </c>
      <c r="G25" s="18">
        <v>0</v>
      </c>
      <c r="H25" s="18">
        <v>7</v>
      </c>
      <c r="I25" s="18">
        <v>0</v>
      </c>
      <c r="J25" s="18">
        <v>11</v>
      </c>
      <c r="K25" s="18">
        <v>0</v>
      </c>
      <c r="L25" s="17">
        <f t="shared" si="2"/>
        <v>4250</v>
      </c>
      <c r="M25" s="17">
        <v>0</v>
      </c>
      <c r="N25" s="17">
        <v>0</v>
      </c>
      <c r="O25" s="17">
        <v>0</v>
      </c>
      <c r="P25" s="17">
        <v>1200</v>
      </c>
      <c r="Q25" s="17">
        <v>0</v>
      </c>
      <c r="R25" s="17">
        <v>1400</v>
      </c>
      <c r="S25" s="17">
        <v>0</v>
      </c>
      <c r="T25" s="17">
        <v>1650</v>
      </c>
      <c r="U25" s="17">
        <v>0</v>
      </c>
    </row>
    <row r="26" spans="1:21" ht="30" customHeight="1">
      <c r="A26" s="15" t="s">
        <v>20</v>
      </c>
      <c r="B26" s="16">
        <f t="shared" si="1"/>
        <v>209</v>
      </c>
      <c r="C26" s="18">
        <v>0</v>
      </c>
      <c r="D26" s="18">
        <v>0</v>
      </c>
      <c r="E26" s="18">
        <v>2</v>
      </c>
      <c r="F26" s="18">
        <v>21</v>
      </c>
      <c r="G26" s="18">
        <v>5</v>
      </c>
      <c r="H26" s="18">
        <v>73</v>
      </c>
      <c r="I26" s="18">
        <v>3</v>
      </c>
      <c r="J26" s="18">
        <v>83</v>
      </c>
      <c r="K26" s="18">
        <v>22</v>
      </c>
      <c r="L26" s="17">
        <f t="shared" si="2"/>
        <v>58650</v>
      </c>
      <c r="M26" s="17">
        <v>0</v>
      </c>
      <c r="N26" s="17">
        <v>0</v>
      </c>
      <c r="O26" s="17">
        <v>800</v>
      </c>
      <c r="P26" s="17">
        <v>8400</v>
      </c>
      <c r="Q26" s="17">
        <v>1500</v>
      </c>
      <c r="R26" s="17">
        <v>21900</v>
      </c>
      <c r="S26" s="17">
        <v>900</v>
      </c>
      <c r="T26" s="17">
        <v>20750</v>
      </c>
      <c r="U26" s="17">
        <v>4400</v>
      </c>
    </row>
    <row r="27" spans="1:21" ht="30" customHeight="1">
      <c r="A27" s="15" t="s">
        <v>21</v>
      </c>
      <c r="B27" s="16">
        <f t="shared" si="1"/>
        <v>4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1</v>
      </c>
      <c r="I27" s="18">
        <v>0</v>
      </c>
      <c r="J27" s="18">
        <v>3</v>
      </c>
      <c r="K27" s="18">
        <v>0</v>
      </c>
      <c r="L27" s="17">
        <f t="shared" si="2"/>
        <v>1300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400</v>
      </c>
      <c r="S27" s="17">
        <v>0</v>
      </c>
      <c r="T27" s="17">
        <v>900</v>
      </c>
      <c r="U27" s="17">
        <v>0</v>
      </c>
    </row>
    <row r="28" spans="1:21" ht="30" customHeight="1">
      <c r="A28" s="9" t="s">
        <v>25</v>
      </c>
      <c r="B28" s="10">
        <f>+SUM(B29:B32)</f>
        <v>238</v>
      </c>
      <c r="C28" s="10">
        <f t="shared" ref="C28:U28" si="6">+SUM(C29:C32)</f>
        <v>0</v>
      </c>
      <c r="D28" s="10">
        <f t="shared" si="6"/>
        <v>0</v>
      </c>
      <c r="E28" s="10">
        <f t="shared" si="6"/>
        <v>2</v>
      </c>
      <c r="F28" s="10">
        <f t="shared" si="6"/>
        <v>31</v>
      </c>
      <c r="G28" s="10">
        <f t="shared" si="6"/>
        <v>6</v>
      </c>
      <c r="H28" s="10">
        <f t="shared" si="6"/>
        <v>78</v>
      </c>
      <c r="I28" s="10">
        <f t="shared" si="6"/>
        <v>6</v>
      </c>
      <c r="J28" s="10">
        <f t="shared" si="6"/>
        <v>92</v>
      </c>
      <c r="K28" s="10">
        <f t="shared" si="6"/>
        <v>23</v>
      </c>
      <c r="L28" s="11">
        <f t="shared" si="6"/>
        <v>65900</v>
      </c>
      <c r="M28" s="11">
        <f t="shared" si="6"/>
        <v>0</v>
      </c>
      <c r="N28" s="11">
        <f t="shared" si="6"/>
        <v>0</v>
      </c>
      <c r="O28" s="11">
        <f t="shared" si="6"/>
        <v>800</v>
      </c>
      <c r="P28" s="11">
        <f t="shared" si="6"/>
        <v>12100</v>
      </c>
      <c r="Q28" s="11">
        <f t="shared" si="6"/>
        <v>1800</v>
      </c>
      <c r="R28" s="11">
        <f t="shared" si="6"/>
        <v>22800</v>
      </c>
      <c r="S28" s="11">
        <f t="shared" si="6"/>
        <v>1800</v>
      </c>
      <c r="T28" s="11">
        <f t="shared" si="6"/>
        <v>21950</v>
      </c>
      <c r="U28" s="11">
        <f t="shared" si="6"/>
        <v>4650</v>
      </c>
    </row>
    <row r="29" spans="1:21" ht="30" customHeight="1">
      <c r="A29" s="12" t="s">
        <v>18</v>
      </c>
      <c r="B29" s="16">
        <f t="shared" si="1"/>
        <v>2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2</v>
      </c>
      <c r="K29" s="18">
        <v>0</v>
      </c>
      <c r="L29" s="17">
        <f t="shared" si="2"/>
        <v>300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300</v>
      </c>
      <c r="U29" s="17">
        <v>0</v>
      </c>
    </row>
    <row r="30" spans="1:21" ht="30" customHeight="1">
      <c r="A30" s="15" t="s">
        <v>19</v>
      </c>
      <c r="B30" s="16">
        <f t="shared" si="1"/>
        <v>22</v>
      </c>
      <c r="C30" s="18">
        <v>0</v>
      </c>
      <c r="D30" s="18">
        <v>0</v>
      </c>
      <c r="E30" s="18">
        <v>0</v>
      </c>
      <c r="F30" s="18">
        <v>4</v>
      </c>
      <c r="G30" s="18">
        <v>0</v>
      </c>
      <c r="H30" s="18">
        <v>7</v>
      </c>
      <c r="I30" s="18">
        <v>0</v>
      </c>
      <c r="J30" s="18">
        <v>11</v>
      </c>
      <c r="K30" s="18">
        <v>0</v>
      </c>
      <c r="L30" s="17">
        <f t="shared" si="2"/>
        <v>4250</v>
      </c>
      <c r="M30" s="17">
        <v>0</v>
      </c>
      <c r="N30" s="17">
        <v>0</v>
      </c>
      <c r="O30" s="17">
        <v>0</v>
      </c>
      <c r="P30" s="17">
        <v>1200</v>
      </c>
      <c r="Q30" s="17">
        <v>0</v>
      </c>
      <c r="R30" s="17">
        <v>1400</v>
      </c>
      <c r="S30" s="17">
        <v>0</v>
      </c>
      <c r="T30" s="17">
        <v>1650</v>
      </c>
      <c r="U30" s="17">
        <v>0</v>
      </c>
    </row>
    <row r="31" spans="1:21" ht="30" customHeight="1">
      <c r="A31" s="15" t="s">
        <v>20</v>
      </c>
      <c r="B31" s="16">
        <f t="shared" si="1"/>
        <v>206</v>
      </c>
      <c r="C31" s="18">
        <v>0</v>
      </c>
      <c r="D31" s="18">
        <v>0</v>
      </c>
      <c r="E31" s="18">
        <v>2</v>
      </c>
      <c r="F31" s="18">
        <v>26</v>
      </c>
      <c r="G31" s="18">
        <v>6</v>
      </c>
      <c r="H31" s="18">
        <v>70</v>
      </c>
      <c r="I31" s="18">
        <v>6</v>
      </c>
      <c r="J31" s="18">
        <v>74</v>
      </c>
      <c r="K31" s="18">
        <v>22</v>
      </c>
      <c r="L31" s="17">
        <f t="shared" si="2"/>
        <v>58700</v>
      </c>
      <c r="M31" s="17">
        <v>0</v>
      </c>
      <c r="N31" s="17">
        <v>0</v>
      </c>
      <c r="O31" s="17">
        <v>800</v>
      </c>
      <c r="P31" s="17">
        <v>10400</v>
      </c>
      <c r="Q31" s="17">
        <v>1800</v>
      </c>
      <c r="R31" s="17">
        <v>21000</v>
      </c>
      <c r="S31" s="17">
        <v>1800</v>
      </c>
      <c r="T31" s="17">
        <v>18500</v>
      </c>
      <c r="U31" s="17">
        <v>4400</v>
      </c>
    </row>
    <row r="32" spans="1:21" ht="30" customHeight="1">
      <c r="A32" s="19" t="s">
        <v>21</v>
      </c>
      <c r="B32" s="20">
        <f t="shared" si="1"/>
        <v>8</v>
      </c>
      <c r="C32" s="21">
        <v>0</v>
      </c>
      <c r="D32" s="21">
        <v>0</v>
      </c>
      <c r="E32" s="21">
        <v>0</v>
      </c>
      <c r="F32" s="21">
        <v>1</v>
      </c>
      <c r="G32" s="21">
        <v>0</v>
      </c>
      <c r="H32" s="21">
        <v>1</v>
      </c>
      <c r="I32" s="21">
        <v>0</v>
      </c>
      <c r="J32" s="21">
        <v>5</v>
      </c>
      <c r="K32" s="21">
        <v>1</v>
      </c>
      <c r="L32" s="22">
        <f t="shared" si="2"/>
        <v>2650</v>
      </c>
      <c r="M32" s="22">
        <v>0</v>
      </c>
      <c r="N32" s="22">
        <v>0</v>
      </c>
      <c r="O32" s="22">
        <v>0</v>
      </c>
      <c r="P32" s="22">
        <v>500</v>
      </c>
      <c r="Q32" s="22">
        <v>0</v>
      </c>
      <c r="R32" s="22">
        <v>400</v>
      </c>
      <c r="S32" s="22">
        <v>0</v>
      </c>
      <c r="T32" s="22">
        <v>1500</v>
      </c>
      <c r="U32" s="22">
        <v>250</v>
      </c>
    </row>
    <row r="33" spans="1:21" ht="30" customHeight="1">
      <c r="A33" s="23" t="s">
        <v>26</v>
      </c>
      <c r="B33" s="24">
        <f>+B28+B23+B18+B13+B8</f>
        <v>1141</v>
      </c>
      <c r="C33" s="24">
        <f t="shared" ref="C33:U33" si="7">+C28+C23+C18+C13+C8</f>
        <v>0</v>
      </c>
      <c r="D33" s="24">
        <f t="shared" si="7"/>
        <v>0</v>
      </c>
      <c r="E33" s="24">
        <f t="shared" si="7"/>
        <v>6</v>
      </c>
      <c r="F33" s="24">
        <f t="shared" si="7"/>
        <v>102</v>
      </c>
      <c r="G33" s="24">
        <f t="shared" si="7"/>
        <v>25</v>
      </c>
      <c r="H33" s="24">
        <f t="shared" si="7"/>
        <v>362</v>
      </c>
      <c r="I33" s="24">
        <f t="shared" si="7"/>
        <v>20</v>
      </c>
      <c r="J33" s="24">
        <f t="shared" si="7"/>
        <v>511</v>
      </c>
      <c r="K33" s="24">
        <f t="shared" si="7"/>
        <v>115</v>
      </c>
      <c r="L33" s="25">
        <f t="shared" si="7"/>
        <v>305450</v>
      </c>
      <c r="M33" s="25">
        <f t="shared" si="7"/>
        <v>0</v>
      </c>
      <c r="N33" s="25">
        <f t="shared" si="7"/>
        <v>0</v>
      </c>
      <c r="O33" s="25">
        <f t="shared" si="7"/>
        <v>2400</v>
      </c>
      <c r="P33" s="25">
        <f t="shared" si="7"/>
        <v>39200</v>
      </c>
      <c r="Q33" s="25">
        <f t="shared" si="7"/>
        <v>7500</v>
      </c>
      <c r="R33" s="25">
        <f t="shared" si="7"/>
        <v>104900</v>
      </c>
      <c r="S33" s="25">
        <f t="shared" si="7"/>
        <v>6000</v>
      </c>
      <c r="T33" s="25">
        <f t="shared" si="7"/>
        <v>122300</v>
      </c>
      <c r="U33" s="25">
        <f t="shared" si="7"/>
        <v>23150</v>
      </c>
    </row>
    <row r="34" spans="1:21" ht="30" customHeight="1"/>
  </sheetData>
  <mergeCells count="3">
    <mergeCell ref="A2:U2"/>
    <mergeCell ref="A3:U3"/>
    <mergeCell ref="A4:U4"/>
  </mergeCells>
  <pageMargins left="0.70866141732283472" right="0.35433070866141736" top="0.62992125984251968" bottom="0.74803149606299213" header="0.31496062992125984" footer="0.31496062992125984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933"/>
  <sheetViews>
    <sheetView workbookViewId="0">
      <selection activeCell="H12" sqref="H12"/>
    </sheetView>
  </sheetViews>
  <sheetFormatPr defaultColWidth="12.5703125" defaultRowHeight="15"/>
  <cols>
    <col min="1" max="1" width="5.42578125" style="28" customWidth="1"/>
    <col min="2" max="2" width="42.7109375" style="28" customWidth="1"/>
    <col min="3" max="12" width="11" style="27" customWidth="1"/>
    <col min="13" max="15" width="12.5703125" style="27"/>
    <col min="16" max="16384" width="12.5703125" style="28"/>
  </cols>
  <sheetData>
    <row r="2" spans="1:15" ht="19.5" customHeight="1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5" ht="19.5" customHeight="1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9"/>
      <c r="N3" s="29"/>
      <c r="O3" s="29"/>
    </row>
    <row r="4" spans="1:15" ht="19.5" customHeight="1">
      <c r="A4" s="26" t="s">
        <v>29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9"/>
      <c r="N4" s="29"/>
      <c r="O4" s="29"/>
    </row>
    <row r="5" spans="1:15" ht="19.5" customHeight="1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29"/>
      <c r="N5" s="29"/>
      <c r="O5" s="29"/>
    </row>
    <row r="6" spans="1:15" ht="19.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29"/>
      <c r="N6" s="29"/>
      <c r="O6" s="29"/>
    </row>
    <row r="7" spans="1:15" ht="15.75" customHeight="1">
      <c r="A7" s="32"/>
      <c r="B7" s="33"/>
      <c r="C7" s="33"/>
      <c r="D7" s="33"/>
      <c r="E7" s="33"/>
      <c r="F7" s="33"/>
      <c r="G7" s="33"/>
      <c r="H7" s="33"/>
      <c r="I7" s="33"/>
      <c r="J7" s="34"/>
      <c r="K7" s="35" t="s">
        <v>30</v>
      </c>
      <c r="L7" s="35"/>
      <c r="M7" s="33"/>
      <c r="N7" s="33"/>
      <c r="O7" s="33"/>
    </row>
    <row r="8" spans="1:15" s="39" customFormat="1" ht="16.5" customHeight="1">
      <c r="A8" s="36" t="s">
        <v>31</v>
      </c>
      <c r="B8" s="36" t="s">
        <v>32</v>
      </c>
      <c r="C8" s="37" t="s">
        <v>33</v>
      </c>
      <c r="D8" s="37"/>
      <c r="E8" s="37"/>
      <c r="F8" s="37"/>
      <c r="G8" s="37"/>
      <c r="H8" s="37"/>
      <c r="I8" s="37"/>
      <c r="J8" s="37"/>
      <c r="K8" s="37"/>
      <c r="L8" s="37"/>
      <c r="M8" s="38"/>
      <c r="N8" s="38"/>
      <c r="O8" s="38"/>
    </row>
    <row r="9" spans="1:15" s="39" customFormat="1" ht="37.5" customHeight="1">
      <c r="A9" s="40"/>
      <c r="B9" s="40"/>
      <c r="C9" s="41" t="s">
        <v>34</v>
      </c>
      <c r="D9" s="41"/>
      <c r="E9" s="41"/>
      <c r="F9" s="41"/>
      <c r="G9" s="41"/>
      <c r="H9" s="41" t="s">
        <v>35</v>
      </c>
      <c r="I9" s="41"/>
      <c r="J9" s="41"/>
      <c r="K9" s="41"/>
      <c r="L9" s="41"/>
      <c r="M9" s="42"/>
      <c r="N9" s="42"/>
      <c r="O9" s="42"/>
    </row>
    <row r="10" spans="1:15" s="45" customFormat="1" ht="18" customHeight="1">
      <c r="A10" s="40"/>
      <c r="B10" s="40"/>
      <c r="C10" s="43">
        <v>2026</v>
      </c>
      <c r="D10" s="43">
        <v>2027</v>
      </c>
      <c r="E10" s="43">
        <v>2028</v>
      </c>
      <c r="F10" s="43">
        <v>2029</v>
      </c>
      <c r="G10" s="43">
        <v>2030</v>
      </c>
      <c r="H10" s="43">
        <v>2026</v>
      </c>
      <c r="I10" s="43">
        <v>2027</v>
      </c>
      <c r="J10" s="43">
        <v>2028</v>
      </c>
      <c r="K10" s="43">
        <v>2029</v>
      </c>
      <c r="L10" s="43">
        <v>2030</v>
      </c>
      <c r="M10" s="44"/>
      <c r="N10" s="44"/>
      <c r="O10" s="44"/>
    </row>
    <row r="11" spans="1:15" ht="21.75" customHeight="1">
      <c r="A11" s="46"/>
      <c r="B11" s="47" t="s">
        <v>36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9"/>
      <c r="N11" s="49"/>
      <c r="O11" s="49"/>
    </row>
    <row r="12" spans="1:15" ht="21.75" customHeight="1">
      <c r="A12" s="50">
        <v>1</v>
      </c>
      <c r="B12" s="51" t="s">
        <v>37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49"/>
      <c r="N12" s="49"/>
      <c r="O12" s="49"/>
    </row>
    <row r="13" spans="1:15" ht="21.75" customHeight="1">
      <c r="A13" s="50"/>
      <c r="B13" s="53" t="s">
        <v>38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49"/>
      <c r="N13" s="49"/>
      <c r="O13" s="49"/>
    </row>
    <row r="14" spans="1:15" ht="21.75" customHeight="1">
      <c r="A14" s="50">
        <v>1</v>
      </c>
      <c r="B14" s="54" t="s">
        <v>39</v>
      </c>
      <c r="C14" s="52">
        <v>10</v>
      </c>
      <c r="D14" s="52">
        <v>12</v>
      </c>
      <c r="E14" s="52">
        <v>12</v>
      </c>
      <c r="F14" s="52">
        <v>12</v>
      </c>
      <c r="G14" s="52">
        <v>12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49"/>
      <c r="N14" s="49"/>
      <c r="O14" s="49"/>
    </row>
    <row r="15" spans="1:15" ht="21.75" customHeight="1">
      <c r="A15" s="50">
        <v>2</v>
      </c>
      <c r="B15" s="51" t="s">
        <v>40</v>
      </c>
      <c r="C15" s="52">
        <v>638</v>
      </c>
      <c r="D15" s="52">
        <v>360</v>
      </c>
      <c r="E15" s="52">
        <v>45</v>
      </c>
      <c r="F15" s="52">
        <v>55</v>
      </c>
      <c r="G15" s="52">
        <v>40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49"/>
      <c r="N15" s="49"/>
      <c r="O15" s="49"/>
    </row>
    <row r="16" spans="1:15" ht="21.75" customHeight="1">
      <c r="A16" s="50">
        <v>3</v>
      </c>
      <c r="B16" s="54" t="s">
        <v>41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5"/>
      <c r="N16" s="55"/>
      <c r="O16" s="55"/>
    </row>
    <row r="17" spans="1:15" ht="21.75" customHeight="1">
      <c r="A17" s="50">
        <v>4</v>
      </c>
      <c r="B17" s="54" t="s">
        <v>42</v>
      </c>
      <c r="C17" s="52">
        <v>20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5"/>
      <c r="N17" s="55"/>
      <c r="O17" s="55"/>
    </row>
    <row r="18" spans="1:15" ht="21.75" customHeight="1">
      <c r="A18" s="50">
        <v>5</v>
      </c>
      <c r="B18" s="54" t="s">
        <v>43</v>
      </c>
      <c r="C18" s="52">
        <v>20</v>
      </c>
      <c r="D18" s="52">
        <v>20</v>
      </c>
      <c r="E18" s="52">
        <v>20</v>
      </c>
      <c r="F18" s="52">
        <v>20</v>
      </c>
      <c r="G18" s="52">
        <v>0</v>
      </c>
      <c r="H18" s="52">
        <v>0</v>
      </c>
      <c r="I18" s="52">
        <v>0</v>
      </c>
      <c r="J18" s="52">
        <v>0</v>
      </c>
      <c r="K18" s="52">
        <v>5</v>
      </c>
      <c r="L18" s="52">
        <v>0</v>
      </c>
      <c r="M18" s="55"/>
      <c r="N18" s="55"/>
      <c r="O18" s="55"/>
    </row>
    <row r="19" spans="1:15" ht="21.75" customHeight="1">
      <c r="A19" s="50">
        <v>6</v>
      </c>
      <c r="B19" s="54" t="s">
        <v>44</v>
      </c>
      <c r="C19" s="52">
        <v>20</v>
      </c>
      <c r="D19" s="52">
        <v>20</v>
      </c>
      <c r="E19" s="52">
        <v>20</v>
      </c>
      <c r="F19" s="52">
        <v>20</v>
      </c>
      <c r="G19" s="52">
        <v>20</v>
      </c>
      <c r="H19" s="52">
        <v>0</v>
      </c>
      <c r="I19" s="52">
        <v>0</v>
      </c>
      <c r="J19" s="52">
        <v>0</v>
      </c>
      <c r="K19" s="52">
        <v>5</v>
      </c>
      <c r="L19" s="52">
        <v>0</v>
      </c>
      <c r="M19" s="55"/>
      <c r="N19" s="55"/>
      <c r="O19" s="55"/>
    </row>
    <row r="20" spans="1:15" ht="21.75" customHeight="1">
      <c r="A20" s="50">
        <v>7</v>
      </c>
      <c r="B20" s="54" t="s">
        <v>45</v>
      </c>
      <c r="C20" s="52">
        <v>60</v>
      </c>
      <c r="D20" s="52">
        <v>60</v>
      </c>
      <c r="E20" s="52">
        <v>60</v>
      </c>
      <c r="F20" s="52">
        <v>60</v>
      </c>
      <c r="G20" s="52">
        <v>60</v>
      </c>
      <c r="H20" s="52">
        <v>0.89999999999999991</v>
      </c>
      <c r="I20" s="52">
        <v>0.89999999999999991</v>
      </c>
      <c r="J20" s="52">
        <v>0.89999999999999991</v>
      </c>
      <c r="K20" s="52">
        <v>0.89999999999999991</v>
      </c>
      <c r="L20" s="52">
        <v>0.89999999999999991</v>
      </c>
      <c r="M20" s="56"/>
      <c r="N20" s="56"/>
      <c r="O20" s="56"/>
    </row>
    <row r="21" spans="1:15" ht="21.75" customHeight="1">
      <c r="A21" s="50">
        <v>8</v>
      </c>
      <c r="B21" s="54" t="s">
        <v>46</v>
      </c>
      <c r="C21" s="52">
        <v>6</v>
      </c>
      <c r="D21" s="52">
        <v>6</v>
      </c>
      <c r="E21" s="52">
        <v>6</v>
      </c>
      <c r="F21" s="52">
        <v>6</v>
      </c>
      <c r="G21" s="52">
        <v>6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6"/>
      <c r="N21" s="56"/>
      <c r="O21" s="56"/>
    </row>
    <row r="22" spans="1:15" ht="21.75" customHeight="1">
      <c r="A22" s="50">
        <v>9</v>
      </c>
      <c r="B22" s="54" t="s">
        <v>47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6"/>
      <c r="N22" s="56"/>
      <c r="O22" s="56"/>
    </row>
    <row r="23" spans="1:15" ht="21.75" customHeight="1">
      <c r="A23" s="50">
        <v>10</v>
      </c>
      <c r="B23" s="51" t="s">
        <v>48</v>
      </c>
      <c r="C23" s="52">
        <v>64</v>
      </c>
      <c r="D23" s="52">
        <v>64</v>
      </c>
      <c r="E23" s="52">
        <v>64</v>
      </c>
      <c r="F23" s="52">
        <v>64</v>
      </c>
      <c r="G23" s="52">
        <v>64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6"/>
      <c r="N23" s="56"/>
      <c r="O23" s="56"/>
    </row>
    <row r="24" spans="1:15" ht="21.75" customHeight="1">
      <c r="A24" s="50">
        <v>11</v>
      </c>
      <c r="B24" s="51" t="s">
        <v>49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6"/>
      <c r="N24" s="56"/>
      <c r="O24" s="56"/>
    </row>
    <row r="25" spans="1:15" ht="21.75" customHeight="1">
      <c r="A25" s="50"/>
      <c r="B25" s="53" t="s">
        <v>50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6"/>
      <c r="N25" s="56"/>
      <c r="O25" s="56"/>
    </row>
    <row r="26" spans="1:15" ht="21.75" customHeight="1">
      <c r="A26" s="50">
        <v>1</v>
      </c>
      <c r="B26" s="51" t="s">
        <v>51</v>
      </c>
      <c r="C26" s="52">
        <v>50</v>
      </c>
      <c r="D26" s="52">
        <v>50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6"/>
      <c r="N26" s="56"/>
      <c r="O26" s="56"/>
    </row>
    <row r="27" spans="1:15" ht="21.75" hidden="1" customHeight="1">
      <c r="A27" s="50">
        <v>2</v>
      </c>
      <c r="B27" s="51" t="s">
        <v>52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6"/>
      <c r="N27" s="56"/>
      <c r="O27" s="56"/>
    </row>
    <row r="28" spans="1:15" ht="21.75" hidden="1" customHeight="1">
      <c r="A28" s="50">
        <v>3</v>
      </c>
      <c r="B28" s="51" t="s">
        <v>53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6"/>
      <c r="N28" s="56"/>
      <c r="O28" s="56"/>
    </row>
    <row r="29" spans="1:15" ht="21.75" hidden="1" customHeight="1">
      <c r="A29" s="50">
        <v>4</v>
      </c>
      <c r="B29" s="51" t="s">
        <v>54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6"/>
      <c r="N29" s="56"/>
      <c r="O29" s="56"/>
    </row>
    <row r="30" spans="1:15" ht="21.75" hidden="1" customHeight="1">
      <c r="A30" s="50">
        <v>5</v>
      </c>
      <c r="B30" s="51" t="s">
        <v>55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6"/>
      <c r="N30" s="56"/>
      <c r="O30" s="56"/>
    </row>
    <row r="31" spans="1:15" ht="21.75" hidden="1" customHeight="1">
      <c r="A31" s="50">
        <v>6</v>
      </c>
      <c r="B31" s="51" t="s">
        <v>56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6"/>
      <c r="N31" s="56"/>
      <c r="O31" s="56"/>
    </row>
    <row r="32" spans="1:15" ht="21.75" customHeight="1">
      <c r="A32" s="50"/>
      <c r="B32" s="53" t="s">
        <v>57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6"/>
      <c r="N32" s="56"/>
      <c r="O32" s="56"/>
    </row>
    <row r="33" spans="1:15" ht="21.75" customHeight="1">
      <c r="A33" s="50">
        <v>1</v>
      </c>
      <c r="B33" s="51" t="s">
        <v>58</v>
      </c>
      <c r="C33" s="52">
        <v>150</v>
      </c>
      <c r="D33" s="52">
        <v>540</v>
      </c>
      <c r="E33" s="52">
        <v>300</v>
      </c>
      <c r="F33" s="52">
        <v>1350</v>
      </c>
      <c r="G33" s="52">
        <v>600</v>
      </c>
      <c r="H33" s="52">
        <v>5</v>
      </c>
      <c r="I33" s="52">
        <v>5</v>
      </c>
      <c r="J33" s="52">
        <v>5</v>
      </c>
      <c r="K33" s="52">
        <v>5</v>
      </c>
      <c r="L33" s="52">
        <v>5</v>
      </c>
      <c r="M33" s="56"/>
      <c r="N33" s="56"/>
      <c r="O33" s="56"/>
    </row>
    <row r="34" spans="1:15" ht="21.75" customHeight="1">
      <c r="A34" s="50">
        <v>2</v>
      </c>
      <c r="B34" s="51" t="s">
        <v>59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5</v>
      </c>
      <c r="I34" s="52">
        <v>5</v>
      </c>
      <c r="J34" s="52">
        <v>5</v>
      </c>
      <c r="K34" s="52">
        <v>5</v>
      </c>
      <c r="L34" s="52">
        <v>5</v>
      </c>
      <c r="M34" s="56"/>
      <c r="N34" s="56"/>
      <c r="O34" s="56"/>
    </row>
    <row r="35" spans="1:15" ht="21.75" customHeight="1">
      <c r="A35" s="50">
        <v>3</v>
      </c>
      <c r="B35" s="51" t="s">
        <v>60</v>
      </c>
      <c r="C35" s="52">
        <v>80</v>
      </c>
      <c r="D35" s="52">
        <v>80</v>
      </c>
      <c r="E35" s="52">
        <v>80</v>
      </c>
      <c r="F35" s="52">
        <v>80</v>
      </c>
      <c r="G35" s="52">
        <v>80</v>
      </c>
      <c r="H35" s="52">
        <v>5</v>
      </c>
      <c r="I35" s="52">
        <v>5</v>
      </c>
      <c r="J35" s="52">
        <v>5</v>
      </c>
      <c r="K35" s="52">
        <v>5</v>
      </c>
      <c r="L35" s="52">
        <v>5</v>
      </c>
      <c r="M35" s="56"/>
      <c r="N35" s="56"/>
      <c r="O35" s="56"/>
    </row>
    <row r="36" spans="1:15" ht="21.75" customHeight="1">
      <c r="A36" s="50">
        <v>4</v>
      </c>
      <c r="B36" s="51" t="s">
        <v>61</v>
      </c>
      <c r="C36" s="52">
        <v>4</v>
      </c>
      <c r="D36" s="52">
        <v>4</v>
      </c>
      <c r="E36" s="52">
        <v>4</v>
      </c>
      <c r="F36" s="52">
        <v>4</v>
      </c>
      <c r="G36" s="52">
        <v>4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6"/>
      <c r="N36" s="56"/>
      <c r="O36" s="56"/>
    </row>
    <row r="37" spans="1:15" ht="21.75" customHeight="1">
      <c r="A37" s="50">
        <v>5</v>
      </c>
      <c r="B37" s="51" t="s">
        <v>62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5</v>
      </c>
      <c r="J37" s="52">
        <v>5</v>
      </c>
      <c r="K37" s="52">
        <v>0</v>
      </c>
      <c r="L37" s="52">
        <v>0</v>
      </c>
      <c r="M37" s="56"/>
      <c r="N37" s="56"/>
      <c r="O37" s="56"/>
    </row>
    <row r="38" spans="1:15" ht="21.75" customHeight="1">
      <c r="A38" s="50">
        <v>6</v>
      </c>
      <c r="B38" s="51" t="s">
        <v>63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6"/>
      <c r="N38" s="56"/>
      <c r="O38" s="56"/>
    </row>
    <row r="39" spans="1:15" ht="21.75" customHeight="1">
      <c r="A39" s="57">
        <v>7</v>
      </c>
      <c r="B39" s="54" t="s">
        <v>64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6"/>
      <c r="N39" s="56"/>
      <c r="O39" s="56"/>
    </row>
    <row r="40" spans="1:15" ht="21.75" customHeight="1">
      <c r="A40" s="50">
        <v>8</v>
      </c>
      <c r="B40" s="51" t="s">
        <v>65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5</v>
      </c>
      <c r="I40" s="52">
        <v>5</v>
      </c>
      <c r="J40" s="52">
        <v>5</v>
      </c>
      <c r="K40" s="52">
        <v>5</v>
      </c>
      <c r="L40" s="52">
        <v>5</v>
      </c>
      <c r="M40" s="56"/>
      <c r="N40" s="56"/>
      <c r="O40" s="56"/>
    </row>
    <row r="41" spans="1:15" ht="21.75" customHeight="1">
      <c r="A41" s="50">
        <v>9</v>
      </c>
      <c r="B41" s="51" t="s">
        <v>66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6"/>
      <c r="N41" s="56"/>
      <c r="O41" s="56"/>
    </row>
    <row r="42" spans="1:15" ht="21.75" customHeight="1">
      <c r="A42" s="50">
        <v>10</v>
      </c>
      <c r="B42" s="51" t="s">
        <v>67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5</v>
      </c>
      <c r="I42" s="52">
        <v>5</v>
      </c>
      <c r="J42" s="52">
        <v>5</v>
      </c>
      <c r="K42" s="52">
        <v>5</v>
      </c>
      <c r="L42" s="52">
        <v>0</v>
      </c>
      <c r="M42" s="56"/>
      <c r="N42" s="56"/>
      <c r="O42" s="56"/>
    </row>
    <row r="43" spans="1:15" s="62" customFormat="1" ht="21.75" customHeight="1">
      <c r="A43" s="58">
        <v>11</v>
      </c>
      <c r="B43" s="59" t="s">
        <v>68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60">
        <v>5</v>
      </c>
      <c r="I43" s="60">
        <v>5</v>
      </c>
      <c r="J43" s="60">
        <v>5</v>
      </c>
      <c r="K43" s="60">
        <v>5</v>
      </c>
      <c r="L43" s="60">
        <v>5</v>
      </c>
      <c r="M43" s="61"/>
      <c r="N43" s="61"/>
      <c r="O43" s="61"/>
    </row>
    <row r="44" spans="1:15" ht="21.75" customHeight="1">
      <c r="A44" s="50">
        <v>12</v>
      </c>
      <c r="B44" s="51" t="s">
        <v>69</v>
      </c>
      <c r="C44" s="52">
        <v>120</v>
      </c>
      <c r="D44" s="52">
        <v>360</v>
      </c>
      <c r="E44" s="52">
        <v>120</v>
      </c>
      <c r="F44" s="52">
        <v>20</v>
      </c>
      <c r="G44" s="52">
        <v>20</v>
      </c>
      <c r="H44" s="52">
        <v>5</v>
      </c>
      <c r="I44" s="52">
        <v>5</v>
      </c>
      <c r="J44" s="52">
        <v>5</v>
      </c>
      <c r="K44" s="52">
        <v>0.89999999999999991</v>
      </c>
      <c r="L44" s="52">
        <v>0.89999999999999991</v>
      </c>
      <c r="M44" s="56"/>
      <c r="N44" s="56"/>
      <c r="O44" s="56"/>
    </row>
    <row r="45" spans="1:15" ht="21.75" customHeight="1">
      <c r="A45" s="50">
        <v>13</v>
      </c>
      <c r="B45" s="51" t="s">
        <v>70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6"/>
      <c r="N45" s="56"/>
      <c r="O45" s="56"/>
    </row>
    <row r="46" spans="1:15" ht="21.75" customHeight="1">
      <c r="A46" s="50">
        <v>14</v>
      </c>
      <c r="B46" s="54" t="s">
        <v>71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5</v>
      </c>
      <c r="I46" s="52">
        <v>5</v>
      </c>
      <c r="J46" s="52">
        <v>5</v>
      </c>
      <c r="K46" s="52">
        <v>5</v>
      </c>
      <c r="L46" s="52">
        <v>5</v>
      </c>
      <c r="M46" s="56"/>
      <c r="N46" s="56"/>
      <c r="O46" s="56"/>
    </row>
    <row r="47" spans="1:15" ht="21.75" customHeight="1">
      <c r="A47" s="50">
        <v>15</v>
      </c>
      <c r="B47" s="51" t="s">
        <v>72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1.5</v>
      </c>
      <c r="I47" s="52">
        <v>1.5</v>
      </c>
      <c r="J47" s="52">
        <v>0</v>
      </c>
      <c r="K47" s="52">
        <v>0</v>
      </c>
      <c r="L47" s="52">
        <v>0</v>
      </c>
      <c r="M47" s="56"/>
      <c r="N47" s="56"/>
      <c r="O47" s="56"/>
    </row>
    <row r="48" spans="1:15" ht="21.75" customHeight="1">
      <c r="A48" s="50">
        <v>16</v>
      </c>
      <c r="B48" s="51" t="s">
        <v>73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5</v>
      </c>
      <c r="I48" s="52">
        <v>5</v>
      </c>
      <c r="J48" s="52">
        <v>5</v>
      </c>
      <c r="K48" s="52">
        <v>5</v>
      </c>
      <c r="L48" s="52">
        <v>5</v>
      </c>
      <c r="M48" s="56"/>
      <c r="N48" s="56"/>
      <c r="O48" s="56"/>
    </row>
    <row r="49" spans="1:15" ht="21.75" customHeight="1">
      <c r="A49" s="50">
        <v>17</v>
      </c>
      <c r="B49" s="51" t="s">
        <v>74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5</v>
      </c>
      <c r="I49" s="52">
        <v>5</v>
      </c>
      <c r="J49" s="52">
        <v>5</v>
      </c>
      <c r="K49" s="52">
        <v>5</v>
      </c>
      <c r="L49" s="52">
        <v>5</v>
      </c>
      <c r="M49" s="56"/>
      <c r="N49" s="56"/>
      <c r="O49" s="56"/>
    </row>
    <row r="50" spans="1:15" ht="21.75" customHeight="1">
      <c r="A50" s="50">
        <v>18</v>
      </c>
      <c r="B50" s="51" t="s">
        <v>75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6"/>
      <c r="N50" s="56"/>
      <c r="O50" s="56"/>
    </row>
    <row r="51" spans="1:15" ht="21.75" customHeight="1">
      <c r="A51" s="50">
        <v>19</v>
      </c>
      <c r="B51" s="51" t="s">
        <v>76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5</v>
      </c>
      <c r="I51" s="52">
        <v>5</v>
      </c>
      <c r="J51" s="52">
        <v>5</v>
      </c>
      <c r="K51" s="52">
        <v>5</v>
      </c>
      <c r="L51" s="52">
        <v>5</v>
      </c>
      <c r="M51" s="56"/>
      <c r="N51" s="56"/>
      <c r="O51" s="56"/>
    </row>
    <row r="52" spans="1:15" ht="21.75" customHeight="1">
      <c r="A52" s="50">
        <v>20</v>
      </c>
      <c r="B52" s="51" t="s">
        <v>77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5</v>
      </c>
      <c r="I52" s="52">
        <v>5</v>
      </c>
      <c r="J52" s="52">
        <v>5</v>
      </c>
      <c r="K52" s="52">
        <v>5</v>
      </c>
      <c r="L52" s="52">
        <v>5</v>
      </c>
      <c r="M52" s="56"/>
      <c r="N52" s="56"/>
      <c r="O52" s="56"/>
    </row>
    <row r="53" spans="1:15" ht="21.75" customHeight="1">
      <c r="A53" s="50">
        <v>21</v>
      </c>
      <c r="B53" s="51" t="s">
        <v>78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5</v>
      </c>
      <c r="I53" s="52">
        <v>5</v>
      </c>
      <c r="J53" s="52">
        <v>5</v>
      </c>
      <c r="K53" s="52">
        <v>5</v>
      </c>
      <c r="L53" s="52">
        <v>5</v>
      </c>
      <c r="M53" s="63"/>
      <c r="N53" s="63"/>
      <c r="O53" s="64"/>
    </row>
    <row r="54" spans="1:15" ht="21.75" customHeight="1">
      <c r="A54" s="65">
        <v>22</v>
      </c>
      <c r="B54" s="66" t="s">
        <v>79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</row>
    <row r="55" spans="1:15" s="73" customFormat="1" ht="21.75" customHeight="1">
      <c r="A55" s="68"/>
      <c r="B55" s="69" t="s">
        <v>80</v>
      </c>
      <c r="C55" s="70">
        <v>1242</v>
      </c>
      <c r="D55" s="71">
        <v>1576</v>
      </c>
      <c r="E55" s="71">
        <v>731</v>
      </c>
      <c r="F55" s="71">
        <v>1691</v>
      </c>
      <c r="G55" s="71">
        <v>906</v>
      </c>
      <c r="H55" s="71">
        <v>67.400000000000006</v>
      </c>
      <c r="I55" s="71">
        <v>72.400000000000006</v>
      </c>
      <c r="J55" s="71">
        <v>70.900000000000006</v>
      </c>
      <c r="K55" s="71">
        <v>71.8</v>
      </c>
      <c r="L55" s="71">
        <v>56.8</v>
      </c>
      <c r="M55" s="72"/>
      <c r="N55" s="72"/>
      <c r="O55" s="72"/>
    </row>
    <row r="56" spans="1:15" s="27" customFormat="1" ht="21.75" customHeight="1">
      <c r="A56" s="74"/>
      <c r="B56" s="75"/>
      <c r="C56" s="76">
        <v>6146</v>
      </c>
      <c r="D56" s="76"/>
      <c r="E56" s="76"/>
      <c r="F56" s="76"/>
      <c r="G56" s="77"/>
      <c r="H56" s="76">
        <v>339.3</v>
      </c>
      <c r="I56" s="76"/>
      <c r="J56" s="76"/>
      <c r="K56" s="76"/>
      <c r="L56" s="77"/>
    </row>
    <row r="57" spans="1:15" s="27" customFormat="1" ht="21.75" customHeight="1">
      <c r="A57" s="78"/>
      <c r="B57" s="79"/>
      <c r="C57" s="76">
        <v>6485.3</v>
      </c>
      <c r="D57" s="76"/>
      <c r="E57" s="76"/>
      <c r="F57" s="76"/>
      <c r="G57" s="76"/>
      <c r="H57" s="76"/>
      <c r="I57" s="76"/>
      <c r="J57" s="76"/>
      <c r="K57" s="76"/>
      <c r="L57" s="77"/>
    </row>
    <row r="58" spans="1:15" s="27" customFormat="1">
      <c r="B58" s="80"/>
    </row>
    <row r="59" spans="1:15" s="27" customFormat="1">
      <c r="B59" s="80"/>
    </row>
    <row r="60" spans="1:15" s="27" customFormat="1">
      <c r="B60" s="80"/>
      <c r="C60" s="81"/>
    </row>
    <row r="61" spans="1:15">
      <c r="B61" s="82"/>
      <c r="C61" s="81"/>
    </row>
    <row r="62" spans="1:15">
      <c r="B62" s="82"/>
      <c r="C62" s="81"/>
    </row>
    <row r="63" spans="1:15">
      <c r="B63" s="82"/>
      <c r="C63" s="81"/>
    </row>
    <row r="64" spans="1:15">
      <c r="B64" s="82"/>
      <c r="C64" s="81"/>
    </row>
    <row r="65" spans="2:3">
      <c r="B65" s="82"/>
      <c r="C65" s="81"/>
    </row>
    <row r="66" spans="2:3">
      <c r="B66" s="82"/>
    </row>
    <row r="67" spans="2:3">
      <c r="B67" s="82"/>
    </row>
    <row r="68" spans="2:3">
      <c r="B68" s="82"/>
    </row>
    <row r="69" spans="2:3">
      <c r="B69" s="82"/>
    </row>
    <row r="70" spans="2:3">
      <c r="B70" s="82"/>
    </row>
    <row r="71" spans="2:3">
      <c r="B71" s="82"/>
    </row>
    <row r="72" spans="2:3">
      <c r="B72" s="82"/>
    </row>
    <row r="73" spans="2:3">
      <c r="B73" s="82"/>
    </row>
    <row r="74" spans="2:3">
      <c r="B74" s="82"/>
    </row>
    <row r="75" spans="2:3">
      <c r="B75" s="82"/>
    </row>
    <row r="76" spans="2:3">
      <c r="B76" s="82"/>
    </row>
    <row r="77" spans="2:3">
      <c r="B77" s="82"/>
    </row>
    <row r="78" spans="2:3">
      <c r="B78" s="82"/>
    </row>
    <row r="79" spans="2:3">
      <c r="B79" s="82"/>
    </row>
    <row r="80" spans="2:3">
      <c r="B80" s="82"/>
    </row>
    <row r="81" spans="2:2">
      <c r="B81" s="82"/>
    </row>
    <row r="82" spans="2:2">
      <c r="B82" s="82"/>
    </row>
    <row r="83" spans="2:2">
      <c r="B83" s="82"/>
    </row>
    <row r="84" spans="2:2">
      <c r="B84" s="82"/>
    </row>
    <row r="85" spans="2:2">
      <c r="B85" s="82"/>
    </row>
    <row r="86" spans="2:2">
      <c r="B86" s="82"/>
    </row>
    <row r="87" spans="2:2">
      <c r="B87" s="82"/>
    </row>
    <row r="88" spans="2:2">
      <c r="B88" s="82"/>
    </row>
    <row r="89" spans="2:2">
      <c r="B89" s="82"/>
    </row>
    <row r="90" spans="2:2">
      <c r="B90" s="82"/>
    </row>
    <row r="91" spans="2:2">
      <c r="B91" s="82"/>
    </row>
    <row r="92" spans="2:2">
      <c r="B92" s="82"/>
    </row>
    <row r="93" spans="2:2">
      <c r="B93" s="82"/>
    </row>
    <row r="94" spans="2:2">
      <c r="B94" s="82"/>
    </row>
    <row r="95" spans="2:2">
      <c r="B95" s="82"/>
    </row>
    <row r="96" spans="2:2">
      <c r="B96" s="82"/>
    </row>
    <row r="97" spans="2:2">
      <c r="B97" s="82"/>
    </row>
    <row r="98" spans="2:2">
      <c r="B98" s="82"/>
    </row>
    <row r="99" spans="2:2">
      <c r="B99" s="82"/>
    </row>
    <row r="100" spans="2:2">
      <c r="B100" s="82"/>
    </row>
    <row r="101" spans="2:2">
      <c r="B101" s="82"/>
    </row>
    <row r="102" spans="2:2">
      <c r="B102" s="82"/>
    </row>
    <row r="103" spans="2:2">
      <c r="B103" s="82"/>
    </row>
    <row r="104" spans="2:2">
      <c r="B104" s="82"/>
    </row>
    <row r="105" spans="2:2">
      <c r="B105" s="82"/>
    </row>
    <row r="106" spans="2:2">
      <c r="B106" s="82"/>
    </row>
    <row r="107" spans="2:2">
      <c r="B107" s="82"/>
    </row>
    <row r="108" spans="2:2">
      <c r="B108" s="82"/>
    </row>
    <row r="109" spans="2:2">
      <c r="B109" s="82"/>
    </row>
    <row r="110" spans="2:2">
      <c r="B110" s="82"/>
    </row>
    <row r="111" spans="2:2">
      <c r="B111" s="82"/>
    </row>
    <row r="112" spans="2:2">
      <c r="B112" s="82"/>
    </row>
    <row r="113" spans="2:2">
      <c r="B113" s="82"/>
    </row>
    <row r="114" spans="2:2">
      <c r="B114" s="82"/>
    </row>
    <row r="115" spans="2:2">
      <c r="B115" s="82"/>
    </row>
    <row r="116" spans="2:2">
      <c r="B116" s="82"/>
    </row>
    <row r="117" spans="2:2">
      <c r="B117" s="82"/>
    </row>
    <row r="118" spans="2:2">
      <c r="B118" s="82"/>
    </row>
    <row r="119" spans="2:2">
      <c r="B119" s="82"/>
    </row>
    <row r="120" spans="2:2">
      <c r="B120" s="82"/>
    </row>
    <row r="121" spans="2:2">
      <c r="B121" s="82"/>
    </row>
    <row r="122" spans="2:2">
      <c r="B122" s="82"/>
    </row>
    <row r="123" spans="2:2">
      <c r="B123" s="82"/>
    </row>
    <row r="124" spans="2:2">
      <c r="B124" s="82"/>
    </row>
    <row r="125" spans="2:2">
      <c r="B125" s="82"/>
    </row>
    <row r="126" spans="2:2">
      <c r="B126" s="82"/>
    </row>
    <row r="127" spans="2:2">
      <c r="B127" s="82"/>
    </row>
    <row r="128" spans="2:2">
      <c r="B128" s="82"/>
    </row>
    <row r="129" spans="2:2">
      <c r="B129" s="82"/>
    </row>
    <row r="130" spans="2:2">
      <c r="B130" s="82"/>
    </row>
    <row r="131" spans="2:2">
      <c r="B131" s="82"/>
    </row>
    <row r="132" spans="2:2">
      <c r="B132" s="82"/>
    </row>
    <row r="133" spans="2:2">
      <c r="B133" s="82"/>
    </row>
    <row r="134" spans="2:2">
      <c r="B134" s="82"/>
    </row>
    <row r="135" spans="2:2">
      <c r="B135" s="82"/>
    </row>
    <row r="136" spans="2:2">
      <c r="B136" s="82"/>
    </row>
    <row r="137" spans="2:2">
      <c r="B137" s="82"/>
    </row>
    <row r="138" spans="2:2">
      <c r="B138" s="82"/>
    </row>
    <row r="139" spans="2:2">
      <c r="B139" s="82"/>
    </row>
    <row r="140" spans="2:2">
      <c r="B140" s="82"/>
    </row>
    <row r="141" spans="2:2">
      <c r="B141" s="82"/>
    </row>
    <row r="142" spans="2:2">
      <c r="B142" s="82"/>
    </row>
    <row r="143" spans="2:2">
      <c r="B143" s="82"/>
    </row>
    <row r="144" spans="2:2">
      <c r="B144" s="82"/>
    </row>
    <row r="145" spans="2:2">
      <c r="B145" s="82"/>
    </row>
    <row r="146" spans="2:2">
      <c r="B146" s="82"/>
    </row>
    <row r="147" spans="2:2">
      <c r="B147" s="82"/>
    </row>
    <row r="148" spans="2:2">
      <c r="B148" s="82"/>
    </row>
    <row r="149" spans="2:2">
      <c r="B149" s="82"/>
    </row>
    <row r="150" spans="2:2">
      <c r="B150" s="82"/>
    </row>
    <row r="151" spans="2:2">
      <c r="B151" s="82"/>
    </row>
    <row r="152" spans="2:2">
      <c r="B152" s="82"/>
    </row>
    <row r="153" spans="2:2">
      <c r="B153" s="82"/>
    </row>
    <row r="154" spans="2:2">
      <c r="B154" s="82"/>
    </row>
    <row r="155" spans="2:2">
      <c r="B155" s="82"/>
    </row>
    <row r="156" spans="2:2">
      <c r="B156" s="82"/>
    </row>
    <row r="157" spans="2:2">
      <c r="B157" s="82"/>
    </row>
    <row r="158" spans="2:2">
      <c r="B158" s="82"/>
    </row>
    <row r="159" spans="2:2">
      <c r="B159" s="82"/>
    </row>
    <row r="160" spans="2:2">
      <c r="B160" s="82"/>
    </row>
    <row r="161" spans="2:2">
      <c r="B161" s="82"/>
    </row>
    <row r="162" spans="2:2">
      <c r="B162" s="82"/>
    </row>
    <row r="163" spans="2:2">
      <c r="B163" s="82"/>
    </row>
    <row r="164" spans="2:2">
      <c r="B164" s="82"/>
    </row>
    <row r="165" spans="2:2">
      <c r="B165" s="82"/>
    </row>
    <row r="166" spans="2:2">
      <c r="B166" s="82"/>
    </row>
    <row r="167" spans="2:2">
      <c r="B167" s="82"/>
    </row>
    <row r="168" spans="2:2">
      <c r="B168" s="82"/>
    </row>
    <row r="169" spans="2:2">
      <c r="B169" s="82"/>
    </row>
    <row r="170" spans="2:2">
      <c r="B170" s="82"/>
    </row>
    <row r="171" spans="2:2">
      <c r="B171" s="82"/>
    </row>
    <row r="172" spans="2:2">
      <c r="B172" s="82"/>
    </row>
    <row r="173" spans="2:2">
      <c r="B173" s="82"/>
    </row>
    <row r="174" spans="2:2">
      <c r="B174" s="82"/>
    </row>
    <row r="175" spans="2:2">
      <c r="B175" s="82"/>
    </row>
    <row r="176" spans="2:2">
      <c r="B176" s="82"/>
    </row>
    <row r="177" spans="2:2">
      <c r="B177" s="82"/>
    </row>
    <row r="178" spans="2:2">
      <c r="B178" s="82"/>
    </row>
    <row r="179" spans="2:2">
      <c r="B179" s="82"/>
    </row>
    <row r="180" spans="2:2">
      <c r="B180" s="82"/>
    </row>
    <row r="181" spans="2:2">
      <c r="B181" s="82"/>
    </row>
    <row r="182" spans="2:2">
      <c r="B182" s="82"/>
    </row>
    <row r="183" spans="2:2">
      <c r="B183" s="82"/>
    </row>
    <row r="184" spans="2:2">
      <c r="B184" s="82"/>
    </row>
    <row r="185" spans="2:2">
      <c r="B185" s="82"/>
    </row>
    <row r="186" spans="2:2">
      <c r="B186" s="82"/>
    </row>
    <row r="187" spans="2:2">
      <c r="B187" s="82"/>
    </row>
    <row r="188" spans="2:2">
      <c r="B188" s="82"/>
    </row>
    <row r="189" spans="2:2">
      <c r="B189" s="82"/>
    </row>
    <row r="190" spans="2:2">
      <c r="B190" s="82"/>
    </row>
    <row r="191" spans="2:2">
      <c r="B191" s="82"/>
    </row>
    <row r="192" spans="2:2">
      <c r="B192" s="82"/>
    </row>
    <row r="193" spans="2:2">
      <c r="B193" s="82"/>
    </row>
    <row r="194" spans="2:2">
      <c r="B194" s="82"/>
    </row>
    <row r="195" spans="2:2">
      <c r="B195" s="82"/>
    </row>
    <row r="196" spans="2:2">
      <c r="B196" s="82"/>
    </row>
    <row r="197" spans="2:2">
      <c r="B197" s="82"/>
    </row>
    <row r="198" spans="2:2">
      <c r="B198" s="82"/>
    </row>
    <row r="199" spans="2:2">
      <c r="B199" s="82"/>
    </row>
    <row r="200" spans="2:2">
      <c r="B200" s="82"/>
    </row>
    <row r="201" spans="2:2">
      <c r="B201" s="82"/>
    </row>
    <row r="202" spans="2:2">
      <c r="B202" s="82"/>
    </row>
    <row r="203" spans="2:2">
      <c r="B203" s="82"/>
    </row>
    <row r="204" spans="2:2">
      <c r="B204" s="82"/>
    </row>
    <row r="205" spans="2:2">
      <c r="B205" s="82"/>
    </row>
    <row r="206" spans="2:2">
      <c r="B206" s="82"/>
    </row>
    <row r="207" spans="2:2">
      <c r="B207" s="82"/>
    </row>
    <row r="208" spans="2:2">
      <c r="B208" s="82"/>
    </row>
    <row r="209" spans="2:2">
      <c r="B209" s="82"/>
    </row>
    <row r="210" spans="2:2">
      <c r="B210" s="82"/>
    </row>
    <row r="211" spans="2:2">
      <c r="B211" s="82"/>
    </row>
    <row r="212" spans="2:2">
      <c r="B212" s="82"/>
    </row>
    <row r="213" spans="2:2">
      <c r="B213" s="82"/>
    </row>
    <row r="214" spans="2:2">
      <c r="B214" s="82"/>
    </row>
    <row r="215" spans="2:2">
      <c r="B215" s="82"/>
    </row>
    <row r="216" spans="2:2">
      <c r="B216" s="82"/>
    </row>
    <row r="217" spans="2:2">
      <c r="B217" s="82"/>
    </row>
    <row r="218" spans="2:2">
      <c r="B218" s="82"/>
    </row>
    <row r="219" spans="2:2">
      <c r="B219" s="82"/>
    </row>
    <row r="220" spans="2:2">
      <c r="B220" s="82"/>
    </row>
    <row r="221" spans="2:2">
      <c r="B221" s="82"/>
    </row>
    <row r="222" spans="2:2">
      <c r="B222" s="82"/>
    </row>
    <row r="223" spans="2:2">
      <c r="B223" s="82"/>
    </row>
    <row r="224" spans="2:2">
      <c r="B224" s="82"/>
    </row>
    <row r="225" spans="2:2">
      <c r="B225" s="82"/>
    </row>
    <row r="226" spans="2:2">
      <c r="B226" s="82"/>
    </row>
    <row r="227" spans="2:2">
      <c r="B227" s="82"/>
    </row>
    <row r="228" spans="2:2">
      <c r="B228" s="82"/>
    </row>
    <row r="229" spans="2:2">
      <c r="B229" s="82"/>
    </row>
    <row r="230" spans="2:2">
      <c r="B230" s="82"/>
    </row>
    <row r="231" spans="2:2">
      <c r="B231" s="82"/>
    </row>
    <row r="232" spans="2:2">
      <c r="B232" s="82"/>
    </row>
    <row r="233" spans="2:2">
      <c r="B233" s="82"/>
    </row>
    <row r="234" spans="2:2">
      <c r="B234" s="82"/>
    </row>
    <row r="235" spans="2:2">
      <c r="B235" s="82"/>
    </row>
    <row r="236" spans="2:2">
      <c r="B236" s="82"/>
    </row>
    <row r="237" spans="2:2">
      <c r="B237" s="82"/>
    </row>
    <row r="238" spans="2:2">
      <c r="B238" s="82"/>
    </row>
    <row r="239" spans="2:2">
      <c r="B239" s="82"/>
    </row>
    <row r="240" spans="2:2">
      <c r="B240" s="82"/>
    </row>
    <row r="241" spans="2:2">
      <c r="B241" s="82"/>
    </row>
    <row r="242" spans="2:2">
      <c r="B242" s="82"/>
    </row>
    <row r="243" spans="2:2">
      <c r="B243" s="82"/>
    </row>
    <row r="244" spans="2:2">
      <c r="B244" s="82"/>
    </row>
    <row r="245" spans="2:2">
      <c r="B245" s="82"/>
    </row>
    <row r="246" spans="2:2">
      <c r="B246" s="82"/>
    </row>
    <row r="247" spans="2:2">
      <c r="B247" s="82"/>
    </row>
    <row r="248" spans="2:2">
      <c r="B248" s="82"/>
    </row>
    <row r="249" spans="2:2">
      <c r="B249" s="82"/>
    </row>
    <row r="250" spans="2:2">
      <c r="B250" s="82"/>
    </row>
    <row r="251" spans="2:2">
      <c r="B251" s="82"/>
    </row>
    <row r="252" spans="2:2">
      <c r="B252" s="82"/>
    </row>
    <row r="253" spans="2:2">
      <c r="B253" s="82"/>
    </row>
    <row r="254" spans="2:2">
      <c r="B254" s="82"/>
    </row>
    <row r="255" spans="2:2">
      <c r="B255" s="82"/>
    </row>
    <row r="256" spans="2:2">
      <c r="B256" s="82"/>
    </row>
    <row r="257" spans="2:2">
      <c r="B257" s="82"/>
    </row>
    <row r="258" spans="2:2">
      <c r="B258" s="82"/>
    </row>
    <row r="259" spans="2:2">
      <c r="B259" s="82"/>
    </row>
    <row r="260" spans="2:2">
      <c r="B260" s="82"/>
    </row>
    <row r="261" spans="2:2">
      <c r="B261" s="82"/>
    </row>
    <row r="262" spans="2:2">
      <c r="B262" s="82"/>
    </row>
    <row r="263" spans="2:2">
      <c r="B263" s="82"/>
    </row>
    <row r="264" spans="2:2">
      <c r="B264" s="82"/>
    </row>
    <row r="265" spans="2:2">
      <c r="B265" s="82"/>
    </row>
    <row r="266" spans="2:2">
      <c r="B266" s="82"/>
    </row>
    <row r="267" spans="2:2">
      <c r="B267" s="82"/>
    </row>
    <row r="268" spans="2:2">
      <c r="B268" s="82"/>
    </row>
    <row r="269" spans="2:2">
      <c r="B269" s="82"/>
    </row>
    <row r="270" spans="2:2">
      <c r="B270" s="82"/>
    </row>
    <row r="271" spans="2:2">
      <c r="B271" s="82"/>
    </row>
    <row r="272" spans="2:2">
      <c r="B272" s="82"/>
    </row>
    <row r="273" spans="2:2">
      <c r="B273" s="82"/>
    </row>
    <row r="274" spans="2:2">
      <c r="B274" s="82"/>
    </row>
    <row r="275" spans="2:2">
      <c r="B275" s="82"/>
    </row>
    <row r="276" spans="2:2">
      <c r="B276" s="82"/>
    </row>
    <row r="277" spans="2:2">
      <c r="B277" s="82"/>
    </row>
    <row r="278" spans="2:2">
      <c r="B278" s="82"/>
    </row>
    <row r="279" spans="2:2">
      <c r="B279" s="82"/>
    </row>
    <row r="280" spans="2:2">
      <c r="B280" s="82"/>
    </row>
    <row r="281" spans="2:2">
      <c r="B281" s="82"/>
    </row>
    <row r="282" spans="2:2">
      <c r="B282" s="82"/>
    </row>
    <row r="283" spans="2:2">
      <c r="B283" s="82"/>
    </row>
    <row r="284" spans="2:2">
      <c r="B284" s="82"/>
    </row>
    <row r="285" spans="2:2">
      <c r="B285" s="82"/>
    </row>
    <row r="286" spans="2:2">
      <c r="B286" s="82"/>
    </row>
    <row r="287" spans="2:2">
      <c r="B287" s="82"/>
    </row>
    <row r="288" spans="2:2">
      <c r="B288" s="82"/>
    </row>
    <row r="289" spans="2:2">
      <c r="B289" s="82"/>
    </row>
    <row r="290" spans="2:2">
      <c r="B290" s="82"/>
    </row>
    <row r="291" spans="2:2">
      <c r="B291" s="82"/>
    </row>
    <row r="292" spans="2:2">
      <c r="B292" s="82"/>
    </row>
    <row r="293" spans="2:2">
      <c r="B293" s="82"/>
    </row>
    <row r="294" spans="2:2">
      <c r="B294" s="82"/>
    </row>
    <row r="295" spans="2:2">
      <c r="B295" s="82"/>
    </row>
    <row r="296" spans="2:2">
      <c r="B296" s="82"/>
    </row>
    <row r="297" spans="2:2">
      <c r="B297" s="82"/>
    </row>
    <row r="298" spans="2:2">
      <c r="B298" s="82"/>
    </row>
    <row r="299" spans="2:2">
      <c r="B299" s="82"/>
    </row>
    <row r="300" spans="2:2">
      <c r="B300" s="82"/>
    </row>
    <row r="301" spans="2:2">
      <c r="B301" s="82"/>
    </row>
    <row r="302" spans="2:2">
      <c r="B302" s="82"/>
    </row>
    <row r="303" spans="2:2">
      <c r="B303" s="82"/>
    </row>
    <row r="304" spans="2:2">
      <c r="B304" s="82"/>
    </row>
    <row r="305" spans="2:2">
      <c r="B305" s="82"/>
    </row>
    <row r="306" spans="2:2">
      <c r="B306" s="82"/>
    </row>
    <row r="307" spans="2:2">
      <c r="B307" s="82"/>
    </row>
    <row r="308" spans="2:2">
      <c r="B308" s="82"/>
    </row>
    <row r="309" spans="2:2">
      <c r="B309" s="82"/>
    </row>
    <row r="310" spans="2:2">
      <c r="B310" s="82"/>
    </row>
    <row r="311" spans="2:2">
      <c r="B311" s="82"/>
    </row>
    <row r="312" spans="2:2">
      <c r="B312" s="82"/>
    </row>
    <row r="313" spans="2:2">
      <c r="B313" s="82"/>
    </row>
    <row r="314" spans="2:2">
      <c r="B314" s="82"/>
    </row>
    <row r="315" spans="2:2">
      <c r="B315" s="82"/>
    </row>
    <row r="316" spans="2:2">
      <c r="B316" s="82"/>
    </row>
    <row r="317" spans="2:2">
      <c r="B317" s="82"/>
    </row>
    <row r="318" spans="2:2">
      <c r="B318" s="82"/>
    </row>
    <row r="319" spans="2:2">
      <c r="B319" s="82"/>
    </row>
    <row r="320" spans="2:2">
      <c r="B320" s="82"/>
    </row>
    <row r="321" spans="2:2">
      <c r="B321" s="82"/>
    </row>
    <row r="322" spans="2:2">
      <c r="B322" s="82"/>
    </row>
    <row r="323" spans="2:2">
      <c r="B323" s="82"/>
    </row>
    <row r="324" spans="2:2">
      <c r="B324" s="82"/>
    </row>
    <row r="325" spans="2:2">
      <c r="B325" s="82"/>
    </row>
    <row r="326" spans="2:2">
      <c r="B326" s="82"/>
    </row>
    <row r="327" spans="2:2">
      <c r="B327" s="82"/>
    </row>
    <row r="328" spans="2:2">
      <c r="B328" s="82"/>
    </row>
    <row r="329" spans="2:2">
      <c r="B329" s="82"/>
    </row>
    <row r="330" spans="2:2">
      <c r="B330" s="82"/>
    </row>
    <row r="331" spans="2:2">
      <c r="B331" s="82"/>
    </row>
    <row r="332" spans="2:2">
      <c r="B332" s="82"/>
    </row>
    <row r="333" spans="2:2">
      <c r="B333" s="82"/>
    </row>
    <row r="334" spans="2:2">
      <c r="B334" s="82"/>
    </row>
    <row r="335" spans="2:2">
      <c r="B335" s="82"/>
    </row>
    <row r="336" spans="2:2">
      <c r="B336" s="82"/>
    </row>
    <row r="337" spans="2:2">
      <c r="B337" s="82"/>
    </row>
    <row r="338" spans="2:2">
      <c r="B338" s="82"/>
    </row>
    <row r="339" spans="2:2">
      <c r="B339" s="82"/>
    </row>
    <row r="340" spans="2:2">
      <c r="B340" s="82"/>
    </row>
    <row r="341" spans="2:2">
      <c r="B341" s="82"/>
    </row>
    <row r="342" spans="2:2">
      <c r="B342" s="82"/>
    </row>
    <row r="343" spans="2:2">
      <c r="B343" s="82"/>
    </row>
    <row r="344" spans="2:2">
      <c r="B344" s="82"/>
    </row>
    <row r="345" spans="2:2">
      <c r="B345" s="82"/>
    </row>
    <row r="346" spans="2:2">
      <c r="B346" s="82"/>
    </row>
    <row r="347" spans="2:2">
      <c r="B347" s="82"/>
    </row>
    <row r="348" spans="2:2">
      <c r="B348" s="82"/>
    </row>
    <row r="349" spans="2:2">
      <c r="B349" s="82"/>
    </row>
    <row r="350" spans="2:2">
      <c r="B350" s="82"/>
    </row>
    <row r="351" spans="2:2">
      <c r="B351" s="82"/>
    </row>
    <row r="352" spans="2:2">
      <c r="B352" s="82"/>
    </row>
    <row r="353" spans="2:2">
      <c r="B353" s="82"/>
    </row>
    <row r="354" spans="2:2">
      <c r="B354" s="82"/>
    </row>
    <row r="355" spans="2:2">
      <c r="B355" s="82"/>
    </row>
    <row r="356" spans="2:2">
      <c r="B356" s="82"/>
    </row>
    <row r="357" spans="2:2">
      <c r="B357" s="82"/>
    </row>
    <row r="358" spans="2:2">
      <c r="B358" s="82"/>
    </row>
    <row r="359" spans="2:2">
      <c r="B359" s="82"/>
    </row>
    <row r="360" spans="2:2">
      <c r="B360" s="82"/>
    </row>
    <row r="361" spans="2:2">
      <c r="B361" s="82"/>
    </row>
    <row r="362" spans="2:2">
      <c r="B362" s="82"/>
    </row>
    <row r="363" spans="2:2">
      <c r="B363" s="82"/>
    </row>
    <row r="364" spans="2:2">
      <c r="B364" s="82"/>
    </row>
    <row r="365" spans="2:2">
      <c r="B365" s="82"/>
    </row>
    <row r="366" spans="2:2">
      <c r="B366" s="82"/>
    </row>
    <row r="367" spans="2:2">
      <c r="B367" s="82"/>
    </row>
    <row r="368" spans="2:2">
      <c r="B368" s="82"/>
    </row>
    <row r="369" spans="2:2">
      <c r="B369" s="82"/>
    </row>
    <row r="370" spans="2:2">
      <c r="B370" s="82"/>
    </row>
    <row r="371" spans="2:2">
      <c r="B371" s="82"/>
    </row>
    <row r="372" spans="2:2">
      <c r="B372" s="82"/>
    </row>
    <row r="373" spans="2:2">
      <c r="B373" s="82"/>
    </row>
    <row r="374" spans="2:2">
      <c r="B374" s="82"/>
    </row>
    <row r="375" spans="2:2">
      <c r="B375" s="82"/>
    </row>
    <row r="376" spans="2:2">
      <c r="B376" s="82"/>
    </row>
    <row r="377" spans="2:2">
      <c r="B377" s="82"/>
    </row>
    <row r="378" spans="2:2">
      <c r="B378" s="82"/>
    </row>
    <row r="379" spans="2:2">
      <c r="B379" s="82"/>
    </row>
    <row r="380" spans="2:2">
      <c r="B380" s="82"/>
    </row>
    <row r="381" spans="2:2">
      <c r="B381" s="82"/>
    </row>
    <row r="382" spans="2:2">
      <c r="B382" s="82"/>
    </row>
    <row r="383" spans="2:2">
      <c r="B383" s="82"/>
    </row>
    <row r="384" spans="2:2">
      <c r="B384" s="82"/>
    </row>
    <row r="385" spans="2:2">
      <c r="B385" s="82"/>
    </row>
    <row r="386" spans="2:2">
      <c r="B386" s="82"/>
    </row>
    <row r="387" spans="2:2">
      <c r="B387" s="82"/>
    </row>
    <row r="388" spans="2:2">
      <c r="B388" s="82"/>
    </row>
    <row r="389" spans="2:2">
      <c r="B389" s="82"/>
    </row>
    <row r="390" spans="2:2">
      <c r="B390" s="82"/>
    </row>
    <row r="391" spans="2:2">
      <c r="B391" s="82"/>
    </row>
    <row r="392" spans="2:2">
      <c r="B392" s="82"/>
    </row>
    <row r="393" spans="2:2">
      <c r="B393" s="82"/>
    </row>
    <row r="394" spans="2:2">
      <c r="B394" s="82"/>
    </row>
    <row r="395" spans="2:2">
      <c r="B395" s="82"/>
    </row>
    <row r="396" spans="2:2">
      <c r="B396" s="82"/>
    </row>
    <row r="397" spans="2:2">
      <c r="B397" s="82"/>
    </row>
    <row r="398" spans="2:2">
      <c r="B398" s="82"/>
    </row>
    <row r="399" spans="2:2">
      <c r="B399" s="82"/>
    </row>
    <row r="400" spans="2:2">
      <c r="B400" s="82"/>
    </row>
    <row r="401" spans="2:2">
      <c r="B401" s="82"/>
    </row>
    <row r="402" spans="2:2">
      <c r="B402" s="82"/>
    </row>
    <row r="403" spans="2:2">
      <c r="B403" s="82"/>
    </row>
    <row r="404" spans="2:2">
      <c r="B404" s="82"/>
    </row>
    <row r="405" spans="2:2">
      <c r="B405" s="82"/>
    </row>
    <row r="406" spans="2:2">
      <c r="B406" s="82"/>
    </row>
    <row r="407" spans="2:2">
      <c r="B407" s="82"/>
    </row>
    <row r="408" spans="2:2">
      <c r="B408" s="82"/>
    </row>
    <row r="409" spans="2:2">
      <c r="B409" s="82"/>
    </row>
    <row r="410" spans="2:2">
      <c r="B410" s="82"/>
    </row>
    <row r="411" spans="2:2">
      <c r="B411" s="82"/>
    </row>
    <row r="412" spans="2:2">
      <c r="B412" s="82"/>
    </row>
    <row r="413" spans="2:2">
      <c r="B413" s="82"/>
    </row>
    <row r="414" spans="2:2">
      <c r="B414" s="82"/>
    </row>
    <row r="415" spans="2:2">
      <c r="B415" s="82"/>
    </row>
    <row r="416" spans="2:2">
      <c r="B416" s="82"/>
    </row>
    <row r="417" spans="2:2">
      <c r="B417" s="82"/>
    </row>
    <row r="418" spans="2:2">
      <c r="B418" s="82"/>
    </row>
    <row r="419" spans="2:2">
      <c r="B419" s="82"/>
    </row>
    <row r="420" spans="2:2">
      <c r="B420" s="82"/>
    </row>
    <row r="421" spans="2:2">
      <c r="B421" s="82"/>
    </row>
    <row r="422" spans="2:2">
      <c r="B422" s="82"/>
    </row>
    <row r="423" spans="2:2">
      <c r="B423" s="82"/>
    </row>
    <row r="424" spans="2:2">
      <c r="B424" s="82"/>
    </row>
    <row r="425" spans="2:2">
      <c r="B425" s="82"/>
    </row>
    <row r="426" spans="2:2">
      <c r="B426" s="82"/>
    </row>
    <row r="427" spans="2:2">
      <c r="B427" s="82"/>
    </row>
    <row r="428" spans="2:2">
      <c r="B428" s="82"/>
    </row>
    <row r="429" spans="2:2">
      <c r="B429" s="82"/>
    </row>
    <row r="430" spans="2:2">
      <c r="B430" s="82"/>
    </row>
    <row r="431" spans="2:2">
      <c r="B431" s="82"/>
    </row>
    <row r="432" spans="2:2">
      <c r="B432" s="82"/>
    </row>
    <row r="433" spans="2:2">
      <c r="B433" s="82"/>
    </row>
    <row r="434" spans="2:2">
      <c r="B434" s="82"/>
    </row>
    <row r="435" spans="2:2">
      <c r="B435" s="82"/>
    </row>
    <row r="436" spans="2:2">
      <c r="B436" s="82"/>
    </row>
    <row r="437" spans="2:2">
      <c r="B437" s="82"/>
    </row>
    <row r="438" spans="2:2">
      <c r="B438" s="82"/>
    </row>
    <row r="439" spans="2:2">
      <c r="B439" s="82"/>
    </row>
    <row r="440" spans="2:2">
      <c r="B440" s="82"/>
    </row>
    <row r="441" spans="2:2">
      <c r="B441" s="82"/>
    </row>
    <row r="442" spans="2:2">
      <c r="B442" s="82"/>
    </row>
    <row r="443" spans="2:2">
      <c r="B443" s="82"/>
    </row>
    <row r="444" spans="2:2">
      <c r="B444" s="82"/>
    </row>
    <row r="445" spans="2:2">
      <c r="B445" s="82"/>
    </row>
    <row r="446" spans="2:2">
      <c r="B446" s="82"/>
    </row>
    <row r="447" spans="2:2">
      <c r="B447" s="82"/>
    </row>
    <row r="448" spans="2:2">
      <c r="B448" s="82"/>
    </row>
    <row r="449" spans="2:2">
      <c r="B449" s="82"/>
    </row>
    <row r="450" spans="2:2">
      <c r="B450" s="82"/>
    </row>
    <row r="451" spans="2:2">
      <c r="B451" s="82"/>
    </row>
    <row r="452" spans="2:2">
      <c r="B452" s="82"/>
    </row>
    <row r="453" spans="2:2">
      <c r="B453" s="82"/>
    </row>
    <row r="454" spans="2:2">
      <c r="B454" s="82"/>
    </row>
    <row r="455" spans="2:2">
      <c r="B455" s="82"/>
    </row>
    <row r="456" spans="2:2">
      <c r="B456" s="82"/>
    </row>
    <row r="457" spans="2:2">
      <c r="B457" s="82"/>
    </row>
    <row r="458" spans="2:2">
      <c r="B458" s="82"/>
    </row>
    <row r="459" spans="2:2">
      <c r="B459" s="82"/>
    </row>
    <row r="460" spans="2:2">
      <c r="B460" s="82"/>
    </row>
    <row r="461" spans="2:2">
      <c r="B461" s="82"/>
    </row>
    <row r="462" spans="2:2">
      <c r="B462" s="82"/>
    </row>
    <row r="463" spans="2:2">
      <c r="B463" s="82"/>
    </row>
    <row r="464" spans="2:2">
      <c r="B464" s="82"/>
    </row>
    <row r="465" spans="2:2">
      <c r="B465" s="82"/>
    </row>
    <row r="466" spans="2:2">
      <c r="B466" s="82"/>
    </row>
    <row r="467" spans="2:2">
      <c r="B467" s="82"/>
    </row>
    <row r="468" spans="2:2">
      <c r="B468" s="82"/>
    </row>
    <row r="469" spans="2:2">
      <c r="B469" s="82"/>
    </row>
    <row r="470" spans="2:2">
      <c r="B470" s="82"/>
    </row>
    <row r="471" spans="2:2">
      <c r="B471" s="82"/>
    </row>
    <row r="472" spans="2:2">
      <c r="B472" s="82"/>
    </row>
    <row r="473" spans="2:2">
      <c r="B473" s="82"/>
    </row>
    <row r="474" spans="2:2">
      <c r="B474" s="82"/>
    </row>
    <row r="475" spans="2:2">
      <c r="B475" s="82"/>
    </row>
    <row r="476" spans="2:2">
      <c r="B476" s="82"/>
    </row>
    <row r="477" spans="2:2">
      <c r="B477" s="82"/>
    </row>
    <row r="478" spans="2:2">
      <c r="B478" s="82"/>
    </row>
    <row r="479" spans="2:2">
      <c r="B479" s="82"/>
    </row>
    <row r="480" spans="2:2">
      <c r="B480" s="82"/>
    </row>
    <row r="481" spans="2:2">
      <c r="B481" s="82"/>
    </row>
    <row r="482" spans="2:2">
      <c r="B482" s="82"/>
    </row>
    <row r="483" spans="2:2">
      <c r="B483" s="82"/>
    </row>
    <row r="484" spans="2:2">
      <c r="B484" s="82"/>
    </row>
    <row r="485" spans="2:2">
      <c r="B485" s="82"/>
    </row>
    <row r="486" spans="2:2">
      <c r="B486" s="82"/>
    </row>
    <row r="487" spans="2:2">
      <c r="B487" s="82"/>
    </row>
    <row r="488" spans="2:2">
      <c r="B488" s="82"/>
    </row>
    <row r="489" spans="2:2">
      <c r="B489" s="82"/>
    </row>
    <row r="490" spans="2:2">
      <c r="B490" s="82"/>
    </row>
    <row r="491" spans="2:2">
      <c r="B491" s="82"/>
    </row>
    <row r="492" spans="2:2">
      <c r="B492" s="82"/>
    </row>
    <row r="493" spans="2:2">
      <c r="B493" s="82"/>
    </row>
    <row r="494" spans="2:2">
      <c r="B494" s="82"/>
    </row>
    <row r="495" spans="2:2">
      <c r="B495" s="82"/>
    </row>
    <row r="496" spans="2:2">
      <c r="B496" s="82"/>
    </row>
    <row r="497" spans="2:2">
      <c r="B497" s="82"/>
    </row>
    <row r="498" spans="2:2">
      <c r="B498" s="82"/>
    </row>
    <row r="499" spans="2:2">
      <c r="B499" s="82"/>
    </row>
    <row r="500" spans="2:2">
      <c r="B500" s="82"/>
    </row>
    <row r="501" spans="2:2">
      <c r="B501" s="82"/>
    </row>
    <row r="502" spans="2:2">
      <c r="B502" s="82"/>
    </row>
    <row r="503" spans="2:2">
      <c r="B503" s="82"/>
    </row>
    <row r="504" spans="2:2">
      <c r="B504" s="82"/>
    </row>
    <row r="505" spans="2:2">
      <c r="B505" s="82"/>
    </row>
    <row r="506" spans="2:2">
      <c r="B506" s="82"/>
    </row>
    <row r="507" spans="2:2">
      <c r="B507" s="82"/>
    </row>
    <row r="508" spans="2:2">
      <c r="B508" s="82"/>
    </row>
    <row r="509" spans="2:2">
      <c r="B509" s="82"/>
    </row>
    <row r="510" spans="2:2">
      <c r="B510" s="82"/>
    </row>
    <row r="511" spans="2:2">
      <c r="B511" s="82"/>
    </row>
    <row r="512" spans="2:2">
      <c r="B512" s="82"/>
    </row>
    <row r="513" spans="2:2">
      <c r="B513" s="82"/>
    </row>
    <row r="514" spans="2:2">
      <c r="B514" s="82"/>
    </row>
    <row r="515" spans="2:2">
      <c r="B515" s="82"/>
    </row>
    <row r="516" spans="2:2">
      <c r="B516" s="82"/>
    </row>
    <row r="517" spans="2:2">
      <c r="B517" s="82"/>
    </row>
    <row r="518" spans="2:2">
      <c r="B518" s="82"/>
    </row>
    <row r="519" spans="2:2">
      <c r="B519" s="82"/>
    </row>
    <row r="520" spans="2:2">
      <c r="B520" s="82"/>
    </row>
    <row r="521" spans="2:2">
      <c r="B521" s="82"/>
    </row>
    <row r="522" spans="2:2">
      <c r="B522" s="82"/>
    </row>
    <row r="523" spans="2:2">
      <c r="B523" s="82"/>
    </row>
    <row r="524" spans="2:2">
      <c r="B524" s="82"/>
    </row>
    <row r="525" spans="2:2">
      <c r="B525" s="82"/>
    </row>
    <row r="526" spans="2:2">
      <c r="B526" s="82"/>
    </row>
    <row r="527" spans="2:2">
      <c r="B527" s="82"/>
    </row>
    <row r="528" spans="2:2">
      <c r="B528" s="82"/>
    </row>
    <row r="529" spans="2:2">
      <c r="B529" s="82"/>
    </row>
    <row r="530" spans="2:2">
      <c r="B530" s="82"/>
    </row>
    <row r="531" spans="2:2">
      <c r="B531" s="82"/>
    </row>
    <row r="532" spans="2:2">
      <c r="B532" s="82"/>
    </row>
    <row r="533" spans="2:2">
      <c r="B533" s="82"/>
    </row>
    <row r="534" spans="2:2">
      <c r="B534" s="82"/>
    </row>
    <row r="535" spans="2:2">
      <c r="B535" s="82"/>
    </row>
    <row r="536" spans="2:2">
      <c r="B536" s="82"/>
    </row>
    <row r="537" spans="2:2">
      <c r="B537" s="82"/>
    </row>
    <row r="538" spans="2:2">
      <c r="B538" s="82"/>
    </row>
    <row r="539" spans="2:2">
      <c r="B539" s="82"/>
    </row>
    <row r="540" spans="2:2">
      <c r="B540" s="82"/>
    </row>
    <row r="541" spans="2:2">
      <c r="B541" s="82"/>
    </row>
    <row r="542" spans="2:2">
      <c r="B542" s="82"/>
    </row>
    <row r="543" spans="2:2">
      <c r="B543" s="82"/>
    </row>
    <row r="544" spans="2:2">
      <c r="B544" s="82"/>
    </row>
    <row r="545" spans="2:2">
      <c r="B545" s="82"/>
    </row>
    <row r="546" spans="2:2">
      <c r="B546" s="82"/>
    </row>
    <row r="547" spans="2:2">
      <c r="B547" s="82"/>
    </row>
    <row r="548" spans="2:2">
      <c r="B548" s="82"/>
    </row>
    <row r="549" spans="2:2">
      <c r="B549" s="82"/>
    </row>
    <row r="550" spans="2:2">
      <c r="B550" s="82"/>
    </row>
    <row r="551" spans="2:2">
      <c r="B551" s="82"/>
    </row>
    <row r="552" spans="2:2">
      <c r="B552" s="82"/>
    </row>
    <row r="553" spans="2:2">
      <c r="B553" s="82"/>
    </row>
    <row r="554" spans="2:2">
      <c r="B554" s="82"/>
    </row>
    <row r="555" spans="2:2">
      <c r="B555" s="82"/>
    </row>
    <row r="556" spans="2:2">
      <c r="B556" s="82"/>
    </row>
    <row r="557" spans="2:2">
      <c r="B557" s="82"/>
    </row>
    <row r="558" spans="2:2">
      <c r="B558" s="82"/>
    </row>
    <row r="559" spans="2:2">
      <c r="B559" s="82"/>
    </row>
    <row r="560" spans="2:2">
      <c r="B560" s="82"/>
    </row>
    <row r="561" spans="2:2">
      <c r="B561" s="82"/>
    </row>
    <row r="562" spans="2:2">
      <c r="B562" s="82"/>
    </row>
    <row r="563" spans="2:2">
      <c r="B563" s="82"/>
    </row>
    <row r="564" spans="2:2">
      <c r="B564" s="82"/>
    </row>
    <row r="565" spans="2:2">
      <c r="B565" s="82"/>
    </row>
    <row r="566" spans="2:2">
      <c r="B566" s="82"/>
    </row>
    <row r="567" spans="2:2">
      <c r="B567" s="82"/>
    </row>
    <row r="568" spans="2:2">
      <c r="B568" s="82"/>
    </row>
    <row r="569" spans="2:2">
      <c r="B569" s="82"/>
    </row>
    <row r="570" spans="2:2">
      <c r="B570" s="82"/>
    </row>
    <row r="571" spans="2:2">
      <c r="B571" s="82"/>
    </row>
    <row r="572" spans="2:2">
      <c r="B572" s="82"/>
    </row>
    <row r="573" spans="2:2">
      <c r="B573" s="82"/>
    </row>
    <row r="574" spans="2:2">
      <c r="B574" s="82"/>
    </row>
    <row r="575" spans="2:2">
      <c r="B575" s="82"/>
    </row>
    <row r="576" spans="2:2">
      <c r="B576" s="82"/>
    </row>
    <row r="577" spans="2:2">
      <c r="B577" s="82"/>
    </row>
    <row r="578" spans="2:2">
      <c r="B578" s="82"/>
    </row>
    <row r="579" spans="2:2">
      <c r="B579" s="82"/>
    </row>
    <row r="580" spans="2:2">
      <c r="B580" s="82"/>
    </row>
    <row r="581" spans="2:2">
      <c r="B581" s="82"/>
    </row>
    <row r="582" spans="2:2">
      <c r="B582" s="82"/>
    </row>
    <row r="583" spans="2:2">
      <c r="B583" s="82"/>
    </row>
    <row r="584" spans="2:2">
      <c r="B584" s="82"/>
    </row>
    <row r="585" spans="2:2">
      <c r="B585" s="82"/>
    </row>
    <row r="586" spans="2:2">
      <c r="B586" s="82"/>
    </row>
    <row r="587" spans="2:2">
      <c r="B587" s="82"/>
    </row>
    <row r="588" spans="2:2">
      <c r="B588" s="82"/>
    </row>
    <row r="589" spans="2:2">
      <c r="B589" s="82"/>
    </row>
    <row r="590" spans="2:2">
      <c r="B590" s="82"/>
    </row>
    <row r="591" spans="2:2">
      <c r="B591" s="82"/>
    </row>
    <row r="592" spans="2:2">
      <c r="B592" s="82"/>
    </row>
    <row r="593" spans="2:2">
      <c r="B593" s="82"/>
    </row>
    <row r="594" spans="2:2">
      <c r="B594" s="82"/>
    </row>
    <row r="595" spans="2:2">
      <c r="B595" s="82"/>
    </row>
    <row r="596" spans="2:2">
      <c r="B596" s="82"/>
    </row>
    <row r="597" spans="2:2">
      <c r="B597" s="82"/>
    </row>
    <row r="598" spans="2:2">
      <c r="B598" s="82"/>
    </row>
    <row r="599" spans="2:2">
      <c r="B599" s="82"/>
    </row>
    <row r="600" spans="2:2">
      <c r="B600" s="82"/>
    </row>
    <row r="601" spans="2:2">
      <c r="B601" s="82"/>
    </row>
    <row r="602" spans="2:2">
      <c r="B602" s="82"/>
    </row>
    <row r="603" spans="2:2">
      <c r="B603" s="82"/>
    </row>
    <row r="604" spans="2:2">
      <c r="B604" s="82"/>
    </row>
    <row r="605" spans="2:2">
      <c r="B605" s="82"/>
    </row>
    <row r="606" spans="2:2">
      <c r="B606" s="82"/>
    </row>
    <row r="607" spans="2:2">
      <c r="B607" s="82"/>
    </row>
    <row r="608" spans="2:2">
      <c r="B608" s="82"/>
    </row>
    <row r="609" spans="2:2">
      <c r="B609" s="82"/>
    </row>
    <row r="610" spans="2:2">
      <c r="B610" s="82"/>
    </row>
    <row r="611" spans="2:2">
      <c r="B611" s="82"/>
    </row>
    <row r="612" spans="2:2">
      <c r="B612" s="82"/>
    </row>
    <row r="613" spans="2:2">
      <c r="B613" s="82"/>
    </row>
    <row r="614" spans="2:2">
      <c r="B614" s="82"/>
    </row>
    <row r="615" spans="2:2">
      <c r="B615" s="82"/>
    </row>
    <row r="616" spans="2:2">
      <c r="B616" s="82"/>
    </row>
    <row r="617" spans="2:2">
      <c r="B617" s="82"/>
    </row>
    <row r="618" spans="2:2">
      <c r="B618" s="82"/>
    </row>
    <row r="619" spans="2:2">
      <c r="B619" s="82"/>
    </row>
    <row r="620" spans="2:2">
      <c r="B620" s="82"/>
    </row>
    <row r="621" spans="2:2">
      <c r="B621" s="82"/>
    </row>
    <row r="622" spans="2:2">
      <c r="B622" s="82"/>
    </row>
    <row r="623" spans="2:2">
      <c r="B623" s="82"/>
    </row>
    <row r="624" spans="2:2">
      <c r="B624" s="82"/>
    </row>
    <row r="625" spans="2:2">
      <c r="B625" s="82"/>
    </row>
    <row r="626" spans="2:2">
      <c r="B626" s="82"/>
    </row>
    <row r="627" spans="2:2">
      <c r="B627" s="82"/>
    </row>
    <row r="628" spans="2:2">
      <c r="B628" s="82"/>
    </row>
    <row r="629" spans="2:2">
      <c r="B629" s="82"/>
    </row>
    <row r="630" spans="2:2">
      <c r="B630" s="82"/>
    </row>
    <row r="631" spans="2:2">
      <c r="B631" s="82"/>
    </row>
    <row r="632" spans="2:2">
      <c r="B632" s="82"/>
    </row>
    <row r="633" spans="2:2">
      <c r="B633" s="82"/>
    </row>
    <row r="634" spans="2:2">
      <c r="B634" s="82"/>
    </row>
    <row r="635" spans="2:2">
      <c r="B635" s="82"/>
    </row>
    <row r="636" spans="2:2">
      <c r="B636" s="82"/>
    </row>
    <row r="637" spans="2:2">
      <c r="B637" s="82"/>
    </row>
    <row r="638" spans="2:2">
      <c r="B638" s="82"/>
    </row>
    <row r="639" spans="2:2">
      <c r="B639" s="82"/>
    </row>
    <row r="640" spans="2:2">
      <c r="B640" s="82"/>
    </row>
    <row r="641" spans="2:2">
      <c r="B641" s="82"/>
    </row>
    <row r="642" spans="2:2">
      <c r="B642" s="82"/>
    </row>
    <row r="643" spans="2:2">
      <c r="B643" s="82"/>
    </row>
    <row r="644" spans="2:2">
      <c r="B644" s="82"/>
    </row>
    <row r="645" spans="2:2">
      <c r="B645" s="82"/>
    </row>
    <row r="646" spans="2:2">
      <c r="B646" s="82"/>
    </row>
    <row r="647" spans="2:2">
      <c r="B647" s="82"/>
    </row>
    <row r="648" spans="2:2">
      <c r="B648" s="82"/>
    </row>
    <row r="649" spans="2:2">
      <c r="B649" s="82"/>
    </row>
    <row r="650" spans="2:2">
      <c r="B650" s="82"/>
    </row>
    <row r="651" spans="2:2">
      <c r="B651" s="82"/>
    </row>
    <row r="652" spans="2:2">
      <c r="B652" s="82"/>
    </row>
    <row r="653" spans="2:2">
      <c r="B653" s="82"/>
    </row>
    <row r="654" spans="2:2">
      <c r="B654" s="82"/>
    </row>
    <row r="655" spans="2:2">
      <c r="B655" s="82"/>
    </row>
    <row r="656" spans="2:2">
      <c r="B656" s="82"/>
    </row>
    <row r="657" spans="2:2">
      <c r="B657" s="82"/>
    </row>
    <row r="658" spans="2:2">
      <c r="B658" s="82"/>
    </row>
    <row r="659" spans="2:2">
      <c r="B659" s="82"/>
    </row>
    <row r="660" spans="2:2">
      <c r="B660" s="82"/>
    </row>
    <row r="661" spans="2:2">
      <c r="B661" s="82"/>
    </row>
    <row r="662" spans="2:2">
      <c r="B662" s="82"/>
    </row>
    <row r="663" spans="2:2">
      <c r="B663" s="82"/>
    </row>
    <row r="664" spans="2:2">
      <c r="B664" s="82"/>
    </row>
    <row r="665" spans="2:2">
      <c r="B665" s="82"/>
    </row>
    <row r="666" spans="2:2">
      <c r="B666" s="82"/>
    </row>
    <row r="667" spans="2:2">
      <c r="B667" s="82"/>
    </row>
    <row r="668" spans="2:2">
      <c r="B668" s="82"/>
    </row>
    <row r="669" spans="2:2">
      <c r="B669" s="82"/>
    </row>
    <row r="670" spans="2:2">
      <c r="B670" s="82"/>
    </row>
    <row r="671" spans="2:2">
      <c r="B671" s="82"/>
    </row>
    <row r="672" spans="2:2">
      <c r="B672" s="82"/>
    </row>
    <row r="673" spans="2:2">
      <c r="B673" s="82"/>
    </row>
    <row r="674" spans="2:2">
      <c r="B674" s="82"/>
    </row>
    <row r="675" spans="2:2">
      <c r="B675" s="82"/>
    </row>
    <row r="676" spans="2:2">
      <c r="B676" s="82"/>
    </row>
    <row r="677" spans="2:2">
      <c r="B677" s="82"/>
    </row>
    <row r="678" spans="2:2">
      <c r="B678" s="82"/>
    </row>
    <row r="679" spans="2:2">
      <c r="B679" s="82"/>
    </row>
    <row r="680" spans="2:2">
      <c r="B680" s="82"/>
    </row>
    <row r="681" spans="2:2">
      <c r="B681" s="82"/>
    </row>
    <row r="682" spans="2:2">
      <c r="B682" s="82"/>
    </row>
    <row r="683" spans="2:2">
      <c r="B683" s="82"/>
    </row>
    <row r="684" spans="2:2">
      <c r="B684" s="82"/>
    </row>
    <row r="685" spans="2:2">
      <c r="B685" s="82"/>
    </row>
    <row r="686" spans="2:2">
      <c r="B686" s="82"/>
    </row>
    <row r="687" spans="2:2">
      <c r="B687" s="82"/>
    </row>
    <row r="688" spans="2:2">
      <c r="B688" s="82"/>
    </row>
    <row r="689" spans="2:2">
      <c r="B689" s="82"/>
    </row>
    <row r="690" spans="2:2">
      <c r="B690" s="82"/>
    </row>
    <row r="691" spans="2:2">
      <c r="B691" s="82"/>
    </row>
    <row r="692" spans="2:2">
      <c r="B692" s="82"/>
    </row>
    <row r="693" spans="2:2">
      <c r="B693" s="82"/>
    </row>
    <row r="694" spans="2:2">
      <c r="B694" s="82"/>
    </row>
    <row r="695" spans="2:2">
      <c r="B695" s="82"/>
    </row>
    <row r="696" spans="2:2">
      <c r="B696" s="82"/>
    </row>
    <row r="697" spans="2:2">
      <c r="B697" s="82"/>
    </row>
    <row r="698" spans="2:2">
      <c r="B698" s="82"/>
    </row>
    <row r="699" spans="2:2">
      <c r="B699" s="82"/>
    </row>
    <row r="700" spans="2:2">
      <c r="B700" s="82"/>
    </row>
    <row r="701" spans="2:2">
      <c r="B701" s="82"/>
    </row>
    <row r="702" spans="2:2">
      <c r="B702" s="82"/>
    </row>
    <row r="703" spans="2:2">
      <c r="B703" s="82"/>
    </row>
    <row r="704" spans="2:2">
      <c r="B704" s="82"/>
    </row>
    <row r="705" spans="2:2">
      <c r="B705" s="82"/>
    </row>
    <row r="706" spans="2:2">
      <c r="B706" s="82"/>
    </row>
    <row r="707" spans="2:2">
      <c r="B707" s="82"/>
    </row>
    <row r="708" spans="2:2">
      <c r="B708" s="82"/>
    </row>
    <row r="709" spans="2:2">
      <c r="B709" s="82"/>
    </row>
    <row r="710" spans="2:2">
      <c r="B710" s="82"/>
    </row>
    <row r="711" spans="2:2">
      <c r="B711" s="82"/>
    </row>
    <row r="712" spans="2:2">
      <c r="B712" s="82"/>
    </row>
    <row r="713" spans="2:2">
      <c r="B713" s="82"/>
    </row>
    <row r="714" spans="2:2">
      <c r="B714" s="82"/>
    </row>
    <row r="715" spans="2:2">
      <c r="B715" s="82"/>
    </row>
    <row r="716" spans="2:2">
      <c r="B716" s="82"/>
    </row>
    <row r="717" spans="2:2">
      <c r="B717" s="82"/>
    </row>
    <row r="718" spans="2:2">
      <c r="B718" s="82"/>
    </row>
    <row r="719" spans="2:2">
      <c r="B719" s="82"/>
    </row>
    <row r="720" spans="2:2">
      <c r="B720" s="82"/>
    </row>
    <row r="721" spans="2:2">
      <c r="B721" s="82"/>
    </row>
    <row r="722" spans="2:2">
      <c r="B722" s="82"/>
    </row>
    <row r="723" spans="2:2">
      <c r="B723" s="82"/>
    </row>
    <row r="724" spans="2:2">
      <c r="B724" s="82"/>
    </row>
    <row r="725" spans="2:2">
      <c r="B725" s="82"/>
    </row>
    <row r="726" spans="2:2">
      <c r="B726" s="82"/>
    </row>
    <row r="727" spans="2:2">
      <c r="B727" s="82"/>
    </row>
    <row r="728" spans="2:2">
      <c r="B728" s="82"/>
    </row>
    <row r="729" spans="2:2">
      <c r="B729" s="82"/>
    </row>
    <row r="730" spans="2:2">
      <c r="B730" s="82"/>
    </row>
    <row r="731" spans="2:2">
      <c r="B731" s="82"/>
    </row>
    <row r="732" spans="2:2">
      <c r="B732" s="82"/>
    </row>
    <row r="733" spans="2:2">
      <c r="B733" s="82"/>
    </row>
    <row r="734" spans="2:2">
      <c r="B734" s="82"/>
    </row>
    <row r="735" spans="2:2">
      <c r="B735" s="82"/>
    </row>
    <row r="736" spans="2:2">
      <c r="B736" s="82"/>
    </row>
    <row r="737" spans="2:2">
      <c r="B737" s="82"/>
    </row>
    <row r="738" spans="2:2">
      <c r="B738" s="82"/>
    </row>
    <row r="739" spans="2:2">
      <c r="B739" s="82"/>
    </row>
    <row r="740" spans="2:2">
      <c r="B740" s="82"/>
    </row>
    <row r="741" spans="2:2">
      <c r="B741" s="82"/>
    </row>
    <row r="742" spans="2:2">
      <c r="B742" s="82"/>
    </row>
    <row r="743" spans="2:2">
      <c r="B743" s="82"/>
    </row>
    <row r="744" spans="2:2">
      <c r="B744" s="82"/>
    </row>
    <row r="745" spans="2:2">
      <c r="B745" s="82"/>
    </row>
    <row r="746" spans="2:2">
      <c r="B746" s="82"/>
    </row>
    <row r="747" spans="2:2">
      <c r="B747" s="82"/>
    </row>
    <row r="748" spans="2:2">
      <c r="B748" s="82"/>
    </row>
    <row r="749" spans="2:2">
      <c r="B749" s="82"/>
    </row>
    <row r="750" spans="2:2">
      <c r="B750" s="82"/>
    </row>
    <row r="751" spans="2:2">
      <c r="B751" s="82"/>
    </row>
    <row r="752" spans="2:2">
      <c r="B752" s="82"/>
    </row>
    <row r="753" spans="2:2">
      <c r="B753" s="82"/>
    </row>
    <row r="754" spans="2:2">
      <c r="B754" s="82"/>
    </row>
    <row r="755" spans="2:2">
      <c r="B755" s="82"/>
    </row>
    <row r="756" spans="2:2">
      <c r="B756" s="82"/>
    </row>
    <row r="757" spans="2:2">
      <c r="B757" s="82"/>
    </row>
    <row r="758" spans="2:2">
      <c r="B758" s="82"/>
    </row>
    <row r="759" spans="2:2">
      <c r="B759" s="82"/>
    </row>
    <row r="760" spans="2:2">
      <c r="B760" s="82"/>
    </row>
    <row r="761" spans="2:2">
      <c r="B761" s="82"/>
    </row>
    <row r="762" spans="2:2">
      <c r="B762" s="82"/>
    </row>
    <row r="763" spans="2:2">
      <c r="B763" s="82"/>
    </row>
    <row r="764" spans="2:2">
      <c r="B764" s="82"/>
    </row>
    <row r="765" spans="2:2">
      <c r="B765" s="82"/>
    </row>
    <row r="766" spans="2:2">
      <c r="B766" s="82"/>
    </row>
    <row r="767" spans="2:2">
      <c r="B767" s="82"/>
    </row>
    <row r="768" spans="2:2">
      <c r="B768" s="82"/>
    </row>
    <row r="769" spans="2:2">
      <c r="B769" s="82"/>
    </row>
    <row r="770" spans="2:2">
      <c r="B770" s="82"/>
    </row>
    <row r="771" spans="2:2">
      <c r="B771" s="82"/>
    </row>
    <row r="772" spans="2:2">
      <c r="B772" s="82"/>
    </row>
    <row r="773" spans="2:2">
      <c r="B773" s="82"/>
    </row>
    <row r="774" spans="2:2">
      <c r="B774" s="82"/>
    </row>
    <row r="775" spans="2:2">
      <c r="B775" s="82"/>
    </row>
    <row r="776" spans="2:2">
      <c r="B776" s="82"/>
    </row>
    <row r="777" spans="2:2">
      <c r="B777" s="82"/>
    </row>
    <row r="778" spans="2:2">
      <c r="B778" s="82"/>
    </row>
    <row r="779" spans="2:2">
      <c r="B779" s="82"/>
    </row>
    <row r="780" spans="2:2">
      <c r="B780" s="82"/>
    </row>
    <row r="781" spans="2:2">
      <c r="B781" s="82"/>
    </row>
    <row r="782" spans="2:2">
      <c r="B782" s="82"/>
    </row>
    <row r="783" spans="2:2">
      <c r="B783" s="82"/>
    </row>
    <row r="784" spans="2:2">
      <c r="B784" s="82"/>
    </row>
    <row r="785" spans="2:2">
      <c r="B785" s="82"/>
    </row>
    <row r="786" spans="2:2">
      <c r="B786" s="82"/>
    </row>
    <row r="787" spans="2:2">
      <c r="B787" s="82"/>
    </row>
    <row r="788" spans="2:2">
      <c r="B788" s="82"/>
    </row>
    <row r="789" spans="2:2">
      <c r="B789" s="82"/>
    </row>
    <row r="790" spans="2:2">
      <c r="B790" s="82"/>
    </row>
    <row r="791" spans="2:2">
      <c r="B791" s="82"/>
    </row>
    <row r="792" spans="2:2">
      <c r="B792" s="82"/>
    </row>
    <row r="793" spans="2:2">
      <c r="B793" s="82"/>
    </row>
    <row r="794" spans="2:2">
      <c r="B794" s="82"/>
    </row>
    <row r="795" spans="2:2">
      <c r="B795" s="82"/>
    </row>
    <row r="796" spans="2:2">
      <c r="B796" s="82"/>
    </row>
    <row r="797" spans="2:2">
      <c r="B797" s="82"/>
    </row>
    <row r="798" spans="2:2">
      <c r="B798" s="82"/>
    </row>
    <row r="799" spans="2:2">
      <c r="B799" s="82"/>
    </row>
    <row r="800" spans="2:2">
      <c r="B800" s="82"/>
    </row>
    <row r="801" spans="2:2">
      <c r="B801" s="82"/>
    </row>
    <row r="802" spans="2:2">
      <c r="B802" s="82"/>
    </row>
    <row r="803" spans="2:2">
      <c r="B803" s="82"/>
    </row>
    <row r="804" spans="2:2">
      <c r="B804" s="82"/>
    </row>
    <row r="805" spans="2:2">
      <c r="B805" s="82"/>
    </row>
    <row r="806" spans="2:2">
      <c r="B806" s="82"/>
    </row>
    <row r="807" spans="2:2">
      <c r="B807" s="82"/>
    </row>
    <row r="808" spans="2:2">
      <c r="B808" s="82"/>
    </row>
    <row r="809" spans="2:2">
      <c r="B809" s="82"/>
    </row>
    <row r="810" spans="2:2">
      <c r="B810" s="82"/>
    </row>
    <row r="811" spans="2:2">
      <c r="B811" s="82"/>
    </row>
    <row r="812" spans="2:2">
      <c r="B812" s="82"/>
    </row>
    <row r="813" spans="2:2">
      <c r="B813" s="82"/>
    </row>
    <row r="814" spans="2:2">
      <c r="B814" s="82"/>
    </row>
    <row r="815" spans="2:2">
      <c r="B815" s="82"/>
    </row>
    <row r="816" spans="2:2">
      <c r="B816" s="82"/>
    </row>
    <row r="817" spans="2:2">
      <c r="B817" s="82"/>
    </row>
    <row r="818" spans="2:2">
      <c r="B818" s="82"/>
    </row>
    <row r="819" spans="2:2">
      <c r="B819" s="82"/>
    </row>
    <row r="820" spans="2:2">
      <c r="B820" s="82"/>
    </row>
    <row r="821" spans="2:2">
      <c r="B821" s="82"/>
    </row>
    <row r="822" spans="2:2">
      <c r="B822" s="82"/>
    </row>
    <row r="823" spans="2:2">
      <c r="B823" s="82"/>
    </row>
    <row r="824" spans="2:2">
      <c r="B824" s="82"/>
    </row>
    <row r="825" spans="2:2">
      <c r="B825" s="82"/>
    </row>
    <row r="826" spans="2:2">
      <c r="B826" s="82"/>
    </row>
    <row r="827" spans="2:2">
      <c r="B827" s="82"/>
    </row>
    <row r="828" spans="2:2">
      <c r="B828" s="82"/>
    </row>
    <row r="829" spans="2:2">
      <c r="B829" s="82"/>
    </row>
    <row r="830" spans="2:2">
      <c r="B830" s="82"/>
    </row>
    <row r="831" spans="2:2">
      <c r="B831" s="82"/>
    </row>
    <row r="832" spans="2:2">
      <c r="B832" s="82"/>
    </row>
    <row r="833" spans="2:2">
      <c r="B833" s="82"/>
    </row>
    <row r="834" spans="2:2">
      <c r="B834" s="82"/>
    </row>
    <row r="835" spans="2:2">
      <c r="B835" s="82"/>
    </row>
    <row r="836" spans="2:2">
      <c r="B836" s="82"/>
    </row>
    <row r="837" spans="2:2">
      <c r="B837" s="82"/>
    </row>
    <row r="838" spans="2:2">
      <c r="B838" s="82"/>
    </row>
    <row r="839" spans="2:2">
      <c r="B839" s="82"/>
    </row>
    <row r="840" spans="2:2">
      <c r="B840" s="82"/>
    </row>
    <row r="841" spans="2:2">
      <c r="B841" s="82"/>
    </row>
    <row r="842" spans="2:2">
      <c r="B842" s="82"/>
    </row>
    <row r="843" spans="2:2">
      <c r="B843" s="82"/>
    </row>
    <row r="844" spans="2:2">
      <c r="B844" s="82"/>
    </row>
    <row r="845" spans="2:2">
      <c r="B845" s="82"/>
    </row>
    <row r="846" spans="2:2">
      <c r="B846" s="82"/>
    </row>
    <row r="847" spans="2:2">
      <c r="B847" s="82"/>
    </row>
    <row r="848" spans="2:2">
      <c r="B848" s="82"/>
    </row>
    <row r="849" spans="2:2">
      <c r="B849" s="82"/>
    </row>
    <row r="850" spans="2:2">
      <c r="B850" s="82"/>
    </row>
    <row r="851" spans="2:2">
      <c r="B851" s="82"/>
    </row>
    <row r="852" spans="2:2">
      <c r="B852" s="82"/>
    </row>
    <row r="853" spans="2:2">
      <c r="B853" s="82"/>
    </row>
    <row r="854" spans="2:2">
      <c r="B854" s="82"/>
    </row>
    <row r="855" spans="2:2">
      <c r="B855" s="82"/>
    </row>
    <row r="856" spans="2:2">
      <c r="B856" s="82"/>
    </row>
    <row r="857" spans="2:2">
      <c r="B857" s="82"/>
    </row>
    <row r="858" spans="2:2">
      <c r="B858" s="82"/>
    </row>
    <row r="859" spans="2:2">
      <c r="B859" s="82"/>
    </row>
    <row r="860" spans="2:2">
      <c r="B860" s="82"/>
    </row>
    <row r="861" spans="2:2">
      <c r="B861" s="82"/>
    </row>
    <row r="862" spans="2:2">
      <c r="B862" s="82"/>
    </row>
    <row r="863" spans="2:2">
      <c r="B863" s="82"/>
    </row>
    <row r="864" spans="2:2">
      <c r="B864" s="82"/>
    </row>
    <row r="865" spans="2:2">
      <c r="B865" s="82"/>
    </row>
    <row r="866" spans="2:2">
      <c r="B866" s="82"/>
    </row>
    <row r="867" spans="2:2">
      <c r="B867" s="82"/>
    </row>
    <row r="868" spans="2:2">
      <c r="B868" s="82"/>
    </row>
    <row r="869" spans="2:2">
      <c r="B869" s="82"/>
    </row>
    <row r="870" spans="2:2">
      <c r="B870" s="82"/>
    </row>
    <row r="871" spans="2:2">
      <c r="B871" s="82"/>
    </row>
    <row r="872" spans="2:2">
      <c r="B872" s="82"/>
    </row>
    <row r="873" spans="2:2">
      <c r="B873" s="82"/>
    </row>
    <row r="874" spans="2:2">
      <c r="B874" s="82"/>
    </row>
    <row r="875" spans="2:2">
      <c r="B875" s="82"/>
    </row>
    <row r="876" spans="2:2">
      <c r="B876" s="82"/>
    </row>
    <row r="877" spans="2:2">
      <c r="B877" s="82"/>
    </row>
    <row r="878" spans="2:2">
      <c r="B878" s="82"/>
    </row>
    <row r="879" spans="2:2">
      <c r="B879" s="82"/>
    </row>
    <row r="880" spans="2:2">
      <c r="B880" s="82"/>
    </row>
    <row r="881" spans="2:2">
      <c r="B881" s="82"/>
    </row>
    <row r="882" spans="2:2">
      <c r="B882" s="82"/>
    </row>
    <row r="883" spans="2:2">
      <c r="B883" s="82"/>
    </row>
    <row r="884" spans="2:2">
      <c r="B884" s="82"/>
    </row>
    <row r="885" spans="2:2">
      <c r="B885" s="82"/>
    </row>
    <row r="886" spans="2:2">
      <c r="B886" s="82"/>
    </row>
    <row r="887" spans="2:2">
      <c r="B887" s="82"/>
    </row>
    <row r="888" spans="2:2">
      <c r="B888" s="82"/>
    </row>
    <row r="889" spans="2:2">
      <c r="B889" s="82"/>
    </row>
    <row r="890" spans="2:2">
      <c r="B890" s="82"/>
    </row>
    <row r="891" spans="2:2">
      <c r="B891" s="82"/>
    </row>
    <row r="892" spans="2:2">
      <c r="B892" s="82"/>
    </row>
    <row r="893" spans="2:2">
      <c r="B893" s="82"/>
    </row>
    <row r="894" spans="2:2">
      <c r="B894" s="82"/>
    </row>
    <row r="895" spans="2:2">
      <c r="B895" s="82"/>
    </row>
    <row r="896" spans="2:2">
      <c r="B896" s="82"/>
    </row>
    <row r="897" spans="2:2">
      <c r="B897" s="82"/>
    </row>
    <row r="898" spans="2:2">
      <c r="B898" s="82"/>
    </row>
    <row r="899" spans="2:2">
      <c r="B899" s="82"/>
    </row>
    <row r="900" spans="2:2">
      <c r="B900" s="82"/>
    </row>
    <row r="901" spans="2:2">
      <c r="B901" s="82"/>
    </row>
    <row r="902" spans="2:2">
      <c r="B902" s="82"/>
    </row>
    <row r="903" spans="2:2">
      <c r="B903" s="82"/>
    </row>
    <row r="904" spans="2:2">
      <c r="B904" s="82"/>
    </row>
    <row r="905" spans="2:2">
      <c r="B905" s="82"/>
    </row>
    <row r="906" spans="2:2">
      <c r="B906" s="82"/>
    </row>
    <row r="907" spans="2:2">
      <c r="B907" s="82"/>
    </row>
    <row r="908" spans="2:2">
      <c r="B908" s="82"/>
    </row>
    <row r="909" spans="2:2">
      <c r="B909" s="82"/>
    </row>
    <row r="910" spans="2:2">
      <c r="B910" s="82"/>
    </row>
    <row r="911" spans="2:2">
      <c r="B911" s="82"/>
    </row>
    <row r="912" spans="2:2">
      <c r="B912" s="82"/>
    </row>
    <row r="913" spans="2:2">
      <c r="B913" s="82"/>
    </row>
    <row r="914" spans="2:2">
      <c r="B914" s="82"/>
    </row>
    <row r="915" spans="2:2">
      <c r="B915" s="82"/>
    </row>
    <row r="916" spans="2:2">
      <c r="B916" s="82"/>
    </row>
    <row r="917" spans="2:2">
      <c r="B917" s="82"/>
    </row>
    <row r="918" spans="2:2">
      <c r="B918" s="82"/>
    </row>
    <row r="919" spans="2:2">
      <c r="B919" s="82"/>
    </row>
    <row r="920" spans="2:2">
      <c r="B920" s="82"/>
    </row>
    <row r="921" spans="2:2">
      <c r="B921" s="82"/>
    </row>
    <row r="922" spans="2:2">
      <c r="B922" s="82"/>
    </row>
    <row r="923" spans="2:2">
      <c r="B923" s="82"/>
    </row>
    <row r="924" spans="2:2">
      <c r="B924" s="82"/>
    </row>
    <row r="925" spans="2:2">
      <c r="B925" s="82"/>
    </row>
    <row r="926" spans="2:2">
      <c r="B926" s="82"/>
    </row>
    <row r="927" spans="2:2">
      <c r="B927" s="82"/>
    </row>
    <row r="928" spans="2:2">
      <c r="B928" s="82"/>
    </row>
    <row r="929" spans="2:2">
      <c r="B929" s="82"/>
    </row>
    <row r="930" spans="2:2">
      <c r="B930" s="82"/>
    </row>
    <row r="931" spans="2:2">
      <c r="B931" s="82"/>
    </row>
    <row r="932" spans="2:2">
      <c r="B932" s="82"/>
    </row>
    <row r="933" spans="2:2">
      <c r="B933" s="82"/>
    </row>
  </sheetData>
  <mergeCells count="15">
    <mergeCell ref="A55:A57"/>
    <mergeCell ref="B55:B57"/>
    <mergeCell ref="C56:G56"/>
    <mergeCell ref="H56:L56"/>
    <mergeCell ref="C57:L57"/>
    <mergeCell ref="A2:L2"/>
    <mergeCell ref="A3:L3"/>
    <mergeCell ref="A4:L4"/>
    <mergeCell ref="A5:L5"/>
    <mergeCell ref="K7:L7"/>
    <mergeCell ref="A8:A10"/>
    <mergeCell ref="B8:B10"/>
    <mergeCell ref="C8:L8"/>
    <mergeCell ref="C9:G9"/>
    <mergeCell ref="H9:L9"/>
  </mergeCells>
  <pageMargins left="0.70866141732283472" right="0.47244094488188981" top="0.51181102362204722" bottom="0.59055118110236227" header="0.31496062992125984" footer="0.31496062992125984"/>
  <pageSetup paperSize="9" scale="8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3"/>
  <sheetViews>
    <sheetView showZeros="0" topLeftCell="A16" zoomScale="70" zoomScaleNormal="70" workbookViewId="0">
      <selection activeCell="L18" sqref="L18"/>
    </sheetView>
  </sheetViews>
  <sheetFormatPr defaultRowHeight="15"/>
  <cols>
    <col min="1" max="1" width="11.42578125" style="126" customWidth="1"/>
    <col min="2" max="2" width="42" style="126" customWidth="1"/>
    <col min="3" max="3" width="13" style="148" customWidth="1"/>
    <col min="4" max="4" width="12" style="149" customWidth="1"/>
    <col min="5" max="5" width="14.5703125" style="150" customWidth="1"/>
    <col min="6" max="6" width="18.85546875" style="149" customWidth="1"/>
    <col min="7" max="7" width="15.28515625" style="150" customWidth="1"/>
    <col min="8" max="8" width="18.5703125" style="149" customWidth="1"/>
    <col min="9" max="9" width="14.140625" style="150" customWidth="1"/>
    <col min="10" max="10" width="19.42578125" style="149" customWidth="1"/>
    <col min="11" max="11" width="13.85546875" style="150" customWidth="1"/>
    <col min="12" max="12" width="17.7109375" style="149" customWidth="1"/>
    <col min="13" max="13" width="13.42578125" style="150" customWidth="1"/>
    <col min="14" max="14" width="19.5703125" style="149" customWidth="1"/>
    <col min="15" max="15" width="20.85546875" style="149" customWidth="1"/>
    <col min="16" max="16" width="15.42578125" style="126" customWidth="1"/>
    <col min="17" max="16384" width="9.140625" style="126"/>
  </cols>
  <sheetData>
    <row r="1" spans="1:16" s="83" customFormat="1" ht="18.75">
      <c r="C1" s="84"/>
      <c r="D1" s="85"/>
      <c r="E1" s="86"/>
      <c r="F1" s="85"/>
      <c r="G1" s="86"/>
      <c r="H1" s="85"/>
      <c r="I1" s="86"/>
      <c r="J1" s="85"/>
      <c r="K1" s="86"/>
      <c r="L1" s="85"/>
      <c r="M1" s="86"/>
      <c r="N1" s="85"/>
      <c r="O1" s="85"/>
    </row>
    <row r="2" spans="1:16" s="88" customFormat="1" ht="20.25">
      <c r="A2" s="87" t="s">
        <v>81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6" s="88" customFormat="1" ht="21.75" customHeight="1">
      <c r="A3" s="87" t="s">
        <v>82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6" s="88" customFormat="1" ht="20.25">
      <c r="A4" s="89" t="s">
        <v>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6" s="83" customFormat="1" ht="18.75">
      <c r="C5" s="84"/>
      <c r="D5" s="85"/>
      <c r="E5" s="86"/>
      <c r="F5" s="85"/>
      <c r="G5" s="86"/>
      <c r="H5" s="85"/>
      <c r="I5" s="86"/>
      <c r="J5" s="85"/>
      <c r="K5" s="86"/>
      <c r="L5" s="85"/>
      <c r="M5" s="86"/>
      <c r="N5" s="85"/>
      <c r="O5" s="85"/>
      <c r="P5" s="90"/>
    </row>
    <row r="6" spans="1:16" s="98" customFormat="1" ht="27" customHeight="1">
      <c r="A6" s="91" t="s">
        <v>31</v>
      </c>
      <c r="B6" s="92" t="s">
        <v>83</v>
      </c>
      <c r="C6" s="93" t="s">
        <v>84</v>
      </c>
      <c r="D6" s="94" t="s">
        <v>85</v>
      </c>
      <c r="E6" s="95"/>
      <c r="F6" s="95"/>
      <c r="G6" s="95"/>
      <c r="H6" s="95"/>
      <c r="I6" s="95"/>
      <c r="J6" s="95"/>
      <c r="K6" s="95"/>
      <c r="L6" s="95"/>
      <c r="M6" s="95"/>
      <c r="N6" s="96"/>
      <c r="O6" s="97" t="s">
        <v>86</v>
      </c>
    </row>
    <row r="7" spans="1:16" s="98" customFormat="1" ht="27.75" customHeight="1">
      <c r="A7" s="91"/>
      <c r="B7" s="92"/>
      <c r="C7" s="99"/>
      <c r="D7" s="100"/>
      <c r="E7" s="94" t="s">
        <v>87</v>
      </c>
      <c r="F7" s="96"/>
      <c r="G7" s="94" t="s">
        <v>88</v>
      </c>
      <c r="H7" s="96"/>
      <c r="I7" s="94" t="s">
        <v>89</v>
      </c>
      <c r="J7" s="96"/>
      <c r="K7" s="94" t="s">
        <v>90</v>
      </c>
      <c r="L7" s="96"/>
      <c r="M7" s="94" t="s">
        <v>91</v>
      </c>
      <c r="N7" s="96"/>
      <c r="O7" s="97"/>
    </row>
    <row r="8" spans="1:16" s="98" customFormat="1" ht="46.5" customHeight="1">
      <c r="A8" s="91"/>
      <c r="B8" s="91"/>
      <c r="C8" s="101"/>
      <c r="D8" s="102" t="s">
        <v>92</v>
      </c>
      <c r="E8" s="103" t="s">
        <v>93</v>
      </c>
      <c r="F8" s="102" t="s">
        <v>94</v>
      </c>
      <c r="G8" s="103" t="s">
        <v>93</v>
      </c>
      <c r="H8" s="102" t="s">
        <v>94</v>
      </c>
      <c r="I8" s="103" t="s">
        <v>93</v>
      </c>
      <c r="J8" s="102" t="s">
        <v>94</v>
      </c>
      <c r="K8" s="103" t="s">
        <v>93</v>
      </c>
      <c r="L8" s="102" t="s">
        <v>94</v>
      </c>
      <c r="M8" s="103" t="s">
        <v>93</v>
      </c>
      <c r="N8" s="102" t="s">
        <v>94</v>
      </c>
      <c r="O8" s="104"/>
    </row>
    <row r="9" spans="1:16" s="110" customFormat="1" ht="11.25">
      <c r="A9" s="105">
        <v>1</v>
      </c>
      <c r="B9" s="106">
        <v>2</v>
      </c>
      <c r="C9" s="107"/>
      <c r="D9" s="108" t="s">
        <v>95</v>
      </c>
      <c r="E9" s="109">
        <v>4</v>
      </c>
      <c r="F9" s="108"/>
      <c r="G9" s="109">
        <v>5</v>
      </c>
      <c r="H9" s="108"/>
      <c r="I9" s="109">
        <v>6</v>
      </c>
      <c r="J9" s="108"/>
      <c r="K9" s="109">
        <v>7</v>
      </c>
      <c r="L9" s="108"/>
      <c r="M9" s="109">
        <v>8</v>
      </c>
      <c r="N9" s="108"/>
      <c r="O9" s="108">
        <v>9</v>
      </c>
    </row>
    <row r="10" spans="1:16" s="117" customFormat="1" ht="27">
      <c r="A10" s="111"/>
      <c r="B10" s="112"/>
      <c r="C10" s="113" t="s">
        <v>96</v>
      </c>
      <c r="D10" s="114" t="s">
        <v>15</v>
      </c>
      <c r="E10" s="115" t="s">
        <v>15</v>
      </c>
      <c r="F10" s="114" t="s">
        <v>16</v>
      </c>
      <c r="G10" s="115" t="s">
        <v>15</v>
      </c>
      <c r="H10" s="114" t="s">
        <v>16</v>
      </c>
      <c r="I10" s="115" t="s">
        <v>15</v>
      </c>
      <c r="J10" s="114" t="s">
        <v>16</v>
      </c>
      <c r="K10" s="115" t="s">
        <v>15</v>
      </c>
      <c r="L10" s="114" t="s">
        <v>16</v>
      </c>
      <c r="M10" s="115" t="s">
        <v>15</v>
      </c>
      <c r="N10" s="114" t="s">
        <v>16</v>
      </c>
      <c r="O10" s="114" t="s">
        <v>16</v>
      </c>
      <c r="P10" s="116">
        <f>+O11/5</f>
        <v>527922</v>
      </c>
    </row>
    <row r="11" spans="1:16" s="118" customFormat="1" ht="30" customHeight="1">
      <c r="A11" s="151" t="s">
        <v>97</v>
      </c>
      <c r="B11" s="152" t="s">
        <v>98</v>
      </c>
      <c r="C11" s="152"/>
      <c r="D11" s="152"/>
      <c r="E11" s="153">
        <f t="shared" ref="E11:O11" si="0">+E12+E22+E107</f>
        <v>15487</v>
      </c>
      <c r="F11" s="154">
        <f t="shared" si="0"/>
        <v>483348</v>
      </c>
      <c r="G11" s="153">
        <f t="shared" si="0"/>
        <v>15955</v>
      </c>
      <c r="H11" s="154">
        <f t="shared" si="0"/>
        <v>503100</v>
      </c>
      <c r="I11" s="153">
        <f t="shared" si="0"/>
        <v>16645</v>
      </c>
      <c r="J11" s="154">
        <f t="shared" si="0"/>
        <v>533730</v>
      </c>
      <c r="K11" s="153">
        <f t="shared" si="0"/>
        <v>16947</v>
      </c>
      <c r="L11" s="154">
        <f t="shared" si="0"/>
        <v>544446</v>
      </c>
      <c r="M11" s="153">
        <f t="shared" si="0"/>
        <v>17729</v>
      </c>
      <c r="N11" s="154">
        <f t="shared" si="0"/>
        <v>574986</v>
      </c>
      <c r="O11" s="154">
        <f t="shared" si="0"/>
        <v>2639610</v>
      </c>
    </row>
    <row r="12" spans="1:16" s="119" customFormat="1" ht="28.5" customHeight="1">
      <c r="A12" s="155" t="s">
        <v>95</v>
      </c>
      <c r="B12" s="152" t="s">
        <v>99</v>
      </c>
      <c r="C12" s="156"/>
      <c r="D12" s="157"/>
      <c r="E12" s="158">
        <f t="shared" ref="E12:N12" si="1">+SUM(E14:E21)</f>
        <v>104</v>
      </c>
      <c r="F12" s="157">
        <f t="shared" si="1"/>
        <v>2496</v>
      </c>
      <c r="G12" s="158">
        <f t="shared" si="1"/>
        <v>106</v>
      </c>
      <c r="H12" s="157">
        <f t="shared" si="1"/>
        <v>2568</v>
      </c>
      <c r="I12" s="158">
        <f t="shared" si="1"/>
        <v>104</v>
      </c>
      <c r="J12" s="157">
        <f t="shared" si="1"/>
        <v>2448</v>
      </c>
      <c r="K12" s="158">
        <f t="shared" si="1"/>
        <v>104</v>
      </c>
      <c r="L12" s="157">
        <f t="shared" si="1"/>
        <v>2448</v>
      </c>
      <c r="M12" s="158">
        <f t="shared" si="1"/>
        <v>105</v>
      </c>
      <c r="N12" s="157">
        <f t="shared" si="1"/>
        <v>2508</v>
      </c>
      <c r="O12" s="157">
        <f t="shared" ref="O12" si="2">+SUM(O14:O21)</f>
        <v>12468</v>
      </c>
    </row>
    <row r="13" spans="1:16" ht="20.25">
      <c r="A13" s="120"/>
      <c r="B13" s="121" t="s">
        <v>18</v>
      </c>
      <c r="C13" s="122"/>
      <c r="D13" s="123"/>
      <c r="E13" s="124"/>
      <c r="F13" s="123"/>
      <c r="G13" s="124"/>
      <c r="H13" s="123"/>
      <c r="I13" s="124"/>
      <c r="J13" s="123"/>
      <c r="K13" s="124"/>
      <c r="L13" s="123"/>
      <c r="M13" s="124"/>
      <c r="N13" s="123"/>
      <c r="O13" s="125"/>
    </row>
    <row r="14" spans="1:16" ht="20.25">
      <c r="A14" s="127">
        <v>1</v>
      </c>
      <c r="B14" s="128" t="s">
        <v>100</v>
      </c>
      <c r="C14" s="129">
        <v>5</v>
      </c>
      <c r="D14" s="123"/>
      <c r="E14" s="124"/>
      <c r="F14" s="123">
        <f>+C14*E14*12</f>
        <v>0</v>
      </c>
      <c r="G14" s="124"/>
      <c r="H14" s="123">
        <f>+C14*G14*12</f>
        <v>0</v>
      </c>
      <c r="I14" s="124"/>
      <c r="J14" s="123">
        <f>+I14*C14*12</f>
        <v>0</v>
      </c>
      <c r="K14" s="124"/>
      <c r="L14" s="123">
        <f>+K14*12*C14</f>
        <v>0</v>
      </c>
      <c r="M14" s="124"/>
      <c r="N14" s="123">
        <f>12*M14*C14</f>
        <v>0</v>
      </c>
      <c r="O14" s="123">
        <f>+N14+L14+J14+H14+F14</f>
        <v>0</v>
      </c>
    </row>
    <row r="15" spans="1:16" ht="20.25">
      <c r="A15" s="127">
        <v>2</v>
      </c>
      <c r="B15" s="128" t="s">
        <v>101</v>
      </c>
      <c r="C15" s="129">
        <v>5</v>
      </c>
      <c r="D15" s="123">
        <v>5</v>
      </c>
      <c r="E15" s="124">
        <v>5</v>
      </c>
      <c r="F15" s="123">
        <f t="shared" ref="F15:F78" si="3">+C15*E15*12</f>
        <v>300</v>
      </c>
      <c r="G15" s="124">
        <v>5</v>
      </c>
      <c r="H15" s="123">
        <f t="shared" ref="H15:H78" si="4">+C15*G15*12</f>
        <v>300</v>
      </c>
      <c r="I15" s="124">
        <v>3</v>
      </c>
      <c r="J15" s="123">
        <f t="shared" ref="J15:J78" si="5">+I15*C15*12</f>
        <v>180</v>
      </c>
      <c r="K15" s="124">
        <v>3</v>
      </c>
      <c r="L15" s="123">
        <f t="shared" ref="L15:L78" si="6">+K15*12*C15</f>
        <v>180</v>
      </c>
      <c r="M15" s="124">
        <v>4</v>
      </c>
      <c r="N15" s="123">
        <f t="shared" ref="N15:N78" si="7">12*M15*C15</f>
        <v>240</v>
      </c>
      <c r="O15" s="123">
        <f t="shared" ref="O15:O78" si="8">+N15+L15+J15+H15+F15</f>
        <v>1200</v>
      </c>
    </row>
    <row r="16" spans="1:16" ht="20.25">
      <c r="A16" s="127">
        <v>3</v>
      </c>
      <c r="B16" s="128" t="s">
        <v>9</v>
      </c>
      <c r="C16" s="129">
        <v>4</v>
      </c>
      <c r="D16" s="123">
        <v>1</v>
      </c>
      <c r="E16" s="124">
        <v>1</v>
      </c>
      <c r="F16" s="123">
        <f t="shared" si="3"/>
        <v>48</v>
      </c>
      <c r="G16" s="124">
        <v>1</v>
      </c>
      <c r="H16" s="123">
        <f t="shared" si="4"/>
        <v>48</v>
      </c>
      <c r="I16" s="124">
        <v>1</v>
      </c>
      <c r="J16" s="123">
        <f t="shared" si="5"/>
        <v>48</v>
      </c>
      <c r="K16" s="124">
        <v>1</v>
      </c>
      <c r="L16" s="123">
        <f t="shared" si="6"/>
        <v>48</v>
      </c>
      <c r="M16" s="124">
        <v>1</v>
      </c>
      <c r="N16" s="123">
        <f t="shared" si="7"/>
        <v>48</v>
      </c>
      <c r="O16" s="123">
        <f t="shared" si="8"/>
        <v>240</v>
      </c>
    </row>
    <row r="17" spans="1:15" ht="20.25">
      <c r="A17" s="127">
        <v>4</v>
      </c>
      <c r="B17" s="128" t="s">
        <v>102</v>
      </c>
      <c r="C17" s="129">
        <v>4</v>
      </c>
      <c r="D17" s="123">
        <v>5</v>
      </c>
      <c r="E17" s="124">
        <v>5</v>
      </c>
      <c r="F17" s="123">
        <f t="shared" si="3"/>
        <v>240</v>
      </c>
      <c r="G17" s="124">
        <v>5</v>
      </c>
      <c r="H17" s="123">
        <f t="shared" si="4"/>
        <v>240</v>
      </c>
      <c r="I17" s="124">
        <v>5</v>
      </c>
      <c r="J17" s="123">
        <f t="shared" si="5"/>
        <v>240</v>
      </c>
      <c r="K17" s="124">
        <v>5</v>
      </c>
      <c r="L17" s="123">
        <f t="shared" si="6"/>
        <v>240</v>
      </c>
      <c r="M17" s="124">
        <v>5</v>
      </c>
      <c r="N17" s="123">
        <f t="shared" si="7"/>
        <v>240</v>
      </c>
      <c r="O17" s="123">
        <f t="shared" si="8"/>
        <v>1200</v>
      </c>
    </row>
    <row r="18" spans="1:15" ht="20.25">
      <c r="A18" s="127">
        <v>5</v>
      </c>
      <c r="B18" s="128" t="s">
        <v>11</v>
      </c>
      <c r="C18" s="129">
        <v>4</v>
      </c>
      <c r="D18" s="123"/>
      <c r="E18" s="124"/>
      <c r="F18" s="123">
        <f t="shared" si="3"/>
        <v>0</v>
      </c>
      <c r="G18" s="124"/>
      <c r="H18" s="123">
        <f t="shared" si="4"/>
        <v>0</v>
      </c>
      <c r="I18" s="124"/>
      <c r="J18" s="123">
        <f t="shared" si="5"/>
        <v>0</v>
      </c>
      <c r="K18" s="124"/>
      <c r="L18" s="123">
        <f t="shared" si="6"/>
        <v>0</v>
      </c>
      <c r="M18" s="124"/>
      <c r="N18" s="123">
        <f t="shared" si="7"/>
        <v>0</v>
      </c>
      <c r="O18" s="123">
        <f t="shared" si="8"/>
        <v>0</v>
      </c>
    </row>
    <row r="19" spans="1:15" ht="20.25">
      <c r="A19" s="127">
        <v>6</v>
      </c>
      <c r="B19" s="128" t="s">
        <v>103</v>
      </c>
      <c r="C19" s="129">
        <v>3</v>
      </c>
      <c r="D19" s="123">
        <v>2</v>
      </c>
      <c r="E19" s="124">
        <v>4</v>
      </c>
      <c r="F19" s="123">
        <f t="shared" si="3"/>
        <v>144</v>
      </c>
      <c r="G19" s="124">
        <v>6</v>
      </c>
      <c r="H19" s="123">
        <f t="shared" si="4"/>
        <v>216</v>
      </c>
      <c r="I19" s="124">
        <v>6</v>
      </c>
      <c r="J19" s="123">
        <f t="shared" si="5"/>
        <v>216</v>
      </c>
      <c r="K19" s="124">
        <v>6</v>
      </c>
      <c r="L19" s="123">
        <f t="shared" si="6"/>
        <v>216</v>
      </c>
      <c r="M19" s="124">
        <v>6</v>
      </c>
      <c r="N19" s="123">
        <f t="shared" si="7"/>
        <v>216</v>
      </c>
      <c r="O19" s="123">
        <f t="shared" si="8"/>
        <v>1008</v>
      </c>
    </row>
    <row r="20" spans="1:15" ht="40.5">
      <c r="A20" s="127">
        <v>7</v>
      </c>
      <c r="B20" s="128" t="s">
        <v>104</v>
      </c>
      <c r="C20" s="129">
        <v>2</v>
      </c>
      <c r="D20" s="123">
        <v>27</v>
      </c>
      <c r="E20" s="124">
        <v>27</v>
      </c>
      <c r="F20" s="123">
        <f t="shared" si="3"/>
        <v>648</v>
      </c>
      <c r="G20" s="124">
        <v>27</v>
      </c>
      <c r="H20" s="123">
        <f t="shared" si="4"/>
        <v>648</v>
      </c>
      <c r="I20" s="124">
        <v>27</v>
      </c>
      <c r="J20" s="123">
        <f t="shared" si="5"/>
        <v>648</v>
      </c>
      <c r="K20" s="124">
        <v>27</v>
      </c>
      <c r="L20" s="123">
        <f t="shared" si="6"/>
        <v>648</v>
      </c>
      <c r="M20" s="124">
        <v>27</v>
      </c>
      <c r="N20" s="123">
        <f t="shared" si="7"/>
        <v>648</v>
      </c>
      <c r="O20" s="123">
        <f t="shared" si="8"/>
        <v>3240</v>
      </c>
    </row>
    <row r="21" spans="1:15" ht="20.25">
      <c r="A21" s="127">
        <v>8</v>
      </c>
      <c r="B21" s="128" t="s">
        <v>105</v>
      </c>
      <c r="C21" s="129">
        <v>1.5</v>
      </c>
      <c r="D21" s="123">
        <v>62</v>
      </c>
      <c r="E21" s="124">
        <v>62</v>
      </c>
      <c r="F21" s="123">
        <f t="shared" si="3"/>
        <v>1116</v>
      </c>
      <c r="G21" s="124">
        <v>62</v>
      </c>
      <c r="H21" s="123">
        <f t="shared" si="4"/>
        <v>1116</v>
      </c>
      <c r="I21" s="124">
        <v>62</v>
      </c>
      <c r="J21" s="123">
        <f t="shared" si="5"/>
        <v>1116</v>
      </c>
      <c r="K21" s="124">
        <v>62</v>
      </c>
      <c r="L21" s="123">
        <f t="shared" si="6"/>
        <v>1116</v>
      </c>
      <c r="M21" s="124">
        <v>62</v>
      </c>
      <c r="N21" s="123">
        <f t="shared" si="7"/>
        <v>1116</v>
      </c>
      <c r="O21" s="123">
        <f t="shared" si="8"/>
        <v>5580</v>
      </c>
    </row>
    <row r="22" spans="1:15" ht="28.5" customHeight="1">
      <c r="A22" s="155" t="s">
        <v>106</v>
      </c>
      <c r="B22" s="159" t="s">
        <v>107</v>
      </c>
      <c r="C22" s="160"/>
      <c r="D22" s="157"/>
      <c r="E22" s="158">
        <f t="shared" ref="E22:F22" si="9">+SUM(E23:E106)</f>
        <v>4959</v>
      </c>
      <c r="F22" s="157">
        <f t="shared" si="9"/>
        <v>158484</v>
      </c>
      <c r="G22" s="158">
        <f t="shared" ref="G22" si="10">+SUM(G23:G106)</f>
        <v>5244</v>
      </c>
      <c r="H22" s="157">
        <f t="shared" ref="H22:O22" si="11">+SUM(H23:H106)</f>
        <v>169098</v>
      </c>
      <c r="I22" s="158">
        <f t="shared" si="11"/>
        <v>5482</v>
      </c>
      <c r="J22" s="157">
        <f t="shared" si="11"/>
        <v>180138</v>
      </c>
      <c r="K22" s="158">
        <f t="shared" si="11"/>
        <v>5851</v>
      </c>
      <c r="L22" s="157">
        <f t="shared" si="11"/>
        <v>190932</v>
      </c>
      <c r="M22" s="158">
        <f t="shared" si="11"/>
        <v>6162</v>
      </c>
      <c r="N22" s="157">
        <f t="shared" si="11"/>
        <v>202410</v>
      </c>
      <c r="O22" s="157">
        <f t="shared" si="11"/>
        <v>901062</v>
      </c>
    </row>
    <row r="23" spans="1:15" ht="20.25">
      <c r="A23" s="120">
        <v>1</v>
      </c>
      <c r="B23" s="130" t="s">
        <v>108</v>
      </c>
      <c r="C23" s="131"/>
      <c r="D23" s="123"/>
      <c r="E23" s="124"/>
      <c r="F23" s="123"/>
      <c r="G23" s="124"/>
      <c r="H23" s="123"/>
      <c r="I23" s="124"/>
      <c r="J23" s="123"/>
      <c r="K23" s="124"/>
      <c r="L23" s="123"/>
      <c r="M23" s="124"/>
      <c r="N23" s="123"/>
      <c r="O23" s="123">
        <f t="shared" si="8"/>
        <v>0</v>
      </c>
    </row>
    <row r="24" spans="1:15" ht="20.25">
      <c r="A24" s="127">
        <v>1</v>
      </c>
      <c r="B24" s="128" t="s">
        <v>100</v>
      </c>
      <c r="C24" s="129">
        <v>5</v>
      </c>
      <c r="D24" s="123">
        <v>1</v>
      </c>
      <c r="E24" s="124">
        <v>2</v>
      </c>
      <c r="F24" s="123">
        <f t="shared" si="3"/>
        <v>120</v>
      </c>
      <c r="G24" s="124">
        <v>2</v>
      </c>
      <c r="H24" s="123">
        <f t="shared" si="4"/>
        <v>120</v>
      </c>
      <c r="I24" s="124">
        <v>3</v>
      </c>
      <c r="J24" s="123">
        <f t="shared" si="5"/>
        <v>180</v>
      </c>
      <c r="K24" s="124">
        <v>3</v>
      </c>
      <c r="L24" s="123">
        <f t="shared" si="6"/>
        <v>180</v>
      </c>
      <c r="M24" s="124">
        <v>4</v>
      </c>
      <c r="N24" s="123">
        <f t="shared" si="7"/>
        <v>240</v>
      </c>
      <c r="O24" s="123">
        <f t="shared" si="8"/>
        <v>840</v>
      </c>
    </row>
    <row r="25" spans="1:15" ht="20.25">
      <c r="A25" s="127">
        <v>2</v>
      </c>
      <c r="B25" s="128" t="s">
        <v>101</v>
      </c>
      <c r="C25" s="129">
        <v>5</v>
      </c>
      <c r="D25" s="123">
        <v>31</v>
      </c>
      <c r="E25" s="124">
        <v>35</v>
      </c>
      <c r="F25" s="123">
        <f t="shared" si="3"/>
        <v>2100</v>
      </c>
      <c r="G25" s="124">
        <v>38</v>
      </c>
      <c r="H25" s="123">
        <f t="shared" si="4"/>
        <v>2280</v>
      </c>
      <c r="I25" s="124">
        <v>41</v>
      </c>
      <c r="J25" s="123">
        <f t="shared" si="5"/>
        <v>2460</v>
      </c>
      <c r="K25" s="124">
        <v>44</v>
      </c>
      <c r="L25" s="123">
        <f t="shared" si="6"/>
        <v>2640</v>
      </c>
      <c r="M25" s="124">
        <v>47</v>
      </c>
      <c r="N25" s="123">
        <f t="shared" si="7"/>
        <v>2820</v>
      </c>
      <c r="O25" s="123">
        <f t="shared" si="8"/>
        <v>12300</v>
      </c>
    </row>
    <row r="26" spans="1:15" ht="20.25">
      <c r="A26" s="127">
        <v>3</v>
      </c>
      <c r="B26" s="128" t="s">
        <v>9</v>
      </c>
      <c r="C26" s="129">
        <v>4</v>
      </c>
      <c r="D26" s="123">
        <v>23</v>
      </c>
      <c r="E26" s="124">
        <v>25</v>
      </c>
      <c r="F26" s="123">
        <f t="shared" si="3"/>
        <v>1200</v>
      </c>
      <c r="G26" s="124">
        <v>27</v>
      </c>
      <c r="H26" s="123">
        <f t="shared" si="4"/>
        <v>1296</v>
      </c>
      <c r="I26" s="124">
        <v>29</v>
      </c>
      <c r="J26" s="123">
        <f t="shared" si="5"/>
        <v>1392</v>
      </c>
      <c r="K26" s="124">
        <v>31</v>
      </c>
      <c r="L26" s="123">
        <f t="shared" si="6"/>
        <v>1488</v>
      </c>
      <c r="M26" s="124">
        <v>33</v>
      </c>
      <c r="N26" s="123">
        <f t="shared" si="7"/>
        <v>1584</v>
      </c>
      <c r="O26" s="123">
        <f t="shared" si="8"/>
        <v>6960</v>
      </c>
    </row>
    <row r="27" spans="1:15" ht="20.25">
      <c r="A27" s="127">
        <v>4</v>
      </c>
      <c r="B27" s="128" t="s">
        <v>102</v>
      </c>
      <c r="C27" s="129">
        <v>4</v>
      </c>
      <c r="D27" s="123">
        <v>114</v>
      </c>
      <c r="E27" s="124">
        <v>120</v>
      </c>
      <c r="F27" s="123">
        <f t="shared" si="3"/>
        <v>5760</v>
      </c>
      <c r="G27" s="124">
        <v>135</v>
      </c>
      <c r="H27" s="123">
        <f t="shared" si="4"/>
        <v>6480</v>
      </c>
      <c r="I27" s="124">
        <v>150</v>
      </c>
      <c r="J27" s="123">
        <f t="shared" si="5"/>
        <v>7200</v>
      </c>
      <c r="K27" s="124">
        <v>165</v>
      </c>
      <c r="L27" s="123">
        <f t="shared" si="6"/>
        <v>7920</v>
      </c>
      <c r="M27" s="124">
        <v>180</v>
      </c>
      <c r="N27" s="123">
        <f t="shared" si="7"/>
        <v>8640</v>
      </c>
      <c r="O27" s="123">
        <f t="shared" si="8"/>
        <v>36000</v>
      </c>
    </row>
    <row r="28" spans="1:15" ht="20.25">
      <c r="A28" s="127">
        <v>5</v>
      </c>
      <c r="B28" s="128" t="s">
        <v>11</v>
      </c>
      <c r="C28" s="129">
        <v>4</v>
      </c>
      <c r="D28" s="123"/>
      <c r="E28" s="124"/>
      <c r="F28" s="123">
        <f t="shared" si="3"/>
        <v>0</v>
      </c>
      <c r="G28" s="124"/>
      <c r="H28" s="123">
        <f t="shared" si="4"/>
        <v>0</v>
      </c>
      <c r="I28" s="124"/>
      <c r="J28" s="123">
        <f t="shared" si="5"/>
        <v>0</v>
      </c>
      <c r="K28" s="124"/>
      <c r="L28" s="123">
        <f t="shared" si="6"/>
        <v>0</v>
      </c>
      <c r="M28" s="124"/>
      <c r="N28" s="123">
        <f t="shared" si="7"/>
        <v>0</v>
      </c>
      <c r="O28" s="123">
        <f t="shared" si="8"/>
        <v>0</v>
      </c>
    </row>
    <row r="29" spans="1:15" ht="20.25">
      <c r="A29" s="127">
        <v>6</v>
      </c>
      <c r="B29" s="128" t="s">
        <v>103</v>
      </c>
      <c r="C29" s="129">
        <v>3</v>
      </c>
      <c r="D29" s="123">
        <v>208</v>
      </c>
      <c r="E29" s="124">
        <v>220</v>
      </c>
      <c r="F29" s="123">
        <f t="shared" si="3"/>
        <v>7920</v>
      </c>
      <c r="G29" s="124">
        <v>235</v>
      </c>
      <c r="H29" s="123">
        <f t="shared" si="4"/>
        <v>8460</v>
      </c>
      <c r="I29" s="124">
        <v>250</v>
      </c>
      <c r="J29" s="123">
        <f t="shared" si="5"/>
        <v>9000</v>
      </c>
      <c r="K29" s="124">
        <v>265</v>
      </c>
      <c r="L29" s="123">
        <f t="shared" si="6"/>
        <v>9540</v>
      </c>
      <c r="M29" s="124">
        <v>280</v>
      </c>
      <c r="N29" s="123">
        <f t="shared" si="7"/>
        <v>10080</v>
      </c>
      <c r="O29" s="123">
        <f t="shared" si="8"/>
        <v>45000</v>
      </c>
    </row>
    <row r="30" spans="1:15" ht="101.25">
      <c r="A30" s="127">
        <v>7</v>
      </c>
      <c r="B30" s="128" t="s">
        <v>109</v>
      </c>
      <c r="C30" s="129">
        <v>2.5</v>
      </c>
      <c r="D30" s="123">
        <v>887</v>
      </c>
      <c r="E30" s="124">
        <v>890</v>
      </c>
      <c r="F30" s="123">
        <f t="shared" si="3"/>
        <v>26700</v>
      </c>
      <c r="G30" s="124">
        <v>940</v>
      </c>
      <c r="H30" s="123">
        <f t="shared" si="4"/>
        <v>28200</v>
      </c>
      <c r="I30" s="124">
        <v>990</v>
      </c>
      <c r="J30" s="123">
        <f t="shared" si="5"/>
        <v>29700</v>
      </c>
      <c r="K30" s="124">
        <v>1030</v>
      </c>
      <c r="L30" s="123">
        <f t="shared" si="6"/>
        <v>30900</v>
      </c>
      <c r="M30" s="124">
        <v>1080</v>
      </c>
      <c r="N30" s="123">
        <f t="shared" si="7"/>
        <v>32400</v>
      </c>
      <c r="O30" s="123">
        <f t="shared" si="8"/>
        <v>147900</v>
      </c>
    </row>
    <row r="31" spans="1:15" ht="20.25">
      <c r="A31" s="127">
        <v>8</v>
      </c>
      <c r="B31" s="128" t="s">
        <v>110</v>
      </c>
      <c r="C31" s="129">
        <v>2</v>
      </c>
      <c r="D31" s="123"/>
      <c r="E31" s="124"/>
      <c r="F31" s="123">
        <f t="shared" si="3"/>
        <v>0</v>
      </c>
      <c r="G31" s="124"/>
      <c r="H31" s="123">
        <f t="shared" si="4"/>
        <v>0</v>
      </c>
      <c r="I31" s="124"/>
      <c r="J31" s="123">
        <f t="shared" si="5"/>
        <v>0</v>
      </c>
      <c r="K31" s="124"/>
      <c r="L31" s="123">
        <f t="shared" si="6"/>
        <v>0</v>
      </c>
      <c r="M31" s="124"/>
      <c r="N31" s="123">
        <f t="shared" si="7"/>
        <v>0</v>
      </c>
      <c r="O31" s="123">
        <f t="shared" si="8"/>
        <v>0</v>
      </c>
    </row>
    <row r="32" spans="1:15" ht="40.5">
      <c r="A32" s="127">
        <v>9</v>
      </c>
      <c r="B32" s="128" t="s">
        <v>111</v>
      </c>
      <c r="C32" s="129">
        <v>0</v>
      </c>
      <c r="D32" s="123"/>
      <c r="E32" s="124"/>
      <c r="F32" s="123">
        <f t="shared" si="3"/>
        <v>0</v>
      </c>
      <c r="G32" s="124"/>
      <c r="H32" s="123">
        <f t="shared" si="4"/>
        <v>0</v>
      </c>
      <c r="I32" s="124"/>
      <c r="J32" s="123">
        <f t="shared" si="5"/>
        <v>0</v>
      </c>
      <c r="K32" s="124"/>
      <c r="L32" s="123">
        <f t="shared" si="6"/>
        <v>0</v>
      </c>
      <c r="M32" s="124"/>
      <c r="N32" s="123">
        <f t="shared" si="7"/>
        <v>0</v>
      </c>
      <c r="O32" s="123">
        <f t="shared" si="8"/>
        <v>0</v>
      </c>
    </row>
    <row r="33" spans="1:15" ht="40.5">
      <c r="A33" s="127">
        <v>10</v>
      </c>
      <c r="B33" s="128" t="s">
        <v>112</v>
      </c>
      <c r="C33" s="129">
        <v>2</v>
      </c>
      <c r="D33" s="123"/>
      <c r="E33" s="124"/>
      <c r="F33" s="123">
        <f t="shared" si="3"/>
        <v>0</v>
      </c>
      <c r="G33" s="124"/>
      <c r="H33" s="123">
        <f t="shared" si="4"/>
        <v>0</v>
      </c>
      <c r="I33" s="124"/>
      <c r="J33" s="123">
        <f t="shared" si="5"/>
        <v>0</v>
      </c>
      <c r="K33" s="124"/>
      <c r="L33" s="123">
        <f t="shared" si="6"/>
        <v>0</v>
      </c>
      <c r="M33" s="124"/>
      <c r="N33" s="123">
        <f t="shared" si="7"/>
        <v>0</v>
      </c>
      <c r="O33" s="123">
        <f t="shared" si="8"/>
        <v>0</v>
      </c>
    </row>
    <row r="34" spans="1:15" ht="40.5">
      <c r="A34" s="127">
        <v>11</v>
      </c>
      <c r="B34" s="128" t="s">
        <v>113</v>
      </c>
      <c r="C34" s="129">
        <v>2</v>
      </c>
      <c r="D34" s="123">
        <v>6</v>
      </c>
      <c r="E34" s="124">
        <v>8</v>
      </c>
      <c r="F34" s="123">
        <f t="shared" si="3"/>
        <v>192</v>
      </c>
      <c r="G34" s="124">
        <v>10</v>
      </c>
      <c r="H34" s="123">
        <f t="shared" si="4"/>
        <v>240</v>
      </c>
      <c r="I34" s="124">
        <v>12</v>
      </c>
      <c r="J34" s="123">
        <f t="shared" si="5"/>
        <v>288</v>
      </c>
      <c r="K34" s="124">
        <v>14</v>
      </c>
      <c r="L34" s="123">
        <f t="shared" si="6"/>
        <v>336</v>
      </c>
      <c r="M34" s="124">
        <v>16</v>
      </c>
      <c r="N34" s="123">
        <f t="shared" si="7"/>
        <v>384</v>
      </c>
      <c r="O34" s="123">
        <f t="shared" si="8"/>
        <v>1440</v>
      </c>
    </row>
    <row r="35" spans="1:15" ht="40.5">
      <c r="A35" s="127">
        <v>12</v>
      </c>
      <c r="B35" s="128" t="s">
        <v>114</v>
      </c>
      <c r="C35" s="129">
        <v>2</v>
      </c>
      <c r="D35" s="123">
        <v>92</v>
      </c>
      <c r="E35" s="124">
        <v>95</v>
      </c>
      <c r="F35" s="123">
        <f t="shared" si="3"/>
        <v>2280</v>
      </c>
      <c r="G35" s="124">
        <v>97</v>
      </c>
      <c r="H35" s="123">
        <f t="shared" si="4"/>
        <v>2328</v>
      </c>
      <c r="I35" s="124">
        <v>99</v>
      </c>
      <c r="J35" s="123">
        <f t="shared" si="5"/>
        <v>2376</v>
      </c>
      <c r="K35" s="124">
        <v>101</v>
      </c>
      <c r="L35" s="123">
        <f t="shared" si="6"/>
        <v>2424</v>
      </c>
      <c r="M35" s="124">
        <v>103</v>
      </c>
      <c r="N35" s="123">
        <f t="shared" si="7"/>
        <v>2472</v>
      </c>
      <c r="O35" s="123">
        <f t="shared" si="8"/>
        <v>11880</v>
      </c>
    </row>
    <row r="36" spans="1:15" ht="40.5">
      <c r="A36" s="127">
        <v>13</v>
      </c>
      <c r="B36" s="128" t="s">
        <v>115</v>
      </c>
      <c r="C36" s="129">
        <v>1.5</v>
      </c>
      <c r="D36" s="123">
        <v>16</v>
      </c>
      <c r="E36" s="124">
        <v>20</v>
      </c>
      <c r="F36" s="123">
        <f t="shared" si="3"/>
        <v>360</v>
      </c>
      <c r="G36" s="124">
        <v>25</v>
      </c>
      <c r="H36" s="123">
        <f t="shared" si="4"/>
        <v>450</v>
      </c>
      <c r="I36" s="124">
        <v>30</v>
      </c>
      <c r="J36" s="123">
        <f t="shared" si="5"/>
        <v>540</v>
      </c>
      <c r="K36" s="124">
        <v>35</v>
      </c>
      <c r="L36" s="123">
        <f t="shared" si="6"/>
        <v>630</v>
      </c>
      <c r="M36" s="124">
        <v>40</v>
      </c>
      <c r="N36" s="123">
        <f t="shared" si="7"/>
        <v>720</v>
      </c>
      <c r="O36" s="123">
        <f t="shared" si="8"/>
        <v>2700</v>
      </c>
    </row>
    <row r="37" spans="1:15" ht="20.25">
      <c r="A37" s="120">
        <v>2</v>
      </c>
      <c r="B37" s="130" t="s">
        <v>116</v>
      </c>
      <c r="C37" s="131"/>
      <c r="D37" s="123"/>
      <c r="E37" s="124"/>
      <c r="F37" s="123">
        <f t="shared" si="3"/>
        <v>0</v>
      </c>
      <c r="G37" s="124"/>
      <c r="H37" s="123">
        <f t="shared" si="4"/>
        <v>0</v>
      </c>
      <c r="I37" s="124"/>
      <c r="J37" s="123">
        <f t="shared" si="5"/>
        <v>0</v>
      </c>
      <c r="K37" s="124"/>
      <c r="L37" s="123">
        <f t="shared" si="6"/>
        <v>0</v>
      </c>
      <c r="M37" s="124"/>
      <c r="N37" s="123">
        <f t="shared" si="7"/>
        <v>0</v>
      </c>
      <c r="O37" s="123">
        <f t="shared" si="8"/>
        <v>0</v>
      </c>
    </row>
    <row r="38" spans="1:15" ht="20.25">
      <c r="A38" s="127">
        <v>1</v>
      </c>
      <c r="B38" s="128" t="s">
        <v>100</v>
      </c>
      <c r="C38" s="129">
        <v>5</v>
      </c>
      <c r="D38" s="123">
        <v>1</v>
      </c>
      <c r="E38" s="124">
        <v>1</v>
      </c>
      <c r="F38" s="123">
        <f t="shared" si="3"/>
        <v>60</v>
      </c>
      <c r="G38" s="124">
        <v>2</v>
      </c>
      <c r="H38" s="123">
        <f t="shared" si="4"/>
        <v>120</v>
      </c>
      <c r="I38" s="124">
        <v>2</v>
      </c>
      <c r="J38" s="123">
        <f t="shared" si="5"/>
        <v>120</v>
      </c>
      <c r="K38" s="124">
        <v>2</v>
      </c>
      <c r="L38" s="123">
        <f t="shared" si="6"/>
        <v>120</v>
      </c>
      <c r="M38" s="124">
        <v>2</v>
      </c>
      <c r="N38" s="123">
        <f t="shared" si="7"/>
        <v>120</v>
      </c>
      <c r="O38" s="123">
        <f t="shared" si="8"/>
        <v>540</v>
      </c>
    </row>
    <row r="39" spans="1:15" ht="20.25">
      <c r="A39" s="127">
        <v>2</v>
      </c>
      <c r="B39" s="128" t="s">
        <v>101</v>
      </c>
      <c r="C39" s="129">
        <v>5</v>
      </c>
      <c r="D39" s="123">
        <v>17</v>
      </c>
      <c r="E39" s="124">
        <v>26</v>
      </c>
      <c r="F39" s="123">
        <f t="shared" si="3"/>
        <v>1560</v>
      </c>
      <c r="G39" s="124">
        <v>36</v>
      </c>
      <c r="H39" s="123">
        <f t="shared" si="4"/>
        <v>2160</v>
      </c>
      <c r="I39" s="124">
        <v>49</v>
      </c>
      <c r="J39" s="123">
        <f t="shared" si="5"/>
        <v>2940</v>
      </c>
      <c r="K39" s="124">
        <v>57</v>
      </c>
      <c r="L39" s="123">
        <f t="shared" si="6"/>
        <v>3420</v>
      </c>
      <c r="M39" s="124">
        <v>65</v>
      </c>
      <c r="N39" s="123">
        <f t="shared" si="7"/>
        <v>3900</v>
      </c>
      <c r="O39" s="123">
        <f t="shared" si="8"/>
        <v>13980</v>
      </c>
    </row>
    <row r="40" spans="1:15" ht="20.25">
      <c r="A40" s="127">
        <v>3</v>
      </c>
      <c r="B40" s="128" t="s">
        <v>9</v>
      </c>
      <c r="C40" s="129">
        <v>4</v>
      </c>
      <c r="D40" s="123">
        <v>7</v>
      </c>
      <c r="E40" s="124">
        <v>7</v>
      </c>
      <c r="F40" s="123">
        <f t="shared" si="3"/>
        <v>336</v>
      </c>
      <c r="G40" s="124">
        <v>7</v>
      </c>
      <c r="H40" s="123">
        <f t="shared" si="4"/>
        <v>336</v>
      </c>
      <c r="I40" s="124">
        <v>7</v>
      </c>
      <c r="J40" s="123">
        <f t="shared" si="5"/>
        <v>336</v>
      </c>
      <c r="K40" s="124">
        <v>7</v>
      </c>
      <c r="L40" s="123">
        <f t="shared" si="6"/>
        <v>336</v>
      </c>
      <c r="M40" s="124">
        <v>7</v>
      </c>
      <c r="N40" s="123">
        <f t="shared" si="7"/>
        <v>336</v>
      </c>
      <c r="O40" s="123">
        <f t="shared" si="8"/>
        <v>1680</v>
      </c>
    </row>
    <row r="41" spans="1:15" ht="20.25">
      <c r="A41" s="127">
        <v>4</v>
      </c>
      <c r="B41" s="128" t="s">
        <v>102</v>
      </c>
      <c r="C41" s="129">
        <v>4</v>
      </c>
      <c r="D41" s="123">
        <v>95</v>
      </c>
      <c r="E41" s="124">
        <v>107</v>
      </c>
      <c r="F41" s="123">
        <f t="shared" si="3"/>
        <v>5136</v>
      </c>
      <c r="G41" s="124">
        <v>124</v>
      </c>
      <c r="H41" s="123">
        <f t="shared" si="4"/>
        <v>5952</v>
      </c>
      <c r="I41" s="124">
        <v>136</v>
      </c>
      <c r="J41" s="123">
        <f t="shared" si="5"/>
        <v>6528</v>
      </c>
      <c r="K41" s="124">
        <v>146</v>
      </c>
      <c r="L41" s="123">
        <f t="shared" si="6"/>
        <v>7008</v>
      </c>
      <c r="M41" s="124">
        <v>156</v>
      </c>
      <c r="N41" s="123">
        <f t="shared" si="7"/>
        <v>7488</v>
      </c>
      <c r="O41" s="123">
        <f t="shared" si="8"/>
        <v>32112</v>
      </c>
    </row>
    <row r="42" spans="1:15" ht="20.25">
      <c r="A42" s="127">
        <v>5</v>
      </c>
      <c r="B42" s="128" t="s">
        <v>11</v>
      </c>
      <c r="C42" s="129">
        <v>4</v>
      </c>
      <c r="D42" s="123">
        <v>0</v>
      </c>
      <c r="E42" s="124">
        <v>0</v>
      </c>
      <c r="F42" s="123">
        <f t="shared" si="3"/>
        <v>0</v>
      </c>
      <c r="G42" s="124">
        <v>0</v>
      </c>
      <c r="H42" s="123">
        <f t="shared" si="4"/>
        <v>0</v>
      </c>
      <c r="I42" s="124">
        <v>0</v>
      </c>
      <c r="J42" s="123">
        <f t="shared" si="5"/>
        <v>0</v>
      </c>
      <c r="K42" s="124">
        <v>0</v>
      </c>
      <c r="L42" s="123">
        <f t="shared" si="6"/>
        <v>0</v>
      </c>
      <c r="M42" s="124">
        <v>0</v>
      </c>
      <c r="N42" s="123">
        <f t="shared" si="7"/>
        <v>0</v>
      </c>
      <c r="O42" s="123">
        <f t="shared" si="8"/>
        <v>0</v>
      </c>
    </row>
    <row r="43" spans="1:15" ht="20.25">
      <c r="A43" s="127">
        <v>6</v>
      </c>
      <c r="B43" s="128" t="s">
        <v>103</v>
      </c>
      <c r="C43" s="129">
        <v>3</v>
      </c>
      <c r="D43" s="123">
        <v>165</v>
      </c>
      <c r="E43" s="124">
        <v>181</v>
      </c>
      <c r="F43" s="123">
        <f t="shared" si="3"/>
        <v>6516</v>
      </c>
      <c r="G43" s="124">
        <v>199</v>
      </c>
      <c r="H43" s="123">
        <f t="shared" si="4"/>
        <v>7164</v>
      </c>
      <c r="I43" s="124">
        <v>219</v>
      </c>
      <c r="J43" s="123">
        <f t="shared" si="5"/>
        <v>7884</v>
      </c>
      <c r="K43" s="124">
        <v>241</v>
      </c>
      <c r="L43" s="123">
        <f t="shared" si="6"/>
        <v>8676</v>
      </c>
      <c r="M43" s="124">
        <v>265</v>
      </c>
      <c r="N43" s="123">
        <f t="shared" si="7"/>
        <v>9540</v>
      </c>
      <c r="O43" s="123">
        <f t="shared" si="8"/>
        <v>39780</v>
      </c>
    </row>
    <row r="44" spans="1:15" ht="101.25">
      <c r="A44" s="127">
        <v>7</v>
      </c>
      <c r="B44" s="128" t="s">
        <v>109</v>
      </c>
      <c r="C44" s="129">
        <v>2.5</v>
      </c>
      <c r="D44" s="123">
        <v>666</v>
      </c>
      <c r="E44" s="124">
        <v>699</v>
      </c>
      <c r="F44" s="123">
        <f t="shared" si="3"/>
        <v>20970</v>
      </c>
      <c r="G44" s="124">
        <v>734</v>
      </c>
      <c r="H44" s="123">
        <f t="shared" si="4"/>
        <v>22020</v>
      </c>
      <c r="I44" s="124">
        <v>770</v>
      </c>
      <c r="J44" s="123">
        <f t="shared" si="5"/>
        <v>23100</v>
      </c>
      <c r="K44" s="124">
        <v>808</v>
      </c>
      <c r="L44" s="123">
        <f t="shared" si="6"/>
        <v>24240</v>
      </c>
      <c r="M44" s="124">
        <v>848</v>
      </c>
      <c r="N44" s="123">
        <f t="shared" si="7"/>
        <v>25440</v>
      </c>
      <c r="O44" s="123">
        <f t="shared" si="8"/>
        <v>115770</v>
      </c>
    </row>
    <row r="45" spans="1:15" ht="20.25">
      <c r="A45" s="127">
        <v>8</v>
      </c>
      <c r="B45" s="128" t="s">
        <v>110</v>
      </c>
      <c r="C45" s="129">
        <v>2</v>
      </c>
      <c r="D45" s="123">
        <v>4</v>
      </c>
      <c r="E45" s="124">
        <v>2</v>
      </c>
      <c r="F45" s="123">
        <f t="shared" si="3"/>
        <v>48</v>
      </c>
      <c r="G45" s="124">
        <v>0</v>
      </c>
      <c r="H45" s="123">
        <f t="shared" si="4"/>
        <v>0</v>
      </c>
      <c r="I45" s="124">
        <v>0</v>
      </c>
      <c r="J45" s="123">
        <f t="shared" si="5"/>
        <v>0</v>
      </c>
      <c r="K45" s="124">
        <v>0</v>
      </c>
      <c r="L45" s="123">
        <f t="shared" si="6"/>
        <v>0</v>
      </c>
      <c r="M45" s="124">
        <v>0</v>
      </c>
      <c r="N45" s="123">
        <f t="shared" si="7"/>
        <v>0</v>
      </c>
      <c r="O45" s="123">
        <f t="shared" si="8"/>
        <v>48</v>
      </c>
    </row>
    <row r="46" spans="1:15" ht="40.5">
      <c r="A46" s="127">
        <v>9</v>
      </c>
      <c r="B46" s="128" t="s">
        <v>111</v>
      </c>
      <c r="C46" s="129">
        <v>0</v>
      </c>
      <c r="D46" s="123"/>
      <c r="E46" s="124"/>
      <c r="F46" s="123">
        <f t="shared" si="3"/>
        <v>0</v>
      </c>
      <c r="G46" s="124"/>
      <c r="H46" s="123">
        <f t="shared" si="4"/>
        <v>0</v>
      </c>
      <c r="I46" s="124"/>
      <c r="J46" s="123">
        <f t="shared" si="5"/>
        <v>0</v>
      </c>
      <c r="K46" s="124"/>
      <c r="L46" s="123">
        <f t="shared" si="6"/>
        <v>0</v>
      </c>
      <c r="M46" s="124"/>
      <c r="N46" s="123">
        <f t="shared" si="7"/>
        <v>0</v>
      </c>
      <c r="O46" s="123">
        <f t="shared" si="8"/>
        <v>0</v>
      </c>
    </row>
    <row r="47" spans="1:15" ht="40.5">
      <c r="A47" s="127">
        <v>10</v>
      </c>
      <c r="B47" s="128" t="s">
        <v>112</v>
      </c>
      <c r="C47" s="129">
        <v>2</v>
      </c>
      <c r="D47" s="123">
        <v>18</v>
      </c>
      <c r="E47" s="124">
        <v>10</v>
      </c>
      <c r="F47" s="123">
        <f t="shared" si="3"/>
        <v>240</v>
      </c>
      <c r="G47" s="124">
        <v>5</v>
      </c>
      <c r="H47" s="123">
        <f t="shared" si="4"/>
        <v>120</v>
      </c>
      <c r="I47" s="124">
        <v>3</v>
      </c>
      <c r="J47" s="123">
        <f t="shared" si="5"/>
        <v>72</v>
      </c>
      <c r="K47" s="124">
        <v>0</v>
      </c>
      <c r="L47" s="123">
        <f t="shared" si="6"/>
        <v>0</v>
      </c>
      <c r="M47" s="124">
        <v>0</v>
      </c>
      <c r="N47" s="123">
        <f t="shared" si="7"/>
        <v>0</v>
      </c>
      <c r="O47" s="123">
        <f t="shared" si="8"/>
        <v>432</v>
      </c>
    </row>
    <row r="48" spans="1:15" ht="40.5">
      <c r="A48" s="127">
        <v>11</v>
      </c>
      <c r="B48" s="128" t="s">
        <v>113</v>
      </c>
      <c r="C48" s="129">
        <v>2</v>
      </c>
      <c r="D48" s="123">
        <v>9</v>
      </c>
      <c r="E48" s="124">
        <v>10</v>
      </c>
      <c r="F48" s="123">
        <f t="shared" si="3"/>
        <v>240</v>
      </c>
      <c r="G48" s="124">
        <v>11</v>
      </c>
      <c r="H48" s="123">
        <f t="shared" si="4"/>
        <v>264</v>
      </c>
      <c r="I48" s="124">
        <v>12</v>
      </c>
      <c r="J48" s="123">
        <f t="shared" si="5"/>
        <v>288</v>
      </c>
      <c r="K48" s="124">
        <v>13</v>
      </c>
      <c r="L48" s="123">
        <f t="shared" si="6"/>
        <v>312</v>
      </c>
      <c r="M48" s="124">
        <v>14</v>
      </c>
      <c r="N48" s="123">
        <f t="shared" si="7"/>
        <v>336</v>
      </c>
      <c r="O48" s="123">
        <f t="shared" si="8"/>
        <v>1440</v>
      </c>
    </row>
    <row r="49" spans="1:15" ht="40.5">
      <c r="A49" s="127">
        <v>12</v>
      </c>
      <c r="B49" s="128" t="s">
        <v>117</v>
      </c>
      <c r="C49" s="129">
        <v>2</v>
      </c>
      <c r="D49" s="123">
        <v>71</v>
      </c>
      <c r="E49" s="124">
        <v>73</v>
      </c>
      <c r="F49" s="123">
        <f t="shared" si="3"/>
        <v>1752</v>
      </c>
      <c r="G49" s="124">
        <v>75</v>
      </c>
      <c r="H49" s="123">
        <f t="shared" si="4"/>
        <v>1800</v>
      </c>
      <c r="I49" s="124">
        <v>78</v>
      </c>
      <c r="J49" s="123">
        <f t="shared" si="5"/>
        <v>1872</v>
      </c>
      <c r="K49" s="124">
        <v>81</v>
      </c>
      <c r="L49" s="123">
        <f t="shared" si="6"/>
        <v>1944</v>
      </c>
      <c r="M49" s="124">
        <v>84</v>
      </c>
      <c r="N49" s="123">
        <f t="shared" si="7"/>
        <v>2016</v>
      </c>
      <c r="O49" s="123">
        <f t="shared" si="8"/>
        <v>9384</v>
      </c>
    </row>
    <row r="50" spans="1:15" ht="40.5">
      <c r="A50" s="127">
        <v>13</v>
      </c>
      <c r="B50" s="128" t="s">
        <v>118</v>
      </c>
      <c r="C50" s="129">
        <v>1.5</v>
      </c>
      <c r="D50" s="123">
        <v>73</v>
      </c>
      <c r="E50" s="124">
        <v>75</v>
      </c>
      <c r="F50" s="123">
        <f t="shared" si="3"/>
        <v>1350</v>
      </c>
      <c r="G50" s="124">
        <v>77</v>
      </c>
      <c r="H50" s="123">
        <f t="shared" si="4"/>
        <v>1386</v>
      </c>
      <c r="I50" s="124">
        <v>79</v>
      </c>
      <c r="J50" s="123">
        <f t="shared" si="5"/>
        <v>1422</v>
      </c>
      <c r="K50" s="124">
        <v>81</v>
      </c>
      <c r="L50" s="123">
        <f t="shared" si="6"/>
        <v>1458</v>
      </c>
      <c r="M50" s="124">
        <v>83</v>
      </c>
      <c r="N50" s="123">
        <f t="shared" si="7"/>
        <v>1494</v>
      </c>
      <c r="O50" s="123">
        <f t="shared" si="8"/>
        <v>7110</v>
      </c>
    </row>
    <row r="51" spans="1:15" ht="20.25">
      <c r="A51" s="120">
        <v>3</v>
      </c>
      <c r="B51" s="130" t="s">
        <v>119</v>
      </c>
      <c r="C51" s="131"/>
      <c r="D51" s="123"/>
      <c r="E51" s="124"/>
      <c r="F51" s="123">
        <f t="shared" si="3"/>
        <v>0</v>
      </c>
      <c r="G51" s="124"/>
      <c r="H51" s="123">
        <f t="shared" si="4"/>
        <v>0</v>
      </c>
      <c r="I51" s="124"/>
      <c r="J51" s="123">
        <f t="shared" si="5"/>
        <v>0</v>
      </c>
      <c r="K51" s="124"/>
      <c r="L51" s="123">
        <f t="shared" si="6"/>
        <v>0</v>
      </c>
      <c r="M51" s="124"/>
      <c r="N51" s="123">
        <f t="shared" si="7"/>
        <v>0</v>
      </c>
      <c r="O51" s="123">
        <f t="shared" si="8"/>
        <v>0</v>
      </c>
    </row>
    <row r="52" spans="1:15" ht="20.25">
      <c r="A52" s="127">
        <v>1</v>
      </c>
      <c r="B52" s="128" t="s">
        <v>100</v>
      </c>
      <c r="C52" s="129">
        <v>5</v>
      </c>
      <c r="D52" s="123"/>
      <c r="E52" s="124"/>
      <c r="F52" s="123">
        <f t="shared" si="3"/>
        <v>0</v>
      </c>
      <c r="G52" s="124"/>
      <c r="H52" s="123">
        <f t="shared" si="4"/>
        <v>0</v>
      </c>
      <c r="I52" s="124"/>
      <c r="J52" s="123">
        <f t="shared" si="5"/>
        <v>0</v>
      </c>
      <c r="K52" s="124"/>
      <c r="L52" s="123">
        <f t="shared" si="6"/>
        <v>0</v>
      </c>
      <c r="M52" s="124"/>
      <c r="N52" s="123">
        <f t="shared" si="7"/>
        <v>0</v>
      </c>
      <c r="O52" s="123">
        <f t="shared" si="8"/>
        <v>0</v>
      </c>
    </row>
    <row r="53" spans="1:15" ht="20.25">
      <c r="A53" s="127">
        <v>2</v>
      </c>
      <c r="B53" s="128" t="s">
        <v>101</v>
      </c>
      <c r="C53" s="129">
        <v>5</v>
      </c>
      <c r="D53" s="123">
        <v>11</v>
      </c>
      <c r="E53" s="124">
        <v>14</v>
      </c>
      <c r="F53" s="123">
        <f t="shared" si="3"/>
        <v>840</v>
      </c>
      <c r="G53" s="124">
        <v>16</v>
      </c>
      <c r="H53" s="123">
        <f t="shared" si="4"/>
        <v>960</v>
      </c>
      <c r="I53" s="124">
        <v>18</v>
      </c>
      <c r="J53" s="123">
        <f t="shared" si="5"/>
        <v>1080</v>
      </c>
      <c r="K53" s="124">
        <v>20</v>
      </c>
      <c r="L53" s="123">
        <f t="shared" si="6"/>
        <v>1200</v>
      </c>
      <c r="M53" s="124">
        <v>22</v>
      </c>
      <c r="N53" s="123">
        <f t="shared" si="7"/>
        <v>1320</v>
      </c>
      <c r="O53" s="123">
        <f t="shared" si="8"/>
        <v>5400</v>
      </c>
    </row>
    <row r="54" spans="1:15" ht="20.25">
      <c r="A54" s="127">
        <v>3</v>
      </c>
      <c r="B54" s="128" t="s">
        <v>9</v>
      </c>
      <c r="C54" s="129">
        <v>4</v>
      </c>
      <c r="D54" s="123">
        <v>2</v>
      </c>
      <c r="E54" s="124">
        <v>2</v>
      </c>
      <c r="F54" s="123">
        <f t="shared" si="3"/>
        <v>96</v>
      </c>
      <c r="G54" s="124">
        <v>2</v>
      </c>
      <c r="H54" s="123">
        <f t="shared" si="4"/>
        <v>96</v>
      </c>
      <c r="I54" s="124">
        <v>2</v>
      </c>
      <c r="J54" s="123">
        <f t="shared" si="5"/>
        <v>96</v>
      </c>
      <c r="K54" s="124">
        <v>2</v>
      </c>
      <c r="L54" s="123">
        <f t="shared" si="6"/>
        <v>96</v>
      </c>
      <c r="M54" s="124">
        <v>2</v>
      </c>
      <c r="N54" s="123">
        <f t="shared" si="7"/>
        <v>96</v>
      </c>
      <c r="O54" s="123">
        <f t="shared" si="8"/>
        <v>480</v>
      </c>
    </row>
    <row r="55" spans="1:15" ht="20.25">
      <c r="A55" s="127">
        <v>4</v>
      </c>
      <c r="B55" s="128" t="s">
        <v>102</v>
      </c>
      <c r="C55" s="129">
        <v>4</v>
      </c>
      <c r="D55" s="123">
        <v>64</v>
      </c>
      <c r="E55" s="124">
        <v>78</v>
      </c>
      <c r="F55" s="123">
        <f t="shared" si="3"/>
        <v>3744</v>
      </c>
      <c r="G55" s="124">
        <v>96</v>
      </c>
      <c r="H55" s="123">
        <f t="shared" si="4"/>
        <v>4608</v>
      </c>
      <c r="I55" s="124">
        <v>106</v>
      </c>
      <c r="J55" s="123">
        <f t="shared" si="5"/>
        <v>5088</v>
      </c>
      <c r="K55" s="124">
        <v>117</v>
      </c>
      <c r="L55" s="123">
        <f t="shared" si="6"/>
        <v>5616</v>
      </c>
      <c r="M55" s="124">
        <v>129</v>
      </c>
      <c r="N55" s="123">
        <f t="shared" si="7"/>
        <v>6192</v>
      </c>
      <c r="O55" s="123">
        <f t="shared" si="8"/>
        <v>25248</v>
      </c>
    </row>
    <row r="56" spans="1:15" ht="20.25">
      <c r="A56" s="127">
        <v>5</v>
      </c>
      <c r="B56" s="128" t="s">
        <v>11</v>
      </c>
      <c r="C56" s="129">
        <v>4</v>
      </c>
      <c r="D56" s="123">
        <v>0</v>
      </c>
      <c r="E56" s="124">
        <v>0</v>
      </c>
      <c r="F56" s="123">
        <f t="shared" si="3"/>
        <v>0</v>
      </c>
      <c r="G56" s="124">
        <v>0</v>
      </c>
      <c r="H56" s="123">
        <f t="shared" si="4"/>
        <v>0</v>
      </c>
      <c r="I56" s="124">
        <v>0</v>
      </c>
      <c r="J56" s="123">
        <f t="shared" si="5"/>
        <v>0</v>
      </c>
      <c r="K56" s="124">
        <v>0</v>
      </c>
      <c r="L56" s="123">
        <f t="shared" si="6"/>
        <v>0</v>
      </c>
      <c r="M56" s="124">
        <v>0</v>
      </c>
      <c r="N56" s="123">
        <f t="shared" si="7"/>
        <v>0</v>
      </c>
      <c r="O56" s="123">
        <f t="shared" si="8"/>
        <v>0</v>
      </c>
    </row>
    <row r="57" spans="1:15" ht="20.25">
      <c r="A57" s="127">
        <v>6</v>
      </c>
      <c r="B57" s="128" t="s">
        <v>103</v>
      </c>
      <c r="C57" s="129">
        <v>3</v>
      </c>
      <c r="D57" s="123">
        <v>142</v>
      </c>
      <c r="E57" s="124">
        <v>156</v>
      </c>
      <c r="F57" s="123">
        <f t="shared" si="3"/>
        <v>5616</v>
      </c>
      <c r="G57" s="124">
        <v>172</v>
      </c>
      <c r="H57" s="123">
        <f t="shared" si="4"/>
        <v>6192</v>
      </c>
      <c r="I57" s="124">
        <v>189</v>
      </c>
      <c r="J57" s="123">
        <f t="shared" si="5"/>
        <v>6804</v>
      </c>
      <c r="K57" s="124">
        <v>208</v>
      </c>
      <c r="L57" s="123">
        <f t="shared" si="6"/>
        <v>7488</v>
      </c>
      <c r="M57" s="124">
        <v>229</v>
      </c>
      <c r="N57" s="123">
        <f t="shared" si="7"/>
        <v>8244</v>
      </c>
      <c r="O57" s="123">
        <f t="shared" si="8"/>
        <v>34344</v>
      </c>
    </row>
    <row r="58" spans="1:15" ht="101.25">
      <c r="A58" s="127">
        <v>7</v>
      </c>
      <c r="B58" s="128" t="s">
        <v>109</v>
      </c>
      <c r="C58" s="129">
        <v>2.5</v>
      </c>
      <c r="D58" s="123">
        <v>562</v>
      </c>
      <c r="E58" s="124">
        <v>590</v>
      </c>
      <c r="F58" s="123">
        <f t="shared" si="3"/>
        <v>17700</v>
      </c>
      <c r="G58" s="124">
        <v>620</v>
      </c>
      <c r="H58" s="123">
        <f t="shared" si="4"/>
        <v>18600</v>
      </c>
      <c r="I58" s="124">
        <v>651</v>
      </c>
      <c r="J58" s="123">
        <f t="shared" si="5"/>
        <v>19530</v>
      </c>
      <c r="K58" s="124">
        <v>684</v>
      </c>
      <c r="L58" s="123">
        <f t="shared" si="6"/>
        <v>20520</v>
      </c>
      <c r="M58" s="124">
        <v>718</v>
      </c>
      <c r="N58" s="123">
        <f t="shared" si="7"/>
        <v>21540</v>
      </c>
      <c r="O58" s="123">
        <f t="shared" si="8"/>
        <v>97890</v>
      </c>
    </row>
    <row r="59" spans="1:15" ht="20.25">
      <c r="A59" s="127">
        <v>8</v>
      </c>
      <c r="B59" s="128" t="s">
        <v>110</v>
      </c>
      <c r="C59" s="129">
        <v>2</v>
      </c>
      <c r="D59" s="123">
        <v>2</v>
      </c>
      <c r="E59" s="124">
        <v>2</v>
      </c>
      <c r="F59" s="123">
        <f t="shared" si="3"/>
        <v>48</v>
      </c>
      <c r="G59" s="124">
        <v>2</v>
      </c>
      <c r="H59" s="123">
        <f t="shared" si="4"/>
        <v>48</v>
      </c>
      <c r="I59" s="124">
        <v>0</v>
      </c>
      <c r="J59" s="123">
        <f t="shared" si="5"/>
        <v>0</v>
      </c>
      <c r="K59" s="124">
        <v>0</v>
      </c>
      <c r="L59" s="123">
        <f t="shared" si="6"/>
        <v>0</v>
      </c>
      <c r="M59" s="124">
        <v>0</v>
      </c>
      <c r="N59" s="123">
        <f t="shared" si="7"/>
        <v>0</v>
      </c>
      <c r="O59" s="123">
        <f t="shared" si="8"/>
        <v>96</v>
      </c>
    </row>
    <row r="60" spans="1:15" ht="40.5">
      <c r="A60" s="127">
        <v>9</v>
      </c>
      <c r="B60" s="128" t="s">
        <v>111</v>
      </c>
      <c r="C60" s="129">
        <v>0</v>
      </c>
      <c r="D60" s="123">
        <v>0</v>
      </c>
      <c r="E60" s="124">
        <v>0</v>
      </c>
      <c r="F60" s="123">
        <f t="shared" si="3"/>
        <v>0</v>
      </c>
      <c r="G60" s="124">
        <v>0</v>
      </c>
      <c r="H60" s="123">
        <f t="shared" si="4"/>
        <v>0</v>
      </c>
      <c r="I60" s="124">
        <v>0</v>
      </c>
      <c r="J60" s="123">
        <f t="shared" si="5"/>
        <v>0</v>
      </c>
      <c r="K60" s="124">
        <v>0</v>
      </c>
      <c r="L60" s="123">
        <f t="shared" si="6"/>
        <v>0</v>
      </c>
      <c r="M60" s="124">
        <v>0</v>
      </c>
      <c r="N60" s="123">
        <f t="shared" si="7"/>
        <v>0</v>
      </c>
      <c r="O60" s="123">
        <f t="shared" si="8"/>
        <v>0</v>
      </c>
    </row>
    <row r="61" spans="1:15" ht="40.5">
      <c r="A61" s="127">
        <v>10</v>
      </c>
      <c r="B61" s="128" t="s">
        <v>112</v>
      </c>
      <c r="C61" s="129">
        <v>2</v>
      </c>
      <c r="D61" s="123">
        <v>7</v>
      </c>
      <c r="E61" s="124">
        <v>4</v>
      </c>
      <c r="F61" s="123">
        <f t="shared" si="3"/>
        <v>96</v>
      </c>
      <c r="G61" s="124">
        <v>0</v>
      </c>
      <c r="H61" s="123">
        <f t="shared" si="4"/>
        <v>0</v>
      </c>
      <c r="I61" s="124">
        <v>0</v>
      </c>
      <c r="J61" s="123">
        <f t="shared" si="5"/>
        <v>0</v>
      </c>
      <c r="K61" s="124">
        <v>0</v>
      </c>
      <c r="L61" s="123">
        <f t="shared" si="6"/>
        <v>0</v>
      </c>
      <c r="M61" s="124">
        <v>0</v>
      </c>
      <c r="N61" s="123">
        <f t="shared" si="7"/>
        <v>0</v>
      </c>
      <c r="O61" s="123">
        <f t="shared" si="8"/>
        <v>96</v>
      </c>
    </row>
    <row r="62" spans="1:15" ht="40.5">
      <c r="A62" s="127">
        <v>11</v>
      </c>
      <c r="B62" s="128" t="s">
        <v>113</v>
      </c>
      <c r="C62" s="129">
        <v>2</v>
      </c>
      <c r="D62" s="123">
        <v>9</v>
      </c>
      <c r="E62" s="124">
        <v>10</v>
      </c>
      <c r="F62" s="123">
        <f t="shared" si="3"/>
        <v>240</v>
      </c>
      <c r="G62" s="124">
        <v>11</v>
      </c>
      <c r="H62" s="123">
        <f t="shared" si="4"/>
        <v>264</v>
      </c>
      <c r="I62" s="124">
        <v>12</v>
      </c>
      <c r="J62" s="123">
        <f t="shared" si="5"/>
        <v>288</v>
      </c>
      <c r="K62" s="124">
        <v>13</v>
      </c>
      <c r="L62" s="123">
        <f t="shared" si="6"/>
        <v>312</v>
      </c>
      <c r="M62" s="124">
        <v>14</v>
      </c>
      <c r="N62" s="123">
        <f t="shared" si="7"/>
        <v>336</v>
      </c>
      <c r="O62" s="123">
        <f t="shared" si="8"/>
        <v>1440</v>
      </c>
    </row>
    <row r="63" spans="1:15" ht="40.5">
      <c r="A63" s="127">
        <v>12</v>
      </c>
      <c r="B63" s="128" t="s">
        <v>117</v>
      </c>
      <c r="C63" s="129">
        <v>2</v>
      </c>
      <c r="D63" s="123">
        <v>48</v>
      </c>
      <c r="E63" s="124">
        <v>50</v>
      </c>
      <c r="F63" s="123">
        <f t="shared" si="3"/>
        <v>1200</v>
      </c>
      <c r="G63" s="124">
        <v>52</v>
      </c>
      <c r="H63" s="123">
        <f t="shared" si="4"/>
        <v>1248</v>
      </c>
      <c r="I63" s="124">
        <v>53</v>
      </c>
      <c r="J63" s="123">
        <f t="shared" si="5"/>
        <v>1272</v>
      </c>
      <c r="K63" s="124">
        <v>55</v>
      </c>
      <c r="L63" s="123">
        <f t="shared" si="6"/>
        <v>1320</v>
      </c>
      <c r="M63" s="124">
        <v>57</v>
      </c>
      <c r="N63" s="123">
        <f t="shared" si="7"/>
        <v>1368</v>
      </c>
      <c r="O63" s="123">
        <f t="shared" si="8"/>
        <v>6408</v>
      </c>
    </row>
    <row r="64" spans="1:15" ht="40.5">
      <c r="A64" s="127">
        <v>13</v>
      </c>
      <c r="B64" s="128" t="s">
        <v>118</v>
      </c>
      <c r="C64" s="129">
        <v>1.5</v>
      </c>
      <c r="D64" s="123">
        <v>19</v>
      </c>
      <c r="E64" s="124">
        <v>21</v>
      </c>
      <c r="F64" s="123">
        <f t="shared" si="3"/>
        <v>378</v>
      </c>
      <c r="G64" s="124">
        <v>23</v>
      </c>
      <c r="H64" s="123">
        <f t="shared" si="4"/>
        <v>414</v>
      </c>
      <c r="I64" s="124">
        <v>25</v>
      </c>
      <c r="J64" s="123">
        <f t="shared" si="5"/>
        <v>450</v>
      </c>
      <c r="K64" s="124">
        <v>28</v>
      </c>
      <c r="L64" s="123">
        <f t="shared" si="6"/>
        <v>504</v>
      </c>
      <c r="M64" s="124">
        <v>31</v>
      </c>
      <c r="N64" s="123">
        <f t="shared" si="7"/>
        <v>558</v>
      </c>
      <c r="O64" s="123">
        <f t="shared" si="8"/>
        <v>2304</v>
      </c>
    </row>
    <row r="65" spans="1:15" ht="40.5">
      <c r="A65" s="120">
        <v>4</v>
      </c>
      <c r="B65" s="130" t="s">
        <v>120</v>
      </c>
      <c r="C65" s="131"/>
      <c r="D65" s="123"/>
      <c r="E65" s="124"/>
      <c r="F65" s="123">
        <f t="shared" si="3"/>
        <v>0</v>
      </c>
      <c r="G65" s="124"/>
      <c r="H65" s="123">
        <f t="shared" si="4"/>
        <v>0</v>
      </c>
      <c r="I65" s="124"/>
      <c r="J65" s="123">
        <f t="shared" si="5"/>
        <v>0</v>
      </c>
      <c r="K65" s="124"/>
      <c r="L65" s="123">
        <f t="shared" si="6"/>
        <v>0</v>
      </c>
      <c r="M65" s="124"/>
      <c r="N65" s="123">
        <f t="shared" si="7"/>
        <v>0</v>
      </c>
      <c r="O65" s="123">
        <f t="shared" si="8"/>
        <v>0</v>
      </c>
    </row>
    <row r="66" spans="1:15" ht="20.25">
      <c r="A66" s="127">
        <v>1</v>
      </c>
      <c r="B66" s="128" t="s">
        <v>100</v>
      </c>
      <c r="C66" s="129">
        <v>5</v>
      </c>
      <c r="D66" s="123"/>
      <c r="E66" s="124"/>
      <c r="F66" s="123">
        <f t="shared" si="3"/>
        <v>0</v>
      </c>
      <c r="G66" s="124"/>
      <c r="H66" s="123">
        <f t="shared" si="4"/>
        <v>0</v>
      </c>
      <c r="I66" s="124"/>
      <c r="J66" s="123">
        <f t="shared" si="5"/>
        <v>0</v>
      </c>
      <c r="K66" s="124"/>
      <c r="L66" s="123">
        <f t="shared" si="6"/>
        <v>0</v>
      </c>
      <c r="M66" s="124"/>
      <c r="N66" s="123">
        <f t="shared" si="7"/>
        <v>0</v>
      </c>
      <c r="O66" s="123">
        <f t="shared" si="8"/>
        <v>0</v>
      </c>
    </row>
    <row r="67" spans="1:15" ht="20.25">
      <c r="A67" s="127">
        <v>2</v>
      </c>
      <c r="B67" s="128" t="s">
        <v>101</v>
      </c>
      <c r="C67" s="129">
        <v>5</v>
      </c>
      <c r="D67" s="123">
        <v>3</v>
      </c>
      <c r="E67" s="124">
        <v>4</v>
      </c>
      <c r="F67" s="123">
        <f t="shared" si="3"/>
        <v>240</v>
      </c>
      <c r="G67" s="124">
        <v>5</v>
      </c>
      <c r="H67" s="123">
        <f t="shared" si="4"/>
        <v>300</v>
      </c>
      <c r="I67" s="124">
        <v>6</v>
      </c>
      <c r="J67" s="123">
        <f t="shared" si="5"/>
        <v>360</v>
      </c>
      <c r="K67" s="124">
        <v>6</v>
      </c>
      <c r="L67" s="123">
        <f t="shared" si="6"/>
        <v>360</v>
      </c>
      <c r="M67" s="124">
        <v>6</v>
      </c>
      <c r="N67" s="123">
        <f t="shared" si="7"/>
        <v>360</v>
      </c>
      <c r="O67" s="123">
        <f t="shared" si="8"/>
        <v>1620</v>
      </c>
    </row>
    <row r="68" spans="1:15" ht="20.25">
      <c r="A68" s="127">
        <v>3</v>
      </c>
      <c r="B68" s="128" t="s">
        <v>9</v>
      </c>
      <c r="C68" s="129">
        <v>4</v>
      </c>
      <c r="D68" s="123"/>
      <c r="E68" s="124"/>
      <c r="F68" s="123">
        <f t="shared" si="3"/>
        <v>0</v>
      </c>
      <c r="G68" s="124"/>
      <c r="H68" s="123">
        <f t="shared" si="4"/>
        <v>0</v>
      </c>
      <c r="I68" s="124"/>
      <c r="J68" s="123">
        <f t="shared" si="5"/>
        <v>0</v>
      </c>
      <c r="K68" s="124"/>
      <c r="L68" s="123">
        <f t="shared" si="6"/>
        <v>0</v>
      </c>
      <c r="M68" s="124"/>
      <c r="N68" s="123">
        <f t="shared" si="7"/>
        <v>0</v>
      </c>
      <c r="O68" s="123">
        <f t="shared" si="8"/>
        <v>0</v>
      </c>
    </row>
    <row r="69" spans="1:15" ht="20.25">
      <c r="A69" s="127">
        <v>4</v>
      </c>
      <c r="B69" s="128" t="s">
        <v>102</v>
      </c>
      <c r="C69" s="129">
        <v>4</v>
      </c>
      <c r="D69" s="123">
        <v>7</v>
      </c>
      <c r="E69" s="124">
        <v>9</v>
      </c>
      <c r="F69" s="123">
        <f t="shared" si="3"/>
        <v>432</v>
      </c>
      <c r="G69" s="124">
        <v>10</v>
      </c>
      <c r="H69" s="123">
        <f t="shared" si="4"/>
        <v>480</v>
      </c>
      <c r="I69" s="124">
        <v>11</v>
      </c>
      <c r="J69" s="123">
        <f t="shared" si="5"/>
        <v>528</v>
      </c>
      <c r="K69" s="124">
        <v>12</v>
      </c>
      <c r="L69" s="123">
        <f t="shared" si="6"/>
        <v>576</v>
      </c>
      <c r="M69" s="132" t="s">
        <v>121</v>
      </c>
      <c r="N69" s="123">
        <f t="shared" si="7"/>
        <v>624</v>
      </c>
      <c r="O69" s="123">
        <f t="shared" si="8"/>
        <v>2640</v>
      </c>
    </row>
    <row r="70" spans="1:15" ht="20.25">
      <c r="A70" s="127">
        <v>5</v>
      </c>
      <c r="B70" s="128" t="s">
        <v>11</v>
      </c>
      <c r="C70" s="129">
        <v>4</v>
      </c>
      <c r="D70" s="123"/>
      <c r="E70" s="124"/>
      <c r="F70" s="123">
        <f t="shared" si="3"/>
        <v>0</v>
      </c>
      <c r="G70" s="124"/>
      <c r="H70" s="123">
        <f t="shared" si="4"/>
        <v>0</v>
      </c>
      <c r="I70" s="124"/>
      <c r="J70" s="123">
        <f t="shared" si="5"/>
        <v>0</v>
      </c>
      <c r="K70" s="124"/>
      <c r="L70" s="123">
        <f t="shared" si="6"/>
        <v>0</v>
      </c>
      <c r="M70" s="124"/>
      <c r="N70" s="123">
        <f t="shared" si="7"/>
        <v>0</v>
      </c>
      <c r="O70" s="123">
        <f t="shared" si="8"/>
        <v>0</v>
      </c>
    </row>
    <row r="71" spans="1:15" ht="20.25">
      <c r="A71" s="127">
        <v>6</v>
      </c>
      <c r="B71" s="128" t="s">
        <v>103</v>
      </c>
      <c r="C71" s="129">
        <v>3</v>
      </c>
      <c r="D71" s="123">
        <v>17</v>
      </c>
      <c r="E71" s="124">
        <v>18</v>
      </c>
      <c r="F71" s="123">
        <f t="shared" si="3"/>
        <v>648</v>
      </c>
      <c r="G71" s="124">
        <v>19</v>
      </c>
      <c r="H71" s="123">
        <f t="shared" si="4"/>
        <v>684</v>
      </c>
      <c r="I71" s="124">
        <v>20</v>
      </c>
      <c r="J71" s="123">
        <f t="shared" si="5"/>
        <v>720</v>
      </c>
      <c r="K71" s="124">
        <v>21</v>
      </c>
      <c r="L71" s="123">
        <f t="shared" si="6"/>
        <v>756</v>
      </c>
      <c r="M71" s="124">
        <v>22</v>
      </c>
      <c r="N71" s="123">
        <f t="shared" si="7"/>
        <v>792</v>
      </c>
      <c r="O71" s="123">
        <f t="shared" si="8"/>
        <v>3600</v>
      </c>
    </row>
    <row r="72" spans="1:15" ht="101.25">
      <c r="A72" s="127">
        <v>7</v>
      </c>
      <c r="B72" s="128" t="s">
        <v>109</v>
      </c>
      <c r="C72" s="129">
        <v>2.5</v>
      </c>
      <c r="D72" s="123">
        <v>55</v>
      </c>
      <c r="E72" s="124">
        <v>55</v>
      </c>
      <c r="F72" s="123">
        <f t="shared" si="3"/>
        <v>1650</v>
      </c>
      <c r="G72" s="124">
        <v>65</v>
      </c>
      <c r="H72" s="123">
        <f t="shared" si="4"/>
        <v>1950</v>
      </c>
      <c r="I72" s="132" t="s">
        <v>122</v>
      </c>
      <c r="J72" s="123">
        <f t="shared" si="5"/>
        <v>1950</v>
      </c>
      <c r="K72" s="124">
        <v>65</v>
      </c>
      <c r="L72" s="123">
        <f t="shared" si="6"/>
        <v>1950</v>
      </c>
      <c r="M72" s="124">
        <v>65</v>
      </c>
      <c r="N72" s="123">
        <f t="shared" si="7"/>
        <v>1950</v>
      </c>
      <c r="O72" s="123">
        <f t="shared" si="8"/>
        <v>9450</v>
      </c>
    </row>
    <row r="73" spans="1:15" ht="20.25">
      <c r="A73" s="127">
        <v>8</v>
      </c>
      <c r="B73" s="128" t="s">
        <v>110</v>
      </c>
      <c r="C73" s="129">
        <v>2</v>
      </c>
      <c r="D73" s="123">
        <v>10</v>
      </c>
      <c r="E73" s="124">
        <v>10</v>
      </c>
      <c r="F73" s="123">
        <f t="shared" si="3"/>
        <v>240</v>
      </c>
      <c r="G73" s="124">
        <v>0</v>
      </c>
      <c r="H73" s="123">
        <f t="shared" si="4"/>
        <v>0</v>
      </c>
      <c r="I73" s="124">
        <v>0</v>
      </c>
      <c r="J73" s="123">
        <f t="shared" si="5"/>
        <v>0</v>
      </c>
      <c r="K73" s="124">
        <v>0</v>
      </c>
      <c r="L73" s="123">
        <f t="shared" si="6"/>
        <v>0</v>
      </c>
      <c r="M73" s="124">
        <v>0</v>
      </c>
      <c r="N73" s="123">
        <f t="shared" si="7"/>
        <v>0</v>
      </c>
      <c r="O73" s="123">
        <f t="shared" si="8"/>
        <v>240</v>
      </c>
    </row>
    <row r="74" spans="1:15" ht="40.5">
      <c r="A74" s="127">
        <v>9</v>
      </c>
      <c r="B74" s="128" t="s">
        <v>111</v>
      </c>
      <c r="C74" s="129">
        <v>0</v>
      </c>
      <c r="D74" s="123"/>
      <c r="E74" s="124"/>
      <c r="F74" s="123">
        <f t="shared" si="3"/>
        <v>0</v>
      </c>
      <c r="G74" s="124"/>
      <c r="H74" s="123">
        <f t="shared" si="4"/>
        <v>0</v>
      </c>
      <c r="I74" s="124"/>
      <c r="J74" s="123">
        <f t="shared" si="5"/>
        <v>0</v>
      </c>
      <c r="K74" s="124"/>
      <c r="L74" s="123">
        <f t="shared" si="6"/>
        <v>0</v>
      </c>
      <c r="M74" s="124"/>
      <c r="N74" s="123">
        <f t="shared" si="7"/>
        <v>0</v>
      </c>
      <c r="O74" s="123">
        <f t="shared" si="8"/>
        <v>0</v>
      </c>
    </row>
    <row r="75" spans="1:15" ht="40.5">
      <c r="A75" s="127">
        <v>10</v>
      </c>
      <c r="B75" s="128" t="s">
        <v>112</v>
      </c>
      <c r="C75" s="129">
        <v>2</v>
      </c>
      <c r="D75" s="123"/>
      <c r="E75" s="124"/>
      <c r="F75" s="123">
        <f t="shared" si="3"/>
        <v>0</v>
      </c>
      <c r="G75" s="124"/>
      <c r="H75" s="123">
        <f t="shared" si="4"/>
        <v>0</v>
      </c>
      <c r="I75" s="124"/>
      <c r="J75" s="123">
        <f t="shared" si="5"/>
        <v>0</v>
      </c>
      <c r="K75" s="124"/>
      <c r="L75" s="123">
        <f t="shared" si="6"/>
        <v>0</v>
      </c>
      <c r="M75" s="124"/>
      <c r="N75" s="123">
        <f t="shared" si="7"/>
        <v>0</v>
      </c>
      <c r="O75" s="123">
        <f t="shared" si="8"/>
        <v>0</v>
      </c>
    </row>
    <row r="76" spans="1:15" ht="40.5">
      <c r="A76" s="127">
        <v>11</v>
      </c>
      <c r="B76" s="128" t="s">
        <v>113</v>
      </c>
      <c r="C76" s="129">
        <v>2</v>
      </c>
      <c r="D76" s="123">
        <v>1</v>
      </c>
      <c r="E76" s="124">
        <v>2</v>
      </c>
      <c r="F76" s="123">
        <f t="shared" si="3"/>
        <v>48</v>
      </c>
      <c r="G76" s="124">
        <v>2</v>
      </c>
      <c r="H76" s="123">
        <f t="shared" si="4"/>
        <v>48</v>
      </c>
      <c r="I76" s="124">
        <v>3</v>
      </c>
      <c r="J76" s="123">
        <f t="shared" si="5"/>
        <v>72</v>
      </c>
      <c r="K76" s="124">
        <v>3</v>
      </c>
      <c r="L76" s="123">
        <f t="shared" si="6"/>
        <v>72</v>
      </c>
      <c r="M76" s="124">
        <v>3</v>
      </c>
      <c r="N76" s="123">
        <f t="shared" si="7"/>
        <v>72</v>
      </c>
      <c r="O76" s="123">
        <f t="shared" si="8"/>
        <v>312</v>
      </c>
    </row>
    <row r="77" spans="1:15" ht="40.5">
      <c r="A77" s="127">
        <v>12</v>
      </c>
      <c r="B77" s="128" t="s">
        <v>117</v>
      </c>
      <c r="C77" s="129">
        <v>2</v>
      </c>
      <c r="D77" s="123">
        <v>7</v>
      </c>
      <c r="E77" s="124">
        <v>11</v>
      </c>
      <c r="F77" s="123">
        <f t="shared" si="3"/>
        <v>264</v>
      </c>
      <c r="G77" s="124">
        <v>11</v>
      </c>
      <c r="H77" s="123">
        <f t="shared" si="4"/>
        <v>264</v>
      </c>
      <c r="I77" s="124">
        <v>13</v>
      </c>
      <c r="J77" s="123">
        <f t="shared" si="5"/>
        <v>312</v>
      </c>
      <c r="K77" s="124">
        <v>13</v>
      </c>
      <c r="L77" s="123">
        <f t="shared" si="6"/>
        <v>312</v>
      </c>
      <c r="M77" s="124">
        <v>13</v>
      </c>
      <c r="N77" s="123">
        <f t="shared" si="7"/>
        <v>312</v>
      </c>
      <c r="O77" s="123">
        <f t="shared" si="8"/>
        <v>1464</v>
      </c>
    </row>
    <row r="78" spans="1:15" ht="40.5">
      <c r="A78" s="127">
        <v>13</v>
      </c>
      <c r="B78" s="128" t="s">
        <v>118</v>
      </c>
      <c r="C78" s="129">
        <v>1.5</v>
      </c>
      <c r="D78" s="123">
        <v>1</v>
      </c>
      <c r="E78" s="124">
        <v>2</v>
      </c>
      <c r="F78" s="123">
        <f t="shared" si="3"/>
        <v>36</v>
      </c>
      <c r="G78" s="124">
        <v>2</v>
      </c>
      <c r="H78" s="123">
        <f t="shared" si="4"/>
        <v>36</v>
      </c>
      <c r="I78" s="124">
        <v>2</v>
      </c>
      <c r="J78" s="123">
        <f t="shared" si="5"/>
        <v>36</v>
      </c>
      <c r="K78" s="124">
        <v>2</v>
      </c>
      <c r="L78" s="123">
        <f t="shared" si="6"/>
        <v>36</v>
      </c>
      <c r="M78" s="124">
        <v>2</v>
      </c>
      <c r="N78" s="123">
        <f t="shared" si="7"/>
        <v>36</v>
      </c>
      <c r="O78" s="123">
        <f t="shared" si="8"/>
        <v>180</v>
      </c>
    </row>
    <row r="79" spans="1:15" ht="20.25">
      <c r="A79" s="120">
        <v>5</v>
      </c>
      <c r="B79" s="130" t="s">
        <v>123</v>
      </c>
      <c r="C79" s="131"/>
      <c r="D79" s="123"/>
      <c r="E79" s="124"/>
      <c r="F79" s="123">
        <f t="shared" ref="F79:F143" si="12">+C79*E79*12</f>
        <v>0</v>
      </c>
      <c r="G79" s="124"/>
      <c r="H79" s="123">
        <f t="shared" ref="H79:H143" si="13">+C79*G79*12</f>
        <v>0</v>
      </c>
      <c r="I79" s="124"/>
      <c r="J79" s="123">
        <f t="shared" ref="J79:J143" si="14">+I79*C79*12</f>
        <v>0</v>
      </c>
      <c r="K79" s="124"/>
      <c r="L79" s="123">
        <f t="shared" ref="L79:L143" si="15">+K79*12*C79</f>
        <v>0</v>
      </c>
      <c r="M79" s="124"/>
      <c r="N79" s="123">
        <f t="shared" ref="N79:N143" si="16">12*M79*C79</f>
        <v>0</v>
      </c>
      <c r="O79" s="123">
        <f t="shared" ref="O79:O142" si="17">+N79+L79+J79+H79+F79</f>
        <v>0</v>
      </c>
    </row>
    <row r="80" spans="1:15" ht="20.25">
      <c r="A80" s="127">
        <v>1</v>
      </c>
      <c r="B80" s="128" t="s">
        <v>100</v>
      </c>
      <c r="C80" s="129">
        <v>5</v>
      </c>
      <c r="D80" s="123">
        <v>1</v>
      </c>
      <c r="E80" s="124">
        <v>1</v>
      </c>
      <c r="F80" s="123">
        <f t="shared" si="12"/>
        <v>60</v>
      </c>
      <c r="G80" s="124">
        <v>1</v>
      </c>
      <c r="H80" s="123">
        <f t="shared" si="13"/>
        <v>60</v>
      </c>
      <c r="I80" s="124">
        <v>2</v>
      </c>
      <c r="J80" s="123">
        <f t="shared" si="14"/>
        <v>120</v>
      </c>
      <c r="K80" s="124">
        <v>2</v>
      </c>
      <c r="L80" s="123">
        <f t="shared" si="15"/>
        <v>120</v>
      </c>
      <c r="M80" s="124">
        <v>2</v>
      </c>
      <c r="N80" s="123">
        <f t="shared" si="16"/>
        <v>120</v>
      </c>
      <c r="O80" s="123">
        <f t="shared" si="17"/>
        <v>480</v>
      </c>
    </row>
    <row r="81" spans="1:15" ht="20.25">
      <c r="A81" s="127">
        <v>2</v>
      </c>
      <c r="B81" s="128" t="s">
        <v>101</v>
      </c>
      <c r="C81" s="129">
        <v>5</v>
      </c>
      <c r="D81" s="123">
        <v>8</v>
      </c>
      <c r="E81" s="124">
        <v>10</v>
      </c>
      <c r="F81" s="123">
        <f t="shared" si="12"/>
        <v>600</v>
      </c>
      <c r="G81" s="124">
        <v>12</v>
      </c>
      <c r="H81" s="123">
        <f t="shared" si="13"/>
        <v>720</v>
      </c>
      <c r="I81" s="124">
        <v>12</v>
      </c>
      <c r="J81" s="123">
        <f t="shared" si="14"/>
        <v>720</v>
      </c>
      <c r="K81" s="124">
        <v>14</v>
      </c>
      <c r="L81" s="123">
        <f t="shared" si="15"/>
        <v>840</v>
      </c>
      <c r="M81" s="124">
        <v>16</v>
      </c>
      <c r="N81" s="123">
        <f t="shared" si="16"/>
        <v>960</v>
      </c>
      <c r="O81" s="123">
        <f t="shared" si="17"/>
        <v>3840</v>
      </c>
    </row>
    <row r="82" spans="1:15" ht="20.25">
      <c r="A82" s="127">
        <v>3</v>
      </c>
      <c r="B82" s="128" t="s">
        <v>9</v>
      </c>
      <c r="C82" s="129">
        <v>4</v>
      </c>
      <c r="D82" s="123">
        <v>7</v>
      </c>
      <c r="E82" s="124">
        <v>7</v>
      </c>
      <c r="F82" s="123">
        <f t="shared" si="12"/>
        <v>336</v>
      </c>
      <c r="G82" s="124">
        <v>7</v>
      </c>
      <c r="H82" s="123">
        <f t="shared" si="13"/>
        <v>336</v>
      </c>
      <c r="I82" s="124">
        <v>8</v>
      </c>
      <c r="J82" s="123">
        <f t="shared" si="14"/>
        <v>384</v>
      </c>
      <c r="K82" s="124">
        <v>8</v>
      </c>
      <c r="L82" s="123">
        <f t="shared" si="15"/>
        <v>384</v>
      </c>
      <c r="M82" s="124">
        <v>9</v>
      </c>
      <c r="N82" s="123">
        <f t="shared" si="16"/>
        <v>432</v>
      </c>
      <c r="O82" s="123">
        <f t="shared" si="17"/>
        <v>1872</v>
      </c>
    </row>
    <row r="83" spans="1:15" ht="20.25">
      <c r="A83" s="127">
        <v>4</v>
      </c>
      <c r="B83" s="128" t="s">
        <v>102</v>
      </c>
      <c r="C83" s="129">
        <v>4</v>
      </c>
      <c r="D83" s="123">
        <v>49</v>
      </c>
      <c r="E83" s="124">
        <v>54</v>
      </c>
      <c r="F83" s="123">
        <f t="shared" si="12"/>
        <v>2592</v>
      </c>
      <c r="G83" s="124">
        <v>66</v>
      </c>
      <c r="H83" s="123">
        <f t="shared" si="13"/>
        <v>3168</v>
      </c>
      <c r="I83" s="124">
        <v>78</v>
      </c>
      <c r="J83" s="123">
        <f t="shared" si="14"/>
        <v>3744</v>
      </c>
      <c r="K83" s="124">
        <v>90</v>
      </c>
      <c r="L83" s="123">
        <f t="shared" si="15"/>
        <v>4320</v>
      </c>
      <c r="M83" s="124">
        <v>102</v>
      </c>
      <c r="N83" s="123">
        <f t="shared" si="16"/>
        <v>4896</v>
      </c>
      <c r="O83" s="123">
        <f t="shared" si="17"/>
        <v>18720</v>
      </c>
    </row>
    <row r="84" spans="1:15" ht="20.25">
      <c r="A84" s="127">
        <v>5</v>
      </c>
      <c r="B84" s="128" t="s">
        <v>11</v>
      </c>
      <c r="C84" s="129">
        <v>4</v>
      </c>
      <c r="D84" s="123">
        <v>0</v>
      </c>
      <c r="E84" s="124">
        <v>0</v>
      </c>
      <c r="F84" s="123">
        <f t="shared" si="12"/>
        <v>0</v>
      </c>
      <c r="G84" s="124">
        <v>0</v>
      </c>
      <c r="H84" s="123">
        <f t="shared" si="13"/>
        <v>0</v>
      </c>
      <c r="I84" s="124">
        <v>0</v>
      </c>
      <c r="J84" s="123">
        <f t="shared" si="14"/>
        <v>0</v>
      </c>
      <c r="K84" s="124">
        <v>0</v>
      </c>
      <c r="L84" s="123">
        <f t="shared" si="15"/>
        <v>0</v>
      </c>
      <c r="M84" s="124">
        <v>0</v>
      </c>
      <c r="N84" s="123">
        <f t="shared" si="16"/>
        <v>0</v>
      </c>
      <c r="O84" s="123">
        <f t="shared" si="17"/>
        <v>0</v>
      </c>
    </row>
    <row r="85" spans="1:15" ht="20.25">
      <c r="A85" s="127">
        <v>6</v>
      </c>
      <c r="B85" s="128" t="s">
        <v>103</v>
      </c>
      <c r="C85" s="129">
        <v>3</v>
      </c>
      <c r="D85" s="123">
        <v>101</v>
      </c>
      <c r="E85" s="124">
        <v>113</v>
      </c>
      <c r="F85" s="123">
        <f t="shared" si="12"/>
        <v>4068</v>
      </c>
      <c r="G85" s="124">
        <v>99</v>
      </c>
      <c r="H85" s="123">
        <f t="shared" si="13"/>
        <v>3564</v>
      </c>
      <c r="I85" s="124">
        <v>88</v>
      </c>
      <c r="J85" s="123">
        <f t="shared" si="14"/>
        <v>3168</v>
      </c>
      <c r="K85" s="124">
        <v>79</v>
      </c>
      <c r="L85" s="123">
        <f t="shared" si="15"/>
        <v>2844</v>
      </c>
      <c r="M85" s="124">
        <v>66</v>
      </c>
      <c r="N85" s="123">
        <f t="shared" si="16"/>
        <v>2376</v>
      </c>
      <c r="O85" s="123">
        <f t="shared" si="17"/>
        <v>16020</v>
      </c>
    </row>
    <row r="86" spans="1:15" ht="101.25">
      <c r="A86" s="127">
        <v>7</v>
      </c>
      <c r="B86" s="128" t="s">
        <v>109</v>
      </c>
      <c r="C86" s="129">
        <v>2.5</v>
      </c>
      <c r="D86" s="133">
        <v>436</v>
      </c>
      <c r="E86" s="134">
        <v>525</v>
      </c>
      <c r="F86" s="123">
        <f t="shared" si="12"/>
        <v>15750</v>
      </c>
      <c r="G86" s="134">
        <v>531</v>
      </c>
      <c r="H86" s="123">
        <f t="shared" si="13"/>
        <v>15930</v>
      </c>
      <c r="I86" s="134">
        <v>555</v>
      </c>
      <c r="J86" s="123">
        <f t="shared" si="14"/>
        <v>16650</v>
      </c>
      <c r="K86" s="134">
        <v>572</v>
      </c>
      <c r="L86" s="123">
        <f t="shared" si="15"/>
        <v>17160</v>
      </c>
      <c r="M86" s="134">
        <v>580</v>
      </c>
      <c r="N86" s="123">
        <f t="shared" si="16"/>
        <v>17400</v>
      </c>
      <c r="O86" s="123">
        <f t="shared" si="17"/>
        <v>82890</v>
      </c>
    </row>
    <row r="87" spans="1:15" ht="20.25">
      <c r="A87" s="127">
        <v>8</v>
      </c>
      <c r="B87" s="128" t="s">
        <v>110</v>
      </c>
      <c r="C87" s="129">
        <v>2</v>
      </c>
      <c r="D87" s="123">
        <v>0</v>
      </c>
      <c r="E87" s="124">
        <v>0</v>
      </c>
      <c r="F87" s="123">
        <f t="shared" si="12"/>
        <v>0</v>
      </c>
      <c r="G87" s="124">
        <v>0</v>
      </c>
      <c r="H87" s="123">
        <f t="shared" si="13"/>
        <v>0</v>
      </c>
      <c r="I87" s="124">
        <v>0</v>
      </c>
      <c r="J87" s="123">
        <f t="shared" si="14"/>
        <v>0</v>
      </c>
      <c r="K87" s="124">
        <v>0</v>
      </c>
      <c r="L87" s="123">
        <f t="shared" si="15"/>
        <v>0</v>
      </c>
      <c r="M87" s="124">
        <v>0</v>
      </c>
      <c r="N87" s="123">
        <f t="shared" si="16"/>
        <v>0</v>
      </c>
      <c r="O87" s="123">
        <f t="shared" si="17"/>
        <v>0</v>
      </c>
    </row>
    <row r="88" spans="1:15" ht="40.5">
      <c r="A88" s="127">
        <v>9</v>
      </c>
      <c r="B88" s="128" t="s">
        <v>111</v>
      </c>
      <c r="C88" s="129">
        <v>0</v>
      </c>
      <c r="D88" s="123">
        <v>0</v>
      </c>
      <c r="E88" s="124">
        <v>0</v>
      </c>
      <c r="F88" s="123">
        <f t="shared" si="12"/>
        <v>0</v>
      </c>
      <c r="G88" s="124">
        <v>0</v>
      </c>
      <c r="H88" s="123">
        <f t="shared" si="13"/>
        <v>0</v>
      </c>
      <c r="I88" s="124">
        <v>0</v>
      </c>
      <c r="J88" s="123">
        <f t="shared" si="14"/>
        <v>0</v>
      </c>
      <c r="K88" s="124">
        <v>0</v>
      </c>
      <c r="L88" s="123">
        <f t="shared" si="15"/>
        <v>0</v>
      </c>
      <c r="M88" s="124">
        <v>0</v>
      </c>
      <c r="N88" s="123">
        <f t="shared" si="16"/>
        <v>0</v>
      </c>
      <c r="O88" s="123">
        <f t="shared" si="17"/>
        <v>0</v>
      </c>
    </row>
    <row r="89" spans="1:15" ht="40.5">
      <c r="A89" s="127">
        <v>10</v>
      </c>
      <c r="B89" s="128" t="s">
        <v>112</v>
      </c>
      <c r="C89" s="129">
        <v>2</v>
      </c>
      <c r="D89" s="123">
        <v>15</v>
      </c>
      <c r="E89" s="124">
        <v>15</v>
      </c>
      <c r="F89" s="123">
        <f t="shared" si="12"/>
        <v>360</v>
      </c>
      <c r="G89" s="124">
        <v>11</v>
      </c>
      <c r="H89" s="123">
        <f t="shared" si="13"/>
        <v>264</v>
      </c>
      <c r="I89" s="124">
        <v>0</v>
      </c>
      <c r="J89" s="123">
        <f t="shared" si="14"/>
        <v>0</v>
      </c>
      <c r="K89" s="124">
        <v>0</v>
      </c>
      <c r="L89" s="123">
        <f t="shared" si="15"/>
        <v>0</v>
      </c>
      <c r="M89" s="124">
        <v>0</v>
      </c>
      <c r="N89" s="123">
        <f t="shared" si="16"/>
        <v>0</v>
      </c>
      <c r="O89" s="123">
        <f t="shared" si="17"/>
        <v>624</v>
      </c>
    </row>
    <row r="90" spans="1:15" ht="40.5">
      <c r="A90" s="127">
        <v>11</v>
      </c>
      <c r="B90" s="128" t="s">
        <v>113</v>
      </c>
      <c r="C90" s="129">
        <v>2</v>
      </c>
      <c r="D90" s="123">
        <v>5</v>
      </c>
      <c r="E90" s="124">
        <v>10</v>
      </c>
      <c r="F90" s="123">
        <f t="shared" si="12"/>
        <v>240</v>
      </c>
      <c r="G90" s="124">
        <v>10</v>
      </c>
      <c r="H90" s="123">
        <f t="shared" si="13"/>
        <v>240</v>
      </c>
      <c r="I90" s="124">
        <v>10</v>
      </c>
      <c r="J90" s="123">
        <f t="shared" si="14"/>
        <v>240</v>
      </c>
      <c r="K90" s="124">
        <v>10</v>
      </c>
      <c r="L90" s="123">
        <f t="shared" si="15"/>
        <v>240</v>
      </c>
      <c r="M90" s="124">
        <v>10</v>
      </c>
      <c r="N90" s="123">
        <f t="shared" si="16"/>
        <v>240</v>
      </c>
      <c r="O90" s="123">
        <f t="shared" si="17"/>
        <v>1200</v>
      </c>
    </row>
    <row r="91" spans="1:15" ht="40.5">
      <c r="A91" s="127">
        <v>12</v>
      </c>
      <c r="B91" s="128" t="s">
        <v>117</v>
      </c>
      <c r="C91" s="129">
        <v>2</v>
      </c>
      <c r="D91" s="123">
        <v>42</v>
      </c>
      <c r="E91" s="124">
        <v>83</v>
      </c>
      <c r="F91" s="123">
        <f t="shared" si="12"/>
        <v>1992</v>
      </c>
      <c r="G91" s="124">
        <v>81</v>
      </c>
      <c r="H91" s="123">
        <f t="shared" si="13"/>
        <v>1944</v>
      </c>
      <c r="I91" s="124">
        <v>77</v>
      </c>
      <c r="J91" s="123">
        <f t="shared" si="14"/>
        <v>1848</v>
      </c>
      <c r="K91" s="124">
        <v>78</v>
      </c>
      <c r="L91" s="123">
        <f t="shared" si="15"/>
        <v>1872</v>
      </c>
      <c r="M91" s="124">
        <v>78</v>
      </c>
      <c r="N91" s="123">
        <f t="shared" si="16"/>
        <v>1872</v>
      </c>
      <c r="O91" s="123">
        <f t="shared" si="17"/>
        <v>9528</v>
      </c>
    </row>
    <row r="92" spans="1:15" ht="40.5">
      <c r="A92" s="127">
        <v>13</v>
      </c>
      <c r="B92" s="128" t="s">
        <v>118</v>
      </c>
      <c r="C92" s="129">
        <v>1.5</v>
      </c>
      <c r="D92" s="123">
        <v>87</v>
      </c>
      <c r="E92" s="124">
        <v>107</v>
      </c>
      <c r="F92" s="123">
        <f t="shared" si="12"/>
        <v>1926</v>
      </c>
      <c r="G92" s="124">
        <v>107</v>
      </c>
      <c r="H92" s="123">
        <f t="shared" si="13"/>
        <v>1926</v>
      </c>
      <c r="I92" s="124">
        <v>107</v>
      </c>
      <c r="J92" s="123">
        <f t="shared" si="14"/>
        <v>1926</v>
      </c>
      <c r="K92" s="124">
        <v>110</v>
      </c>
      <c r="L92" s="123">
        <f t="shared" si="15"/>
        <v>1980</v>
      </c>
      <c r="M92" s="124">
        <v>112</v>
      </c>
      <c r="N92" s="123">
        <f t="shared" si="16"/>
        <v>2016</v>
      </c>
      <c r="O92" s="123">
        <f t="shared" si="17"/>
        <v>9774</v>
      </c>
    </row>
    <row r="93" spans="1:15" ht="20.25">
      <c r="A93" s="120">
        <v>6</v>
      </c>
      <c r="B93" s="130" t="s">
        <v>124</v>
      </c>
      <c r="C93" s="131"/>
      <c r="D93" s="123"/>
      <c r="E93" s="124"/>
      <c r="F93" s="123">
        <f t="shared" si="12"/>
        <v>0</v>
      </c>
      <c r="G93" s="124"/>
      <c r="H93" s="123">
        <f t="shared" si="13"/>
        <v>0</v>
      </c>
      <c r="I93" s="124"/>
      <c r="J93" s="123">
        <f t="shared" si="14"/>
        <v>0</v>
      </c>
      <c r="K93" s="124"/>
      <c r="L93" s="123">
        <f t="shared" si="15"/>
        <v>0</v>
      </c>
      <c r="M93" s="124"/>
      <c r="N93" s="123">
        <f t="shared" si="16"/>
        <v>0</v>
      </c>
      <c r="O93" s="123">
        <f t="shared" si="17"/>
        <v>0</v>
      </c>
    </row>
    <row r="94" spans="1:15" ht="20.25">
      <c r="A94" s="127">
        <v>1</v>
      </c>
      <c r="B94" s="128" t="s">
        <v>100</v>
      </c>
      <c r="C94" s="129">
        <v>5</v>
      </c>
      <c r="D94" s="123">
        <v>0</v>
      </c>
      <c r="E94" s="124">
        <v>0</v>
      </c>
      <c r="F94" s="123">
        <f t="shared" si="12"/>
        <v>0</v>
      </c>
      <c r="G94" s="124">
        <v>0</v>
      </c>
      <c r="H94" s="123">
        <f t="shared" si="13"/>
        <v>0</v>
      </c>
      <c r="I94" s="124">
        <v>0</v>
      </c>
      <c r="J94" s="123">
        <f t="shared" si="14"/>
        <v>0</v>
      </c>
      <c r="K94" s="124">
        <v>0</v>
      </c>
      <c r="L94" s="123">
        <f t="shared" si="15"/>
        <v>0</v>
      </c>
      <c r="M94" s="124">
        <v>0</v>
      </c>
      <c r="N94" s="123">
        <f t="shared" si="16"/>
        <v>0</v>
      </c>
      <c r="O94" s="123">
        <f t="shared" si="17"/>
        <v>0</v>
      </c>
    </row>
    <row r="95" spans="1:15" ht="20.25">
      <c r="A95" s="127">
        <v>2</v>
      </c>
      <c r="B95" s="128" t="s">
        <v>101</v>
      </c>
      <c r="C95" s="129">
        <v>5</v>
      </c>
      <c r="D95" s="123">
        <v>2</v>
      </c>
      <c r="E95" s="124">
        <v>2</v>
      </c>
      <c r="F95" s="123">
        <f t="shared" si="12"/>
        <v>120</v>
      </c>
      <c r="G95" s="124">
        <v>3</v>
      </c>
      <c r="H95" s="123">
        <f t="shared" si="13"/>
        <v>180</v>
      </c>
      <c r="I95" s="124">
        <v>5</v>
      </c>
      <c r="J95" s="123">
        <f t="shared" si="14"/>
        <v>300</v>
      </c>
      <c r="K95" s="124">
        <v>7</v>
      </c>
      <c r="L95" s="123">
        <f t="shared" si="15"/>
        <v>420</v>
      </c>
      <c r="M95" s="124">
        <v>10</v>
      </c>
      <c r="N95" s="123">
        <f t="shared" si="16"/>
        <v>600</v>
      </c>
      <c r="O95" s="123">
        <f t="shared" si="17"/>
        <v>1620</v>
      </c>
    </row>
    <row r="96" spans="1:15" ht="20.25">
      <c r="A96" s="127">
        <v>3</v>
      </c>
      <c r="B96" s="128" t="s">
        <v>9</v>
      </c>
      <c r="C96" s="129">
        <v>4</v>
      </c>
      <c r="D96" s="123">
        <v>0</v>
      </c>
      <c r="E96" s="124">
        <v>0</v>
      </c>
      <c r="F96" s="123">
        <f t="shared" si="12"/>
        <v>0</v>
      </c>
      <c r="G96" s="124">
        <v>0</v>
      </c>
      <c r="H96" s="123">
        <f t="shared" si="13"/>
        <v>0</v>
      </c>
      <c r="I96" s="124">
        <v>0</v>
      </c>
      <c r="J96" s="123">
        <f t="shared" si="14"/>
        <v>0</v>
      </c>
      <c r="K96" s="124">
        <v>0</v>
      </c>
      <c r="L96" s="123">
        <f t="shared" si="15"/>
        <v>0</v>
      </c>
      <c r="M96" s="124">
        <v>0</v>
      </c>
      <c r="N96" s="123">
        <f t="shared" si="16"/>
        <v>0</v>
      </c>
      <c r="O96" s="123">
        <f t="shared" si="17"/>
        <v>0</v>
      </c>
    </row>
    <row r="97" spans="1:15" ht="20.25">
      <c r="A97" s="127">
        <v>4</v>
      </c>
      <c r="B97" s="128" t="s">
        <v>102</v>
      </c>
      <c r="C97" s="129">
        <v>4</v>
      </c>
      <c r="D97" s="123">
        <v>20</v>
      </c>
      <c r="E97" s="124">
        <v>22</v>
      </c>
      <c r="F97" s="123">
        <f t="shared" si="12"/>
        <v>1056</v>
      </c>
      <c r="G97" s="124">
        <v>26</v>
      </c>
      <c r="H97" s="123">
        <f t="shared" si="13"/>
        <v>1248</v>
      </c>
      <c r="I97" s="124">
        <v>31</v>
      </c>
      <c r="J97" s="123">
        <f t="shared" si="14"/>
        <v>1488</v>
      </c>
      <c r="K97" s="124">
        <v>38</v>
      </c>
      <c r="L97" s="123">
        <f t="shared" si="15"/>
        <v>1824</v>
      </c>
      <c r="M97" s="124">
        <v>45</v>
      </c>
      <c r="N97" s="123">
        <f t="shared" si="16"/>
        <v>2160</v>
      </c>
      <c r="O97" s="123">
        <f t="shared" si="17"/>
        <v>7776</v>
      </c>
    </row>
    <row r="98" spans="1:15" ht="20.25">
      <c r="A98" s="127">
        <v>5</v>
      </c>
      <c r="B98" s="128" t="s">
        <v>11</v>
      </c>
      <c r="C98" s="129">
        <v>4</v>
      </c>
      <c r="D98" s="123">
        <v>0</v>
      </c>
      <c r="E98" s="124">
        <v>0</v>
      </c>
      <c r="F98" s="123">
        <f t="shared" si="12"/>
        <v>0</v>
      </c>
      <c r="G98" s="124">
        <v>0</v>
      </c>
      <c r="H98" s="123">
        <f t="shared" si="13"/>
        <v>0</v>
      </c>
      <c r="I98" s="124">
        <v>0</v>
      </c>
      <c r="J98" s="123">
        <f t="shared" si="14"/>
        <v>0</v>
      </c>
      <c r="K98" s="124">
        <v>0</v>
      </c>
      <c r="L98" s="123">
        <f t="shared" si="15"/>
        <v>0</v>
      </c>
      <c r="M98" s="124">
        <v>0</v>
      </c>
      <c r="N98" s="123">
        <f t="shared" si="16"/>
        <v>0</v>
      </c>
      <c r="O98" s="123">
        <f t="shared" si="17"/>
        <v>0</v>
      </c>
    </row>
    <row r="99" spans="1:15" ht="20.25">
      <c r="A99" s="127">
        <v>6</v>
      </c>
      <c r="B99" s="128" t="s">
        <v>103</v>
      </c>
      <c r="C99" s="129">
        <v>3</v>
      </c>
      <c r="D99" s="123">
        <v>56</v>
      </c>
      <c r="E99" s="124">
        <v>75</v>
      </c>
      <c r="F99" s="123">
        <f t="shared" si="12"/>
        <v>2700</v>
      </c>
      <c r="G99" s="124">
        <v>85</v>
      </c>
      <c r="H99" s="123">
        <f t="shared" si="13"/>
        <v>3060</v>
      </c>
      <c r="I99" s="124">
        <v>97</v>
      </c>
      <c r="J99" s="123">
        <f t="shared" si="14"/>
        <v>3492</v>
      </c>
      <c r="K99" s="124">
        <v>110</v>
      </c>
      <c r="L99" s="123">
        <f t="shared" si="15"/>
        <v>3960</v>
      </c>
      <c r="M99" s="124">
        <v>125</v>
      </c>
      <c r="N99" s="123">
        <f t="shared" si="16"/>
        <v>4500</v>
      </c>
      <c r="O99" s="123">
        <f t="shared" si="17"/>
        <v>17712</v>
      </c>
    </row>
    <row r="100" spans="1:15" ht="101.25">
      <c r="A100" s="127">
        <v>7</v>
      </c>
      <c r="B100" s="128" t="s">
        <v>109</v>
      </c>
      <c r="C100" s="129">
        <v>2.5</v>
      </c>
      <c r="D100" s="123">
        <v>210</v>
      </c>
      <c r="E100" s="124">
        <v>235</v>
      </c>
      <c r="F100" s="123">
        <f t="shared" si="12"/>
        <v>7050</v>
      </c>
      <c r="G100" s="124">
        <v>255</v>
      </c>
      <c r="H100" s="123">
        <f t="shared" si="13"/>
        <v>7650</v>
      </c>
      <c r="I100" s="124">
        <v>275</v>
      </c>
      <c r="J100" s="123">
        <f t="shared" si="14"/>
        <v>8250</v>
      </c>
      <c r="K100" s="124">
        <v>290</v>
      </c>
      <c r="L100" s="123">
        <f t="shared" si="15"/>
        <v>8700</v>
      </c>
      <c r="M100" s="124">
        <v>310</v>
      </c>
      <c r="N100" s="123">
        <f t="shared" si="16"/>
        <v>9300</v>
      </c>
      <c r="O100" s="123">
        <f t="shared" si="17"/>
        <v>40950</v>
      </c>
    </row>
    <row r="101" spans="1:15" ht="20.25">
      <c r="A101" s="127">
        <v>8</v>
      </c>
      <c r="B101" s="128" t="s">
        <v>110</v>
      </c>
      <c r="C101" s="129">
        <v>2</v>
      </c>
      <c r="D101" s="123">
        <v>6</v>
      </c>
      <c r="E101" s="124">
        <v>8</v>
      </c>
      <c r="F101" s="123">
        <f t="shared" si="12"/>
        <v>192</v>
      </c>
      <c r="G101" s="124">
        <v>8</v>
      </c>
      <c r="H101" s="123">
        <f t="shared" si="13"/>
        <v>192</v>
      </c>
      <c r="I101" s="124">
        <v>8</v>
      </c>
      <c r="J101" s="123">
        <f t="shared" si="14"/>
        <v>192</v>
      </c>
      <c r="K101" s="124">
        <v>8</v>
      </c>
      <c r="L101" s="123">
        <f t="shared" si="15"/>
        <v>192</v>
      </c>
      <c r="M101" s="124">
        <v>8</v>
      </c>
      <c r="N101" s="123">
        <f t="shared" si="16"/>
        <v>192</v>
      </c>
      <c r="O101" s="123">
        <f t="shared" si="17"/>
        <v>960</v>
      </c>
    </row>
    <row r="102" spans="1:15" ht="40.5">
      <c r="A102" s="127">
        <v>9</v>
      </c>
      <c r="B102" s="128" t="s">
        <v>111</v>
      </c>
      <c r="C102" s="129">
        <v>0</v>
      </c>
      <c r="D102" s="123">
        <v>0</v>
      </c>
      <c r="E102" s="124">
        <v>0</v>
      </c>
      <c r="F102" s="123">
        <f t="shared" si="12"/>
        <v>0</v>
      </c>
      <c r="G102" s="124">
        <v>0</v>
      </c>
      <c r="H102" s="123">
        <f t="shared" si="13"/>
        <v>0</v>
      </c>
      <c r="I102" s="124">
        <v>0</v>
      </c>
      <c r="J102" s="123">
        <f t="shared" si="14"/>
        <v>0</v>
      </c>
      <c r="K102" s="124">
        <v>0</v>
      </c>
      <c r="L102" s="123">
        <f t="shared" si="15"/>
        <v>0</v>
      </c>
      <c r="M102" s="124">
        <v>0</v>
      </c>
      <c r="N102" s="123">
        <f t="shared" si="16"/>
        <v>0</v>
      </c>
      <c r="O102" s="123">
        <f t="shared" si="17"/>
        <v>0</v>
      </c>
    </row>
    <row r="103" spans="1:15" ht="40.5">
      <c r="A103" s="127">
        <v>10</v>
      </c>
      <c r="B103" s="128" t="s">
        <v>112</v>
      </c>
      <c r="C103" s="129">
        <v>2</v>
      </c>
      <c r="D103" s="123">
        <v>9</v>
      </c>
      <c r="E103" s="124">
        <v>4</v>
      </c>
      <c r="F103" s="123">
        <f t="shared" si="12"/>
        <v>96</v>
      </c>
      <c r="G103" s="124">
        <v>4</v>
      </c>
      <c r="H103" s="123">
        <f t="shared" si="13"/>
        <v>96</v>
      </c>
      <c r="I103" s="124">
        <v>3</v>
      </c>
      <c r="J103" s="123">
        <f t="shared" si="14"/>
        <v>72</v>
      </c>
      <c r="K103" s="124">
        <v>1</v>
      </c>
      <c r="L103" s="123">
        <f t="shared" si="15"/>
        <v>24</v>
      </c>
      <c r="M103" s="124">
        <v>1</v>
      </c>
      <c r="N103" s="123">
        <f t="shared" si="16"/>
        <v>24</v>
      </c>
      <c r="O103" s="123">
        <f t="shared" si="17"/>
        <v>312</v>
      </c>
    </row>
    <row r="104" spans="1:15" ht="40.5">
      <c r="A104" s="127">
        <v>11</v>
      </c>
      <c r="B104" s="128" t="s">
        <v>113</v>
      </c>
      <c r="C104" s="129">
        <v>2</v>
      </c>
      <c r="D104" s="123">
        <v>5</v>
      </c>
      <c r="E104" s="124">
        <v>6</v>
      </c>
      <c r="F104" s="123">
        <f t="shared" si="12"/>
        <v>144</v>
      </c>
      <c r="G104" s="124">
        <v>8</v>
      </c>
      <c r="H104" s="123">
        <f t="shared" si="13"/>
        <v>192</v>
      </c>
      <c r="I104" s="124">
        <v>8</v>
      </c>
      <c r="J104" s="123">
        <f t="shared" si="14"/>
        <v>192</v>
      </c>
      <c r="K104" s="124">
        <v>8</v>
      </c>
      <c r="L104" s="123">
        <f t="shared" si="15"/>
        <v>192</v>
      </c>
      <c r="M104" s="124">
        <v>8</v>
      </c>
      <c r="N104" s="123">
        <f t="shared" si="16"/>
        <v>192</v>
      </c>
      <c r="O104" s="123">
        <f t="shared" si="17"/>
        <v>912</v>
      </c>
    </row>
    <row r="105" spans="1:15" ht="40.5">
      <c r="A105" s="127">
        <v>12</v>
      </c>
      <c r="B105" s="128" t="s">
        <v>117</v>
      </c>
      <c r="C105" s="129">
        <v>2</v>
      </c>
      <c r="D105" s="123">
        <v>21</v>
      </c>
      <c r="E105" s="124">
        <v>27</v>
      </c>
      <c r="F105" s="123">
        <f t="shared" si="12"/>
        <v>648</v>
      </c>
      <c r="G105" s="124">
        <v>31</v>
      </c>
      <c r="H105" s="123">
        <f t="shared" si="13"/>
        <v>744</v>
      </c>
      <c r="I105" s="124">
        <v>34</v>
      </c>
      <c r="J105" s="123">
        <f t="shared" si="14"/>
        <v>816</v>
      </c>
      <c r="K105" s="124">
        <v>36</v>
      </c>
      <c r="L105" s="123">
        <f t="shared" si="15"/>
        <v>864</v>
      </c>
      <c r="M105" s="124">
        <v>40</v>
      </c>
      <c r="N105" s="123">
        <f t="shared" si="16"/>
        <v>960</v>
      </c>
      <c r="O105" s="123">
        <f t="shared" si="17"/>
        <v>4032</v>
      </c>
    </row>
    <row r="106" spans="1:15" ht="40.5">
      <c r="A106" s="127">
        <v>13</v>
      </c>
      <c r="B106" s="128" t="s">
        <v>118</v>
      </c>
      <c r="C106" s="129">
        <v>1.5</v>
      </c>
      <c r="D106" s="123">
        <v>10</v>
      </c>
      <c r="E106" s="124">
        <v>11</v>
      </c>
      <c r="F106" s="123">
        <f t="shared" si="12"/>
        <v>198</v>
      </c>
      <c r="G106" s="124">
        <v>12</v>
      </c>
      <c r="H106" s="123">
        <f t="shared" si="13"/>
        <v>216</v>
      </c>
      <c r="I106" s="124">
        <v>14</v>
      </c>
      <c r="J106" s="123">
        <f t="shared" si="14"/>
        <v>252</v>
      </c>
      <c r="K106" s="124">
        <v>17</v>
      </c>
      <c r="L106" s="123">
        <f t="shared" si="15"/>
        <v>306</v>
      </c>
      <c r="M106" s="124">
        <v>20</v>
      </c>
      <c r="N106" s="123">
        <f t="shared" si="16"/>
        <v>360</v>
      </c>
      <c r="O106" s="123">
        <f t="shared" si="17"/>
        <v>1332</v>
      </c>
    </row>
    <row r="107" spans="1:15" ht="28.5" customHeight="1">
      <c r="A107" s="155" t="s">
        <v>125</v>
      </c>
      <c r="B107" s="161" t="s">
        <v>126</v>
      </c>
      <c r="C107" s="160"/>
      <c r="D107" s="157"/>
      <c r="E107" s="158">
        <f t="shared" ref="E107:O107" si="18">+SUM(E110:E543)</f>
        <v>10424</v>
      </c>
      <c r="F107" s="157">
        <f t="shared" si="18"/>
        <v>322368</v>
      </c>
      <c r="G107" s="158">
        <f t="shared" si="18"/>
        <v>10605</v>
      </c>
      <c r="H107" s="157">
        <f t="shared" si="18"/>
        <v>331434</v>
      </c>
      <c r="I107" s="158">
        <f t="shared" si="18"/>
        <v>11059</v>
      </c>
      <c r="J107" s="157">
        <f t="shared" si="18"/>
        <v>351144</v>
      </c>
      <c r="K107" s="158">
        <f t="shared" si="18"/>
        <v>10992</v>
      </c>
      <c r="L107" s="157">
        <f t="shared" si="18"/>
        <v>351066</v>
      </c>
      <c r="M107" s="158">
        <f t="shared" si="18"/>
        <v>11462</v>
      </c>
      <c r="N107" s="157">
        <f t="shared" si="18"/>
        <v>370068</v>
      </c>
      <c r="O107" s="157">
        <f t="shared" si="18"/>
        <v>1726080</v>
      </c>
    </row>
    <row r="108" spans="1:15" ht="20.25">
      <c r="A108" s="120"/>
      <c r="B108" s="135" t="s">
        <v>127</v>
      </c>
      <c r="C108" s="131"/>
      <c r="D108" s="123"/>
      <c r="E108" s="124"/>
      <c r="F108" s="123"/>
      <c r="G108" s="124"/>
      <c r="H108" s="123"/>
      <c r="I108" s="124"/>
      <c r="J108" s="123"/>
      <c r="K108" s="124"/>
      <c r="L108" s="123"/>
      <c r="M108" s="124"/>
      <c r="N108" s="123"/>
      <c r="O108" s="123">
        <f t="shared" si="17"/>
        <v>0</v>
      </c>
    </row>
    <row r="109" spans="1:15" ht="20.25">
      <c r="A109" s="120">
        <v>1</v>
      </c>
      <c r="B109" s="130" t="s">
        <v>128</v>
      </c>
      <c r="C109" s="131"/>
      <c r="D109" s="123"/>
      <c r="E109" s="124"/>
      <c r="F109" s="123">
        <f t="shared" si="12"/>
        <v>0</v>
      </c>
      <c r="G109" s="124"/>
      <c r="H109" s="123">
        <f t="shared" si="13"/>
        <v>0</v>
      </c>
      <c r="I109" s="124"/>
      <c r="J109" s="123">
        <f t="shared" si="14"/>
        <v>0</v>
      </c>
      <c r="K109" s="124"/>
      <c r="L109" s="123">
        <f t="shared" si="15"/>
        <v>0</v>
      </c>
      <c r="M109" s="124"/>
      <c r="N109" s="123">
        <f t="shared" si="16"/>
        <v>0</v>
      </c>
      <c r="O109" s="123">
        <f t="shared" si="17"/>
        <v>0</v>
      </c>
    </row>
    <row r="110" spans="1:15" ht="20.25">
      <c r="A110" s="127">
        <v>1</v>
      </c>
      <c r="B110" s="128" t="s">
        <v>100</v>
      </c>
      <c r="C110" s="129">
        <v>6</v>
      </c>
      <c r="D110" s="123">
        <v>1</v>
      </c>
      <c r="E110" s="124">
        <v>1</v>
      </c>
      <c r="F110" s="123">
        <f t="shared" si="12"/>
        <v>72</v>
      </c>
      <c r="G110" s="124">
        <v>2</v>
      </c>
      <c r="H110" s="123">
        <f t="shared" si="13"/>
        <v>144</v>
      </c>
      <c r="I110" s="124">
        <v>3</v>
      </c>
      <c r="J110" s="123">
        <f t="shared" si="14"/>
        <v>216</v>
      </c>
      <c r="K110" s="124">
        <v>3</v>
      </c>
      <c r="L110" s="123">
        <f t="shared" si="15"/>
        <v>216</v>
      </c>
      <c r="M110" s="124">
        <v>3</v>
      </c>
      <c r="N110" s="123">
        <f t="shared" si="16"/>
        <v>216</v>
      </c>
      <c r="O110" s="123">
        <f t="shared" si="17"/>
        <v>864</v>
      </c>
    </row>
    <row r="111" spans="1:15" ht="20.25">
      <c r="A111" s="127">
        <v>2</v>
      </c>
      <c r="B111" s="128" t="s">
        <v>101</v>
      </c>
      <c r="C111" s="129">
        <v>6</v>
      </c>
      <c r="D111" s="123">
        <v>7</v>
      </c>
      <c r="E111" s="124">
        <v>8</v>
      </c>
      <c r="F111" s="123">
        <f t="shared" si="12"/>
        <v>576</v>
      </c>
      <c r="G111" s="124">
        <v>8</v>
      </c>
      <c r="H111" s="123">
        <f t="shared" si="13"/>
        <v>576</v>
      </c>
      <c r="I111" s="124">
        <v>9</v>
      </c>
      <c r="J111" s="123">
        <f t="shared" si="14"/>
        <v>648</v>
      </c>
      <c r="K111" s="124">
        <v>10</v>
      </c>
      <c r="L111" s="123">
        <f t="shared" si="15"/>
        <v>720</v>
      </c>
      <c r="M111" s="124">
        <v>11</v>
      </c>
      <c r="N111" s="123">
        <f t="shared" si="16"/>
        <v>792</v>
      </c>
      <c r="O111" s="123">
        <f t="shared" si="17"/>
        <v>3312</v>
      </c>
    </row>
    <row r="112" spans="1:15" ht="20.25">
      <c r="A112" s="127">
        <v>3</v>
      </c>
      <c r="B112" s="128" t="s">
        <v>9</v>
      </c>
      <c r="C112" s="129">
        <v>5</v>
      </c>
      <c r="D112" s="123">
        <v>5</v>
      </c>
      <c r="E112" s="124">
        <v>8</v>
      </c>
      <c r="F112" s="123">
        <f t="shared" si="12"/>
        <v>480</v>
      </c>
      <c r="G112" s="124">
        <v>8</v>
      </c>
      <c r="H112" s="123">
        <f t="shared" si="13"/>
        <v>480</v>
      </c>
      <c r="I112" s="124">
        <v>8</v>
      </c>
      <c r="J112" s="123">
        <f t="shared" si="14"/>
        <v>480</v>
      </c>
      <c r="K112" s="124">
        <v>8</v>
      </c>
      <c r="L112" s="123">
        <f t="shared" si="15"/>
        <v>480</v>
      </c>
      <c r="M112" s="124">
        <v>9</v>
      </c>
      <c r="N112" s="123">
        <f t="shared" si="16"/>
        <v>540</v>
      </c>
      <c r="O112" s="123">
        <f t="shared" si="17"/>
        <v>2460</v>
      </c>
    </row>
    <row r="113" spans="1:15" ht="20.25">
      <c r="A113" s="127">
        <v>4</v>
      </c>
      <c r="B113" s="128" t="s">
        <v>102</v>
      </c>
      <c r="C113" s="129">
        <v>5</v>
      </c>
      <c r="D113" s="123">
        <v>67</v>
      </c>
      <c r="E113" s="124">
        <v>76</v>
      </c>
      <c r="F113" s="123">
        <f t="shared" si="12"/>
        <v>4560</v>
      </c>
      <c r="G113" s="124">
        <v>77</v>
      </c>
      <c r="H113" s="123">
        <f t="shared" si="13"/>
        <v>4620</v>
      </c>
      <c r="I113" s="124">
        <v>79</v>
      </c>
      <c r="J113" s="123">
        <f t="shared" si="14"/>
        <v>4740</v>
      </c>
      <c r="K113" s="124">
        <v>82</v>
      </c>
      <c r="L113" s="123">
        <f t="shared" si="15"/>
        <v>4920</v>
      </c>
      <c r="M113" s="124">
        <v>84</v>
      </c>
      <c r="N113" s="123">
        <f t="shared" si="16"/>
        <v>5040</v>
      </c>
      <c r="O113" s="123">
        <f t="shared" si="17"/>
        <v>23880</v>
      </c>
    </row>
    <row r="114" spans="1:15" ht="20.25">
      <c r="A114" s="127">
        <v>5</v>
      </c>
      <c r="B114" s="128" t="s">
        <v>11</v>
      </c>
      <c r="C114" s="129">
        <v>5</v>
      </c>
      <c r="D114" s="123"/>
      <c r="E114" s="124"/>
      <c r="F114" s="123">
        <f t="shared" si="12"/>
        <v>0</v>
      </c>
      <c r="G114" s="124"/>
      <c r="H114" s="123">
        <f t="shared" si="13"/>
        <v>0</v>
      </c>
      <c r="I114" s="124"/>
      <c r="J114" s="123">
        <f t="shared" si="14"/>
        <v>0</v>
      </c>
      <c r="K114" s="124"/>
      <c r="L114" s="123">
        <f t="shared" si="15"/>
        <v>0</v>
      </c>
      <c r="M114" s="124"/>
      <c r="N114" s="123">
        <f t="shared" si="16"/>
        <v>0</v>
      </c>
      <c r="O114" s="123">
        <f t="shared" si="17"/>
        <v>0</v>
      </c>
    </row>
    <row r="115" spans="1:15" ht="20.25">
      <c r="A115" s="127">
        <v>6</v>
      </c>
      <c r="B115" s="128" t="s">
        <v>103</v>
      </c>
      <c r="C115" s="129">
        <v>4</v>
      </c>
      <c r="D115" s="123">
        <v>58</v>
      </c>
      <c r="E115" s="124">
        <v>74</v>
      </c>
      <c r="F115" s="123">
        <f t="shared" si="12"/>
        <v>3552</v>
      </c>
      <c r="G115" s="124">
        <v>72</v>
      </c>
      <c r="H115" s="123">
        <f t="shared" si="13"/>
        <v>3456</v>
      </c>
      <c r="I115" s="124">
        <v>68</v>
      </c>
      <c r="J115" s="123">
        <f t="shared" si="14"/>
        <v>3264</v>
      </c>
      <c r="K115" s="124">
        <v>64</v>
      </c>
      <c r="L115" s="123">
        <f t="shared" si="15"/>
        <v>3072</v>
      </c>
      <c r="M115" s="124">
        <v>60</v>
      </c>
      <c r="N115" s="123">
        <f t="shared" si="16"/>
        <v>2880</v>
      </c>
      <c r="O115" s="123">
        <f t="shared" si="17"/>
        <v>16224</v>
      </c>
    </row>
    <row r="116" spans="1:15" ht="101.25">
      <c r="A116" s="127">
        <v>7</v>
      </c>
      <c r="B116" s="128" t="s">
        <v>129</v>
      </c>
      <c r="C116" s="129">
        <v>3</v>
      </c>
      <c r="D116" s="123">
        <v>340</v>
      </c>
      <c r="E116" s="124">
        <v>411</v>
      </c>
      <c r="F116" s="123">
        <f t="shared" si="12"/>
        <v>14796</v>
      </c>
      <c r="G116" s="124">
        <v>416</v>
      </c>
      <c r="H116" s="123">
        <f t="shared" si="13"/>
        <v>14976</v>
      </c>
      <c r="I116" s="124">
        <v>421</v>
      </c>
      <c r="J116" s="123">
        <f t="shared" si="14"/>
        <v>15156</v>
      </c>
      <c r="K116" s="124">
        <v>421</v>
      </c>
      <c r="L116" s="123">
        <f t="shared" si="15"/>
        <v>15156</v>
      </c>
      <c r="M116" s="124">
        <v>436</v>
      </c>
      <c r="N116" s="123">
        <f t="shared" si="16"/>
        <v>15696</v>
      </c>
      <c r="O116" s="123">
        <f t="shared" si="17"/>
        <v>75780</v>
      </c>
    </row>
    <row r="117" spans="1:15" ht="20.25">
      <c r="A117" s="127">
        <v>8</v>
      </c>
      <c r="B117" s="128" t="s">
        <v>110</v>
      </c>
      <c r="C117" s="129">
        <v>2.5</v>
      </c>
      <c r="D117" s="123">
        <v>3</v>
      </c>
      <c r="E117" s="124"/>
      <c r="F117" s="123">
        <f t="shared" si="12"/>
        <v>0</v>
      </c>
      <c r="G117" s="124"/>
      <c r="H117" s="123">
        <f t="shared" si="13"/>
        <v>0</v>
      </c>
      <c r="I117" s="124"/>
      <c r="J117" s="123">
        <f t="shared" si="14"/>
        <v>0</v>
      </c>
      <c r="K117" s="124"/>
      <c r="L117" s="123">
        <f t="shared" si="15"/>
        <v>0</v>
      </c>
      <c r="M117" s="124"/>
      <c r="N117" s="123">
        <f t="shared" si="16"/>
        <v>0</v>
      </c>
      <c r="O117" s="123">
        <f t="shared" si="17"/>
        <v>0</v>
      </c>
    </row>
    <row r="118" spans="1:15" ht="40.5">
      <c r="A118" s="127">
        <v>9</v>
      </c>
      <c r="B118" s="128" t="s">
        <v>111</v>
      </c>
      <c r="C118" s="129">
        <v>2.5</v>
      </c>
      <c r="D118" s="123"/>
      <c r="E118" s="124"/>
      <c r="F118" s="123">
        <f t="shared" si="12"/>
        <v>0</v>
      </c>
      <c r="G118" s="124"/>
      <c r="H118" s="123">
        <f t="shared" si="13"/>
        <v>0</v>
      </c>
      <c r="I118" s="124"/>
      <c r="J118" s="123">
        <f t="shared" si="14"/>
        <v>0</v>
      </c>
      <c r="K118" s="124"/>
      <c r="L118" s="123">
        <f t="shared" si="15"/>
        <v>0</v>
      </c>
      <c r="M118" s="124"/>
      <c r="N118" s="123">
        <f t="shared" si="16"/>
        <v>0</v>
      </c>
      <c r="O118" s="123">
        <f t="shared" si="17"/>
        <v>0</v>
      </c>
    </row>
    <row r="119" spans="1:15" ht="40.5">
      <c r="A119" s="127">
        <v>10</v>
      </c>
      <c r="B119" s="128" t="s">
        <v>112</v>
      </c>
      <c r="C119" s="129">
        <v>2.5</v>
      </c>
      <c r="D119" s="123">
        <v>35</v>
      </c>
      <c r="E119" s="124">
        <v>25</v>
      </c>
      <c r="F119" s="123">
        <f t="shared" si="12"/>
        <v>750</v>
      </c>
      <c r="G119" s="124">
        <v>20</v>
      </c>
      <c r="H119" s="123">
        <f t="shared" si="13"/>
        <v>600</v>
      </c>
      <c r="I119" s="124">
        <v>15</v>
      </c>
      <c r="J119" s="123">
        <f t="shared" si="14"/>
        <v>450</v>
      </c>
      <c r="K119" s="124">
        <v>15</v>
      </c>
      <c r="L119" s="123">
        <f t="shared" si="15"/>
        <v>450</v>
      </c>
      <c r="M119" s="124"/>
      <c r="N119" s="123">
        <f t="shared" si="16"/>
        <v>0</v>
      </c>
      <c r="O119" s="123">
        <f t="shared" si="17"/>
        <v>2250</v>
      </c>
    </row>
    <row r="120" spans="1:15" ht="40.5">
      <c r="A120" s="127">
        <v>11</v>
      </c>
      <c r="B120" s="128" t="s">
        <v>113</v>
      </c>
      <c r="C120" s="129">
        <v>2</v>
      </c>
      <c r="D120" s="123">
        <v>3</v>
      </c>
      <c r="E120" s="124">
        <v>6</v>
      </c>
      <c r="F120" s="123">
        <f t="shared" si="12"/>
        <v>144</v>
      </c>
      <c r="G120" s="124">
        <v>6</v>
      </c>
      <c r="H120" s="123">
        <f t="shared" si="13"/>
        <v>144</v>
      </c>
      <c r="I120" s="124">
        <v>6</v>
      </c>
      <c r="J120" s="123">
        <f t="shared" si="14"/>
        <v>144</v>
      </c>
      <c r="K120" s="124">
        <v>6</v>
      </c>
      <c r="L120" s="123">
        <f t="shared" si="15"/>
        <v>144</v>
      </c>
      <c r="M120" s="124">
        <v>6</v>
      </c>
      <c r="N120" s="123">
        <f t="shared" si="16"/>
        <v>144</v>
      </c>
      <c r="O120" s="123">
        <f t="shared" si="17"/>
        <v>720</v>
      </c>
    </row>
    <row r="121" spans="1:15" ht="40.5">
      <c r="A121" s="127">
        <v>12</v>
      </c>
      <c r="B121" s="128" t="s">
        <v>117</v>
      </c>
      <c r="C121" s="129">
        <v>2</v>
      </c>
      <c r="D121" s="123">
        <v>21</v>
      </c>
      <c r="E121" s="124">
        <v>51</v>
      </c>
      <c r="F121" s="123">
        <f t="shared" si="12"/>
        <v>1224</v>
      </c>
      <c r="G121" s="124">
        <v>52</v>
      </c>
      <c r="H121" s="123">
        <f t="shared" si="13"/>
        <v>1248</v>
      </c>
      <c r="I121" s="124">
        <v>55</v>
      </c>
      <c r="J121" s="123">
        <f t="shared" si="14"/>
        <v>1320</v>
      </c>
      <c r="K121" s="124">
        <v>55</v>
      </c>
      <c r="L121" s="123">
        <f t="shared" si="15"/>
        <v>1320</v>
      </c>
      <c r="M121" s="124">
        <v>55</v>
      </c>
      <c r="N121" s="123">
        <f t="shared" si="16"/>
        <v>1320</v>
      </c>
      <c r="O121" s="123">
        <f t="shared" si="17"/>
        <v>6432</v>
      </c>
    </row>
    <row r="122" spans="1:15" ht="40.5">
      <c r="A122" s="127">
        <v>13</v>
      </c>
      <c r="B122" s="128" t="s">
        <v>118</v>
      </c>
      <c r="C122" s="129">
        <v>1.5</v>
      </c>
      <c r="D122" s="123">
        <v>13</v>
      </c>
      <c r="E122" s="124">
        <v>16</v>
      </c>
      <c r="F122" s="123">
        <f t="shared" si="12"/>
        <v>288</v>
      </c>
      <c r="G122" s="124">
        <v>15</v>
      </c>
      <c r="H122" s="123">
        <f t="shared" si="13"/>
        <v>270</v>
      </c>
      <c r="I122" s="124">
        <v>12</v>
      </c>
      <c r="J122" s="123">
        <f t="shared" si="14"/>
        <v>216</v>
      </c>
      <c r="K122" s="124">
        <v>12</v>
      </c>
      <c r="L122" s="123">
        <f t="shared" si="15"/>
        <v>216</v>
      </c>
      <c r="M122" s="124">
        <v>12</v>
      </c>
      <c r="N122" s="123">
        <f t="shared" si="16"/>
        <v>216</v>
      </c>
      <c r="O122" s="123">
        <f t="shared" si="17"/>
        <v>1206</v>
      </c>
    </row>
    <row r="123" spans="1:15" ht="20.25">
      <c r="A123" s="120">
        <v>2</v>
      </c>
      <c r="B123" s="130" t="s">
        <v>130</v>
      </c>
      <c r="C123" s="131"/>
      <c r="D123" s="123"/>
      <c r="E123" s="124"/>
      <c r="F123" s="123">
        <f t="shared" si="12"/>
        <v>0</v>
      </c>
      <c r="G123" s="124"/>
      <c r="H123" s="123">
        <f t="shared" si="13"/>
        <v>0</v>
      </c>
      <c r="I123" s="124"/>
      <c r="J123" s="123">
        <f t="shared" si="14"/>
        <v>0</v>
      </c>
      <c r="K123" s="124"/>
      <c r="L123" s="123">
        <f t="shared" si="15"/>
        <v>0</v>
      </c>
      <c r="M123" s="124"/>
      <c r="N123" s="123">
        <f t="shared" si="16"/>
        <v>0</v>
      </c>
      <c r="O123" s="123">
        <f t="shared" si="17"/>
        <v>0</v>
      </c>
    </row>
    <row r="124" spans="1:15" ht="20.25">
      <c r="A124" s="127">
        <v>1</v>
      </c>
      <c r="B124" s="128" t="s">
        <v>100</v>
      </c>
      <c r="C124" s="129">
        <v>6</v>
      </c>
      <c r="D124" s="123"/>
      <c r="E124" s="124"/>
      <c r="F124" s="123">
        <f t="shared" si="12"/>
        <v>0</v>
      </c>
      <c r="G124" s="124"/>
      <c r="H124" s="123">
        <f t="shared" si="13"/>
        <v>0</v>
      </c>
      <c r="I124" s="124"/>
      <c r="J124" s="123">
        <f t="shared" si="14"/>
        <v>0</v>
      </c>
      <c r="K124" s="124"/>
      <c r="L124" s="123">
        <f t="shared" si="15"/>
        <v>0</v>
      </c>
      <c r="M124" s="124"/>
      <c r="N124" s="123">
        <f t="shared" si="16"/>
        <v>0</v>
      </c>
      <c r="O124" s="123">
        <f t="shared" si="17"/>
        <v>0</v>
      </c>
    </row>
    <row r="125" spans="1:15" ht="20.25">
      <c r="A125" s="127">
        <v>2</v>
      </c>
      <c r="B125" s="128" t="s">
        <v>101</v>
      </c>
      <c r="C125" s="129">
        <v>6</v>
      </c>
      <c r="D125" s="123">
        <v>1</v>
      </c>
      <c r="E125" s="124">
        <v>1</v>
      </c>
      <c r="F125" s="123">
        <f t="shared" si="12"/>
        <v>72</v>
      </c>
      <c r="G125" s="124">
        <v>1</v>
      </c>
      <c r="H125" s="123">
        <f t="shared" si="13"/>
        <v>72</v>
      </c>
      <c r="I125" s="124">
        <v>1</v>
      </c>
      <c r="J125" s="123">
        <f t="shared" si="14"/>
        <v>72</v>
      </c>
      <c r="K125" s="124">
        <v>1</v>
      </c>
      <c r="L125" s="123">
        <f t="shared" si="15"/>
        <v>72</v>
      </c>
      <c r="M125" s="124">
        <v>1</v>
      </c>
      <c r="N125" s="123">
        <f t="shared" si="16"/>
        <v>72</v>
      </c>
      <c r="O125" s="123">
        <f t="shared" si="17"/>
        <v>360</v>
      </c>
    </row>
    <row r="126" spans="1:15" ht="20.25">
      <c r="A126" s="127">
        <v>3</v>
      </c>
      <c r="B126" s="128" t="s">
        <v>9</v>
      </c>
      <c r="C126" s="129">
        <v>5</v>
      </c>
      <c r="D126" s="123">
        <v>1</v>
      </c>
      <c r="E126" s="124">
        <v>1</v>
      </c>
      <c r="F126" s="123">
        <f t="shared" si="12"/>
        <v>60</v>
      </c>
      <c r="G126" s="124">
        <v>1</v>
      </c>
      <c r="H126" s="123">
        <f t="shared" si="13"/>
        <v>60</v>
      </c>
      <c r="I126" s="124">
        <v>1</v>
      </c>
      <c r="J126" s="123">
        <f t="shared" si="14"/>
        <v>60</v>
      </c>
      <c r="K126" s="124">
        <v>1</v>
      </c>
      <c r="L126" s="123">
        <f t="shared" si="15"/>
        <v>60</v>
      </c>
      <c r="M126" s="124">
        <v>1</v>
      </c>
      <c r="N126" s="123">
        <f t="shared" si="16"/>
        <v>60</v>
      </c>
      <c r="O126" s="123">
        <f t="shared" si="17"/>
        <v>300</v>
      </c>
    </row>
    <row r="127" spans="1:15" ht="20.25">
      <c r="A127" s="127">
        <v>4</v>
      </c>
      <c r="B127" s="128" t="s">
        <v>102</v>
      </c>
      <c r="C127" s="129">
        <v>5</v>
      </c>
      <c r="D127" s="123">
        <v>2</v>
      </c>
      <c r="E127" s="124">
        <v>2</v>
      </c>
      <c r="F127" s="123">
        <f t="shared" si="12"/>
        <v>120</v>
      </c>
      <c r="G127" s="124">
        <v>2</v>
      </c>
      <c r="H127" s="123">
        <f t="shared" si="13"/>
        <v>120</v>
      </c>
      <c r="I127" s="124">
        <v>2</v>
      </c>
      <c r="J127" s="123">
        <f t="shared" si="14"/>
        <v>120</v>
      </c>
      <c r="K127" s="124">
        <v>2</v>
      </c>
      <c r="L127" s="123">
        <f t="shared" si="15"/>
        <v>120</v>
      </c>
      <c r="M127" s="124">
        <v>2</v>
      </c>
      <c r="N127" s="123">
        <f t="shared" si="16"/>
        <v>120</v>
      </c>
      <c r="O127" s="123">
        <f t="shared" si="17"/>
        <v>600</v>
      </c>
    </row>
    <row r="128" spans="1:15" ht="20.25">
      <c r="A128" s="127">
        <v>5</v>
      </c>
      <c r="B128" s="128" t="s">
        <v>11</v>
      </c>
      <c r="C128" s="129">
        <v>5</v>
      </c>
      <c r="D128" s="123"/>
      <c r="E128" s="124"/>
      <c r="F128" s="123">
        <f t="shared" si="12"/>
        <v>0</v>
      </c>
      <c r="G128" s="124"/>
      <c r="H128" s="123">
        <f t="shared" si="13"/>
        <v>0</v>
      </c>
      <c r="I128" s="124"/>
      <c r="J128" s="123">
        <f t="shared" si="14"/>
        <v>0</v>
      </c>
      <c r="K128" s="124"/>
      <c r="L128" s="123">
        <f t="shared" si="15"/>
        <v>0</v>
      </c>
      <c r="M128" s="124"/>
      <c r="N128" s="123">
        <f t="shared" si="16"/>
        <v>0</v>
      </c>
      <c r="O128" s="123">
        <f t="shared" si="17"/>
        <v>0</v>
      </c>
    </row>
    <row r="129" spans="1:15" ht="20.25">
      <c r="A129" s="127">
        <v>6</v>
      </c>
      <c r="B129" s="128" t="s">
        <v>103</v>
      </c>
      <c r="C129" s="129">
        <v>4</v>
      </c>
      <c r="D129" s="123">
        <v>2</v>
      </c>
      <c r="E129" s="124">
        <v>5</v>
      </c>
      <c r="F129" s="123">
        <f t="shared" si="12"/>
        <v>240</v>
      </c>
      <c r="G129" s="124">
        <v>5</v>
      </c>
      <c r="H129" s="123">
        <f t="shared" si="13"/>
        <v>240</v>
      </c>
      <c r="I129" s="124">
        <v>5</v>
      </c>
      <c r="J129" s="123">
        <f t="shared" si="14"/>
        <v>240</v>
      </c>
      <c r="K129" s="124">
        <v>5</v>
      </c>
      <c r="L129" s="123">
        <f t="shared" si="15"/>
        <v>240</v>
      </c>
      <c r="M129" s="124">
        <v>5</v>
      </c>
      <c r="N129" s="123">
        <f t="shared" si="16"/>
        <v>240</v>
      </c>
      <c r="O129" s="123">
        <f t="shared" si="17"/>
        <v>1200</v>
      </c>
    </row>
    <row r="130" spans="1:15" ht="101.25">
      <c r="A130" s="127">
        <v>7</v>
      </c>
      <c r="B130" s="128" t="s">
        <v>129</v>
      </c>
      <c r="C130" s="129">
        <v>3</v>
      </c>
      <c r="D130" s="123">
        <v>7</v>
      </c>
      <c r="E130" s="124">
        <v>11</v>
      </c>
      <c r="F130" s="123">
        <f t="shared" si="12"/>
        <v>396</v>
      </c>
      <c r="G130" s="124">
        <v>11</v>
      </c>
      <c r="H130" s="123">
        <f t="shared" si="13"/>
        <v>396</v>
      </c>
      <c r="I130" s="124">
        <v>11</v>
      </c>
      <c r="J130" s="123">
        <f t="shared" si="14"/>
        <v>396</v>
      </c>
      <c r="K130" s="124">
        <v>11</v>
      </c>
      <c r="L130" s="123">
        <f t="shared" si="15"/>
        <v>396</v>
      </c>
      <c r="M130" s="124">
        <v>11</v>
      </c>
      <c r="N130" s="123">
        <f t="shared" si="16"/>
        <v>396</v>
      </c>
      <c r="O130" s="123">
        <f t="shared" si="17"/>
        <v>1980</v>
      </c>
    </row>
    <row r="131" spans="1:15" ht="20.25">
      <c r="A131" s="127">
        <v>8</v>
      </c>
      <c r="B131" s="128" t="s">
        <v>110</v>
      </c>
      <c r="C131" s="129">
        <v>2.5</v>
      </c>
      <c r="D131" s="123">
        <v>1</v>
      </c>
      <c r="E131" s="124"/>
      <c r="F131" s="123">
        <f t="shared" si="12"/>
        <v>0</v>
      </c>
      <c r="G131" s="124"/>
      <c r="H131" s="123">
        <f t="shared" si="13"/>
        <v>0</v>
      </c>
      <c r="I131" s="124"/>
      <c r="J131" s="123">
        <f t="shared" si="14"/>
        <v>0</v>
      </c>
      <c r="K131" s="124"/>
      <c r="L131" s="123">
        <f t="shared" si="15"/>
        <v>0</v>
      </c>
      <c r="M131" s="124"/>
      <c r="N131" s="123">
        <f t="shared" si="16"/>
        <v>0</v>
      </c>
      <c r="O131" s="123">
        <f t="shared" si="17"/>
        <v>0</v>
      </c>
    </row>
    <row r="132" spans="1:15" ht="40.5">
      <c r="A132" s="127">
        <v>9</v>
      </c>
      <c r="B132" s="128" t="s">
        <v>111</v>
      </c>
      <c r="C132" s="129">
        <v>2.5</v>
      </c>
      <c r="D132" s="123"/>
      <c r="E132" s="124"/>
      <c r="F132" s="123">
        <f t="shared" si="12"/>
        <v>0</v>
      </c>
      <c r="G132" s="124"/>
      <c r="H132" s="123">
        <f t="shared" si="13"/>
        <v>0</v>
      </c>
      <c r="I132" s="124"/>
      <c r="J132" s="123">
        <f t="shared" si="14"/>
        <v>0</v>
      </c>
      <c r="K132" s="124"/>
      <c r="L132" s="123">
        <f t="shared" si="15"/>
        <v>0</v>
      </c>
      <c r="M132" s="124"/>
      <c r="N132" s="123">
        <f t="shared" si="16"/>
        <v>0</v>
      </c>
      <c r="O132" s="123">
        <f t="shared" si="17"/>
        <v>0</v>
      </c>
    </row>
    <row r="133" spans="1:15" ht="40.5">
      <c r="A133" s="127">
        <v>10</v>
      </c>
      <c r="B133" s="128" t="s">
        <v>112</v>
      </c>
      <c r="C133" s="129">
        <v>2.5</v>
      </c>
      <c r="D133" s="123">
        <v>3</v>
      </c>
      <c r="E133" s="124"/>
      <c r="F133" s="123">
        <f t="shared" si="12"/>
        <v>0</v>
      </c>
      <c r="G133" s="124"/>
      <c r="H133" s="123">
        <f t="shared" si="13"/>
        <v>0</v>
      </c>
      <c r="I133" s="124"/>
      <c r="J133" s="123">
        <f t="shared" si="14"/>
        <v>0</v>
      </c>
      <c r="K133" s="124"/>
      <c r="L133" s="123">
        <f t="shared" si="15"/>
        <v>0</v>
      </c>
      <c r="M133" s="124"/>
      <c r="N133" s="123">
        <f t="shared" si="16"/>
        <v>0</v>
      </c>
      <c r="O133" s="123">
        <f t="shared" si="17"/>
        <v>0</v>
      </c>
    </row>
    <row r="134" spans="1:15" ht="40.5">
      <c r="A134" s="127">
        <v>11</v>
      </c>
      <c r="B134" s="128" t="s">
        <v>113</v>
      </c>
      <c r="C134" s="129">
        <v>2</v>
      </c>
      <c r="D134" s="123"/>
      <c r="E134" s="124"/>
      <c r="F134" s="123">
        <f t="shared" si="12"/>
        <v>0</v>
      </c>
      <c r="G134" s="124"/>
      <c r="H134" s="123">
        <f t="shared" si="13"/>
        <v>0</v>
      </c>
      <c r="I134" s="124"/>
      <c r="J134" s="123">
        <f t="shared" si="14"/>
        <v>0</v>
      </c>
      <c r="K134" s="124"/>
      <c r="L134" s="123">
        <f t="shared" si="15"/>
        <v>0</v>
      </c>
      <c r="M134" s="124"/>
      <c r="N134" s="123">
        <f t="shared" si="16"/>
        <v>0</v>
      </c>
      <c r="O134" s="123">
        <f t="shared" si="17"/>
        <v>0</v>
      </c>
    </row>
    <row r="135" spans="1:15" ht="40.5">
      <c r="A135" s="127">
        <v>12</v>
      </c>
      <c r="B135" s="128" t="s">
        <v>117</v>
      </c>
      <c r="C135" s="129">
        <v>2</v>
      </c>
      <c r="D135" s="123">
        <v>7</v>
      </c>
      <c r="E135" s="124">
        <v>9</v>
      </c>
      <c r="F135" s="123">
        <f t="shared" si="12"/>
        <v>216</v>
      </c>
      <c r="G135" s="124">
        <v>9</v>
      </c>
      <c r="H135" s="123">
        <f t="shared" si="13"/>
        <v>216</v>
      </c>
      <c r="I135" s="124">
        <v>9</v>
      </c>
      <c r="J135" s="123">
        <f t="shared" si="14"/>
        <v>216</v>
      </c>
      <c r="K135" s="124">
        <v>9</v>
      </c>
      <c r="L135" s="123">
        <f t="shared" si="15"/>
        <v>216</v>
      </c>
      <c r="M135" s="124">
        <v>9</v>
      </c>
      <c r="N135" s="123">
        <f t="shared" si="16"/>
        <v>216</v>
      </c>
      <c r="O135" s="123">
        <f t="shared" si="17"/>
        <v>1080</v>
      </c>
    </row>
    <row r="136" spans="1:15" ht="40.5">
      <c r="A136" s="127">
        <v>13</v>
      </c>
      <c r="B136" s="128" t="s">
        <v>118</v>
      </c>
      <c r="C136" s="129">
        <v>1.5</v>
      </c>
      <c r="D136" s="123">
        <v>1</v>
      </c>
      <c r="E136" s="124"/>
      <c r="F136" s="123">
        <f t="shared" si="12"/>
        <v>0</v>
      </c>
      <c r="G136" s="124"/>
      <c r="H136" s="123">
        <f t="shared" si="13"/>
        <v>0</v>
      </c>
      <c r="I136" s="124"/>
      <c r="J136" s="123">
        <f t="shared" si="14"/>
        <v>0</v>
      </c>
      <c r="K136" s="124"/>
      <c r="L136" s="123">
        <f t="shared" si="15"/>
        <v>0</v>
      </c>
      <c r="M136" s="124"/>
      <c r="N136" s="123">
        <f t="shared" si="16"/>
        <v>0</v>
      </c>
      <c r="O136" s="123">
        <f t="shared" si="17"/>
        <v>0</v>
      </c>
    </row>
    <row r="137" spans="1:15" ht="20.25">
      <c r="A137" s="120">
        <v>3</v>
      </c>
      <c r="B137" s="130" t="s">
        <v>131</v>
      </c>
      <c r="C137" s="131"/>
      <c r="D137" s="123"/>
      <c r="E137" s="124"/>
      <c r="F137" s="123">
        <f t="shared" si="12"/>
        <v>0</v>
      </c>
      <c r="G137" s="124"/>
      <c r="H137" s="123">
        <f t="shared" si="13"/>
        <v>0</v>
      </c>
      <c r="I137" s="124"/>
      <c r="J137" s="123">
        <f t="shared" si="14"/>
        <v>0</v>
      </c>
      <c r="K137" s="124"/>
      <c r="L137" s="123">
        <f t="shared" si="15"/>
        <v>0</v>
      </c>
      <c r="M137" s="124"/>
      <c r="N137" s="123">
        <f t="shared" si="16"/>
        <v>0</v>
      </c>
      <c r="O137" s="123">
        <f t="shared" si="17"/>
        <v>0</v>
      </c>
    </row>
    <row r="138" spans="1:15" ht="20.25">
      <c r="A138" s="127">
        <v>1</v>
      </c>
      <c r="B138" s="128" t="s">
        <v>100</v>
      </c>
      <c r="C138" s="129">
        <v>6</v>
      </c>
      <c r="D138" s="123"/>
      <c r="E138" s="124"/>
      <c r="F138" s="123">
        <f t="shared" si="12"/>
        <v>0</v>
      </c>
      <c r="G138" s="124"/>
      <c r="H138" s="123">
        <f t="shared" si="13"/>
        <v>0</v>
      </c>
      <c r="I138" s="124"/>
      <c r="J138" s="123">
        <f t="shared" si="14"/>
        <v>0</v>
      </c>
      <c r="K138" s="124"/>
      <c r="L138" s="123">
        <f t="shared" si="15"/>
        <v>0</v>
      </c>
      <c r="M138" s="124"/>
      <c r="N138" s="123">
        <f t="shared" si="16"/>
        <v>0</v>
      </c>
      <c r="O138" s="123">
        <f t="shared" si="17"/>
        <v>0</v>
      </c>
    </row>
    <row r="139" spans="1:15" ht="20.25">
      <c r="A139" s="127">
        <v>2</v>
      </c>
      <c r="B139" s="128" t="s">
        <v>101</v>
      </c>
      <c r="C139" s="129">
        <v>6</v>
      </c>
      <c r="D139" s="123">
        <v>3</v>
      </c>
      <c r="E139" s="124">
        <v>5</v>
      </c>
      <c r="F139" s="123">
        <f t="shared" si="12"/>
        <v>360</v>
      </c>
      <c r="G139" s="124">
        <v>7</v>
      </c>
      <c r="H139" s="123">
        <f t="shared" si="13"/>
        <v>504</v>
      </c>
      <c r="I139" s="124">
        <v>9</v>
      </c>
      <c r="J139" s="123">
        <f t="shared" si="14"/>
        <v>648</v>
      </c>
      <c r="K139" s="124">
        <v>11</v>
      </c>
      <c r="L139" s="123">
        <f t="shared" si="15"/>
        <v>792</v>
      </c>
      <c r="M139" s="124">
        <v>13</v>
      </c>
      <c r="N139" s="123">
        <f t="shared" si="16"/>
        <v>936</v>
      </c>
      <c r="O139" s="123">
        <f t="shared" si="17"/>
        <v>3240</v>
      </c>
    </row>
    <row r="140" spans="1:15" ht="20.25">
      <c r="A140" s="127">
        <v>3</v>
      </c>
      <c r="B140" s="128" t="s">
        <v>9</v>
      </c>
      <c r="C140" s="129">
        <v>5</v>
      </c>
      <c r="D140" s="123"/>
      <c r="E140" s="124"/>
      <c r="F140" s="123">
        <f t="shared" si="12"/>
        <v>0</v>
      </c>
      <c r="G140" s="124"/>
      <c r="H140" s="123">
        <f t="shared" si="13"/>
        <v>0</v>
      </c>
      <c r="I140" s="124"/>
      <c r="J140" s="123">
        <f t="shared" si="14"/>
        <v>0</v>
      </c>
      <c r="K140" s="124"/>
      <c r="L140" s="123">
        <f t="shared" si="15"/>
        <v>0</v>
      </c>
      <c r="M140" s="124"/>
      <c r="N140" s="123">
        <f t="shared" si="16"/>
        <v>0</v>
      </c>
      <c r="O140" s="123">
        <f t="shared" si="17"/>
        <v>0</v>
      </c>
    </row>
    <row r="141" spans="1:15" ht="20.25">
      <c r="A141" s="127">
        <v>4</v>
      </c>
      <c r="B141" s="128" t="s">
        <v>102</v>
      </c>
      <c r="C141" s="129">
        <v>5</v>
      </c>
      <c r="D141" s="123">
        <v>25</v>
      </c>
      <c r="E141" s="124">
        <v>30</v>
      </c>
      <c r="F141" s="123">
        <f t="shared" si="12"/>
        <v>1800</v>
      </c>
      <c r="G141" s="124">
        <v>33</v>
      </c>
      <c r="H141" s="123">
        <f t="shared" si="13"/>
        <v>1980</v>
      </c>
      <c r="I141" s="124">
        <v>35</v>
      </c>
      <c r="J141" s="123">
        <f t="shared" si="14"/>
        <v>2100</v>
      </c>
      <c r="K141" s="124">
        <v>40</v>
      </c>
      <c r="L141" s="123">
        <f t="shared" si="15"/>
        <v>2400</v>
      </c>
      <c r="M141" s="124">
        <v>45</v>
      </c>
      <c r="N141" s="123">
        <f t="shared" si="16"/>
        <v>2700</v>
      </c>
      <c r="O141" s="123">
        <f t="shared" si="17"/>
        <v>10980</v>
      </c>
    </row>
    <row r="142" spans="1:15" ht="20.25">
      <c r="A142" s="127">
        <v>5</v>
      </c>
      <c r="B142" s="128" t="s">
        <v>11</v>
      </c>
      <c r="C142" s="129">
        <v>5</v>
      </c>
      <c r="D142" s="123"/>
      <c r="E142" s="124"/>
      <c r="F142" s="123">
        <f t="shared" si="12"/>
        <v>0</v>
      </c>
      <c r="G142" s="124"/>
      <c r="H142" s="123">
        <f t="shared" si="13"/>
        <v>0</v>
      </c>
      <c r="I142" s="124"/>
      <c r="J142" s="123">
        <f t="shared" si="14"/>
        <v>0</v>
      </c>
      <c r="K142" s="124"/>
      <c r="L142" s="123">
        <f t="shared" si="15"/>
        <v>0</v>
      </c>
      <c r="M142" s="124"/>
      <c r="N142" s="123">
        <f t="shared" si="16"/>
        <v>0</v>
      </c>
      <c r="O142" s="123">
        <f t="shared" si="17"/>
        <v>0</v>
      </c>
    </row>
    <row r="143" spans="1:15" ht="20.25">
      <c r="A143" s="127">
        <v>6</v>
      </c>
      <c r="B143" s="128" t="s">
        <v>103</v>
      </c>
      <c r="C143" s="129">
        <v>4</v>
      </c>
      <c r="D143" s="123">
        <v>33</v>
      </c>
      <c r="E143" s="124">
        <v>43</v>
      </c>
      <c r="F143" s="123">
        <f t="shared" si="12"/>
        <v>2064</v>
      </c>
      <c r="G143" s="124">
        <v>48</v>
      </c>
      <c r="H143" s="123">
        <f t="shared" si="13"/>
        <v>2304</v>
      </c>
      <c r="I143" s="124">
        <v>55</v>
      </c>
      <c r="J143" s="123">
        <f t="shared" si="14"/>
        <v>2640</v>
      </c>
      <c r="K143" s="124">
        <v>60</v>
      </c>
      <c r="L143" s="123">
        <f t="shared" si="15"/>
        <v>2880</v>
      </c>
      <c r="M143" s="124">
        <v>67</v>
      </c>
      <c r="N143" s="123">
        <f t="shared" si="16"/>
        <v>3216</v>
      </c>
      <c r="O143" s="123">
        <f t="shared" ref="O143:O206" si="19">+N143+L143+J143+H143+F143</f>
        <v>13104</v>
      </c>
    </row>
    <row r="144" spans="1:15" ht="101.25">
      <c r="A144" s="127">
        <v>7</v>
      </c>
      <c r="B144" s="128" t="s">
        <v>129</v>
      </c>
      <c r="C144" s="129">
        <v>3</v>
      </c>
      <c r="D144" s="123">
        <v>209</v>
      </c>
      <c r="E144" s="124">
        <v>220</v>
      </c>
      <c r="F144" s="123">
        <f t="shared" ref="F144:F207" si="20">+C144*E144*12</f>
        <v>7920</v>
      </c>
      <c r="G144" s="124">
        <v>235</v>
      </c>
      <c r="H144" s="123">
        <f t="shared" ref="H144:H207" si="21">+C144*G144*12</f>
        <v>8460</v>
      </c>
      <c r="I144" s="124">
        <v>250</v>
      </c>
      <c r="J144" s="123">
        <f t="shared" ref="J144:J207" si="22">+I144*C144*12</f>
        <v>9000</v>
      </c>
      <c r="K144" s="124">
        <v>265</v>
      </c>
      <c r="L144" s="123">
        <f t="shared" ref="L144:L207" si="23">+K144*12*C144</f>
        <v>9540</v>
      </c>
      <c r="M144" s="124">
        <v>290</v>
      </c>
      <c r="N144" s="123">
        <f t="shared" ref="N144:N207" si="24">12*M144*C144</f>
        <v>10440</v>
      </c>
      <c r="O144" s="123">
        <f t="shared" si="19"/>
        <v>45360</v>
      </c>
    </row>
    <row r="145" spans="1:15" ht="20.25">
      <c r="A145" s="127">
        <v>8</v>
      </c>
      <c r="B145" s="128" t="s">
        <v>110</v>
      </c>
      <c r="C145" s="129">
        <v>2.5</v>
      </c>
      <c r="D145" s="123">
        <v>6</v>
      </c>
      <c r="E145" s="124">
        <v>5</v>
      </c>
      <c r="F145" s="123">
        <f t="shared" si="20"/>
        <v>150</v>
      </c>
      <c r="G145" s="124">
        <v>4</v>
      </c>
      <c r="H145" s="123">
        <f t="shared" si="21"/>
        <v>120</v>
      </c>
      <c r="I145" s="124">
        <v>4</v>
      </c>
      <c r="J145" s="123">
        <f t="shared" si="22"/>
        <v>120</v>
      </c>
      <c r="K145" s="124">
        <v>4</v>
      </c>
      <c r="L145" s="123">
        <f t="shared" si="23"/>
        <v>120</v>
      </c>
      <c r="M145" s="124"/>
      <c r="N145" s="123">
        <f t="shared" si="24"/>
        <v>0</v>
      </c>
      <c r="O145" s="123">
        <f t="shared" si="19"/>
        <v>510</v>
      </c>
    </row>
    <row r="146" spans="1:15" ht="40.5">
      <c r="A146" s="127">
        <v>9</v>
      </c>
      <c r="B146" s="128" t="s">
        <v>111</v>
      </c>
      <c r="C146" s="129">
        <v>2.5</v>
      </c>
      <c r="D146" s="123"/>
      <c r="E146" s="124"/>
      <c r="F146" s="123">
        <f t="shared" si="20"/>
        <v>0</v>
      </c>
      <c r="G146" s="124"/>
      <c r="H146" s="123">
        <f t="shared" si="21"/>
        <v>0</v>
      </c>
      <c r="I146" s="124"/>
      <c r="J146" s="123">
        <f t="shared" si="22"/>
        <v>0</v>
      </c>
      <c r="K146" s="124"/>
      <c r="L146" s="123">
        <f t="shared" si="23"/>
        <v>0</v>
      </c>
      <c r="M146" s="124"/>
      <c r="N146" s="123">
        <f t="shared" si="24"/>
        <v>0</v>
      </c>
      <c r="O146" s="123">
        <f t="shared" si="19"/>
        <v>0</v>
      </c>
    </row>
    <row r="147" spans="1:15" ht="40.5">
      <c r="A147" s="127">
        <v>10</v>
      </c>
      <c r="B147" s="128" t="s">
        <v>112</v>
      </c>
      <c r="C147" s="129">
        <v>2.5</v>
      </c>
      <c r="D147" s="123">
        <v>8</v>
      </c>
      <c r="E147" s="124">
        <v>5</v>
      </c>
      <c r="F147" s="123">
        <f t="shared" si="20"/>
        <v>150</v>
      </c>
      <c r="G147" s="124">
        <v>3</v>
      </c>
      <c r="H147" s="123">
        <f t="shared" si="21"/>
        <v>90</v>
      </c>
      <c r="I147" s="124">
        <v>1</v>
      </c>
      <c r="J147" s="123">
        <f t="shared" si="22"/>
        <v>30</v>
      </c>
      <c r="K147" s="124">
        <v>1</v>
      </c>
      <c r="L147" s="123">
        <f t="shared" si="23"/>
        <v>30</v>
      </c>
      <c r="M147" s="124">
        <v>0</v>
      </c>
      <c r="N147" s="123">
        <f t="shared" si="24"/>
        <v>0</v>
      </c>
      <c r="O147" s="123">
        <f t="shared" si="19"/>
        <v>300</v>
      </c>
    </row>
    <row r="148" spans="1:15" ht="40.5">
      <c r="A148" s="127">
        <v>11</v>
      </c>
      <c r="B148" s="128" t="s">
        <v>113</v>
      </c>
      <c r="C148" s="129">
        <v>2</v>
      </c>
      <c r="D148" s="123">
        <v>2</v>
      </c>
      <c r="E148" s="124">
        <v>4</v>
      </c>
      <c r="F148" s="123">
        <f t="shared" si="20"/>
        <v>96</v>
      </c>
      <c r="G148" s="124">
        <v>6</v>
      </c>
      <c r="H148" s="123">
        <f t="shared" si="21"/>
        <v>144</v>
      </c>
      <c r="I148" s="124">
        <v>8</v>
      </c>
      <c r="J148" s="123">
        <f t="shared" si="22"/>
        <v>192</v>
      </c>
      <c r="K148" s="124">
        <v>9</v>
      </c>
      <c r="L148" s="123">
        <f t="shared" si="23"/>
        <v>216</v>
      </c>
      <c r="M148" s="124">
        <v>11</v>
      </c>
      <c r="N148" s="123">
        <f t="shared" si="24"/>
        <v>264</v>
      </c>
      <c r="O148" s="123">
        <f t="shared" si="19"/>
        <v>912</v>
      </c>
    </row>
    <row r="149" spans="1:15" ht="40.5">
      <c r="A149" s="127">
        <v>12</v>
      </c>
      <c r="B149" s="128" t="s">
        <v>117</v>
      </c>
      <c r="C149" s="129">
        <v>2</v>
      </c>
      <c r="D149" s="123">
        <v>13</v>
      </c>
      <c r="E149" s="124">
        <v>17</v>
      </c>
      <c r="F149" s="123">
        <f t="shared" si="20"/>
        <v>408</v>
      </c>
      <c r="G149" s="124">
        <v>22</v>
      </c>
      <c r="H149" s="123">
        <f t="shared" si="21"/>
        <v>528</v>
      </c>
      <c r="I149" s="124">
        <v>27</v>
      </c>
      <c r="J149" s="123">
        <f t="shared" si="22"/>
        <v>648</v>
      </c>
      <c r="K149" s="124">
        <v>29</v>
      </c>
      <c r="L149" s="123">
        <f t="shared" si="23"/>
        <v>696</v>
      </c>
      <c r="M149" s="124">
        <v>33</v>
      </c>
      <c r="N149" s="123">
        <f t="shared" si="24"/>
        <v>792</v>
      </c>
      <c r="O149" s="123">
        <f t="shared" si="19"/>
        <v>3072</v>
      </c>
    </row>
    <row r="150" spans="1:15" ht="40.5">
      <c r="A150" s="127">
        <v>13</v>
      </c>
      <c r="B150" s="128" t="s">
        <v>118</v>
      </c>
      <c r="C150" s="129">
        <v>1.5</v>
      </c>
      <c r="D150" s="123">
        <v>30</v>
      </c>
      <c r="E150" s="124">
        <v>33</v>
      </c>
      <c r="F150" s="123">
        <f t="shared" si="20"/>
        <v>594</v>
      </c>
      <c r="G150" s="124">
        <v>35</v>
      </c>
      <c r="H150" s="123">
        <f t="shared" si="21"/>
        <v>630</v>
      </c>
      <c r="I150" s="124">
        <v>38</v>
      </c>
      <c r="J150" s="123">
        <f t="shared" si="22"/>
        <v>684</v>
      </c>
      <c r="K150" s="124">
        <v>42</v>
      </c>
      <c r="L150" s="123">
        <f t="shared" si="23"/>
        <v>756</v>
      </c>
      <c r="M150" s="124">
        <v>45</v>
      </c>
      <c r="N150" s="123">
        <f t="shared" si="24"/>
        <v>810</v>
      </c>
      <c r="O150" s="123">
        <f t="shared" si="19"/>
        <v>3474</v>
      </c>
    </row>
    <row r="151" spans="1:15" ht="20.25">
      <c r="A151" s="120">
        <v>4</v>
      </c>
      <c r="B151" s="130" t="s">
        <v>132</v>
      </c>
      <c r="C151" s="131"/>
      <c r="D151" s="123"/>
      <c r="E151" s="124"/>
      <c r="F151" s="123">
        <f t="shared" si="20"/>
        <v>0</v>
      </c>
      <c r="G151" s="124"/>
      <c r="H151" s="123">
        <f t="shared" si="21"/>
        <v>0</v>
      </c>
      <c r="I151" s="124"/>
      <c r="J151" s="123">
        <f t="shared" si="22"/>
        <v>0</v>
      </c>
      <c r="K151" s="124"/>
      <c r="L151" s="123">
        <f t="shared" si="23"/>
        <v>0</v>
      </c>
      <c r="M151" s="124"/>
      <c r="N151" s="123">
        <f t="shared" si="24"/>
        <v>0</v>
      </c>
      <c r="O151" s="123">
        <f t="shared" si="19"/>
        <v>0</v>
      </c>
    </row>
    <row r="152" spans="1:15" ht="20.25">
      <c r="A152" s="127">
        <v>1</v>
      </c>
      <c r="B152" s="128" t="s">
        <v>100</v>
      </c>
      <c r="C152" s="129">
        <v>6</v>
      </c>
      <c r="D152" s="123"/>
      <c r="E152" s="124"/>
      <c r="F152" s="123">
        <f t="shared" si="20"/>
        <v>0</v>
      </c>
      <c r="G152" s="124"/>
      <c r="H152" s="123">
        <f t="shared" si="21"/>
        <v>0</v>
      </c>
      <c r="I152" s="124"/>
      <c r="J152" s="123">
        <f t="shared" si="22"/>
        <v>0</v>
      </c>
      <c r="K152" s="124"/>
      <c r="L152" s="123">
        <f t="shared" si="23"/>
        <v>0</v>
      </c>
      <c r="M152" s="124"/>
      <c r="N152" s="123">
        <f t="shared" si="24"/>
        <v>0</v>
      </c>
      <c r="O152" s="123">
        <f t="shared" si="19"/>
        <v>0</v>
      </c>
    </row>
    <row r="153" spans="1:15" ht="20.25">
      <c r="A153" s="127">
        <v>2</v>
      </c>
      <c r="B153" s="128" t="s">
        <v>101</v>
      </c>
      <c r="C153" s="129">
        <v>6</v>
      </c>
      <c r="D153" s="123">
        <v>3</v>
      </c>
      <c r="E153" s="124">
        <v>5</v>
      </c>
      <c r="F153" s="123">
        <f t="shared" si="20"/>
        <v>360</v>
      </c>
      <c r="G153" s="124">
        <v>5</v>
      </c>
      <c r="H153" s="123">
        <f t="shared" si="21"/>
        <v>360</v>
      </c>
      <c r="I153" s="124">
        <v>6</v>
      </c>
      <c r="J153" s="123">
        <f t="shared" si="22"/>
        <v>432</v>
      </c>
      <c r="K153" s="124">
        <v>6</v>
      </c>
      <c r="L153" s="123">
        <f t="shared" si="23"/>
        <v>432</v>
      </c>
      <c r="M153" s="124">
        <v>8</v>
      </c>
      <c r="N153" s="123">
        <f t="shared" si="24"/>
        <v>576</v>
      </c>
      <c r="O153" s="123">
        <f t="shared" si="19"/>
        <v>2160</v>
      </c>
    </row>
    <row r="154" spans="1:15" ht="20.25">
      <c r="A154" s="127">
        <v>3</v>
      </c>
      <c r="B154" s="128" t="s">
        <v>9</v>
      </c>
      <c r="C154" s="129">
        <v>5</v>
      </c>
      <c r="D154" s="123"/>
      <c r="E154" s="124"/>
      <c r="F154" s="123">
        <f t="shared" si="20"/>
        <v>0</v>
      </c>
      <c r="G154" s="124"/>
      <c r="H154" s="123">
        <f t="shared" si="21"/>
        <v>0</v>
      </c>
      <c r="I154" s="124">
        <v>1</v>
      </c>
      <c r="J154" s="123">
        <f t="shared" si="22"/>
        <v>60</v>
      </c>
      <c r="K154" s="124">
        <v>1</v>
      </c>
      <c r="L154" s="123">
        <f t="shared" si="23"/>
        <v>60</v>
      </c>
      <c r="M154" s="124">
        <v>1</v>
      </c>
      <c r="N154" s="123">
        <f t="shared" si="24"/>
        <v>60</v>
      </c>
      <c r="O154" s="123">
        <f t="shared" si="19"/>
        <v>180</v>
      </c>
    </row>
    <row r="155" spans="1:15" ht="20.25">
      <c r="A155" s="127">
        <v>4</v>
      </c>
      <c r="B155" s="128" t="s">
        <v>102</v>
      </c>
      <c r="C155" s="129">
        <v>5</v>
      </c>
      <c r="D155" s="123">
        <v>13</v>
      </c>
      <c r="E155" s="124">
        <v>16</v>
      </c>
      <c r="F155" s="123">
        <f t="shared" si="20"/>
        <v>960</v>
      </c>
      <c r="G155" s="124">
        <v>16</v>
      </c>
      <c r="H155" s="123">
        <f t="shared" si="21"/>
        <v>960</v>
      </c>
      <c r="I155" s="124">
        <v>16</v>
      </c>
      <c r="J155" s="123">
        <f t="shared" si="22"/>
        <v>960</v>
      </c>
      <c r="K155" s="124">
        <v>19</v>
      </c>
      <c r="L155" s="123">
        <f t="shared" si="23"/>
        <v>1140</v>
      </c>
      <c r="M155" s="124">
        <v>17</v>
      </c>
      <c r="N155" s="123">
        <f t="shared" si="24"/>
        <v>1020</v>
      </c>
      <c r="O155" s="123">
        <f t="shared" si="19"/>
        <v>5040</v>
      </c>
    </row>
    <row r="156" spans="1:15" ht="20.25">
      <c r="A156" s="127">
        <v>5</v>
      </c>
      <c r="B156" s="128" t="s">
        <v>11</v>
      </c>
      <c r="C156" s="129">
        <v>5</v>
      </c>
      <c r="D156" s="123"/>
      <c r="E156" s="124"/>
      <c r="F156" s="123">
        <f t="shared" si="20"/>
        <v>0</v>
      </c>
      <c r="G156" s="124"/>
      <c r="H156" s="123">
        <f t="shared" si="21"/>
        <v>0</v>
      </c>
      <c r="I156" s="124"/>
      <c r="J156" s="123">
        <f t="shared" si="22"/>
        <v>0</v>
      </c>
      <c r="K156" s="124"/>
      <c r="L156" s="123">
        <f t="shared" si="23"/>
        <v>0</v>
      </c>
      <c r="M156" s="124"/>
      <c r="N156" s="123">
        <f t="shared" si="24"/>
        <v>0</v>
      </c>
      <c r="O156" s="123">
        <f t="shared" si="19"/>
        <v>0</v>
      </c>
    </row>
    <row r="157" spans="1:15" ht="20.25">
      <c r="A157" s="127">
        <v>6</v>
      </c>
      <c r="B157" s="128" t="s">
        <v>103</v>
      </c>
      <c r="C157" s="129">
        <v>4</v>
      </c>
      <c r="D157" s="123">
        <v>16</v>
      </c>
      <c r="E157" s="124">
        <v>14</v>
      </c>
      <c r="F157" s="123">
        <f t="shared" si="20"/>
        <v>672</v>
      </c>
      <c r="G157" s="124">
        <v>14</v>
      </c>
      <c r="H157" s="123">
        <f t="shared" si="21"/>
        <v>672</v>
      </c>
      <c r="I157" s="124">
        <v>13</v>
      </c>
      <c r="J157" s="123">
        <f t="shared" si="22"/>
        <v>624</v>
      </c>
      <c r="K157" s="124">
        <v>7</v>
      </c>
      <c r="L157" s="123">
        <f t="shared" si="23"/>
        <v>336</v>
      </c>
      <c r="M157" s="124">
        <v>7</v>
      </c>
      <c r="N157" s="123">
        <f t="shared" si="24"/>
        <v>336</v>
      </c>
      <c r="O157" s="123">
        <f t="shared" si="19"/>
        <v>2640</v>
      </c>
    </row>
    <row r="158" spans="1:15" ht="101.25">
      <c r="A158" s="127">
        <v>7</v>
      </c>
      <c r="B158" s="128" t="s">
        <v>129</v>
      </c>
      <c r="C158" s="129">
        <v>3</v>
      </c>
      <c r="D158" s="123">
        <v>28</v>
      </c>
      <c r="E158" s="124">
        <v>28</v>
      </c>
      <c r="F158" s="123">
        <f t="shared" si="20"/>
        <v>1008</v>
      </c>
      <c r="G158" s="124">
        <v>30</v>
      </c>
      <c r="H158" s="123">
        <f t="shared" si="21"/>
        <v>1080</v>
      </c>
      <c r="I158" s="124">
        <v>32</v>
      </c>
      <c r="J158" s="123">
        <f t="shared" si="22"/>
        <v>1152</v>
      </c>
      <c r="K158" s="124">
        <v>32</v>
      </c>
      <c r="L158" s="123">
        <f t="shared" si="23"/>
        <v>1152</v>
      </c>
      <c r="M158" s="124">
        <v>32</v>
      </c>
      <c r="N158" s="123">
        <f t="shared" si="24"/>
        <v>1152</v>
      </c>
      <c r="O158" s="123">
        <f t="shared" si="19"/>
        <v>5544</v>
      </c>
    </row>
    <row r="159" spans="1:15" ht="20.25">
      <c r="A159" s="127">
        <v>8</v>
      </c>
      <c r="B159" s="128" t="s">
        <v>110</v>
      </c>
      <c r="C159" s="129">
        <v>2.5</v>
      </c>
      <c r="D159" s="123"/>
      <c r="E159" s="124">
        <v>1</v>
      </c>
      <c r="F159" s="123">
        <f t="shared" si="20"/>
        <v>30</v>
      </c>
      <c r="G159" s="124">
        <v>1</v>
      </c>
      <c r="H159" s="123">
        <f t="shared" si="21"/>
        <v>30</v>
      </c>
      <c r="I159" s="124">
        <v>1</v>
      </c>
      <c r="J159" s="123">
        <f t="shared" si="22"/>
        <v>30</v>
      </c>
      <c r="K159" s="124">
        <v>1</v>
      </c>
      <c r="L159" s="123">
        <f t="shared" si="23"/>
        <v>30</v>
      </c>
      <c r="M159" s="124">
        <v>1</v>
      </c>
      <c r="N159" s="123">
        <f t="shared" si="24"/>
        <v>30</v>
      </c>
      <c r="O159" s="123">
        <f t="shared" si="19"/>
        <v>150</v>
      </c>
    </row>
    <row r="160" spans="1:15" ht="40.5">
      <c r="A160" s="127">
        <v>9</v>
      </c>
      <c r="B160" s="128" t="s">
        <v>111</v>
      </c>
      <c r="C160" s="129">
        <v>2.5</v>
      </c>
      <c r="D160" s="123"/>
      <c r="E160" s="124"/>
      <c r="F160" s="123">
        <f t="shared" si="20"/>
        <v>0</v>
      </c>
      <c r="G160" s="124"/>
      <c r="H160" s="123">
        <f t="shared" si="21"/>
        <v>0</v>
      </c>
      <c r="I160" s="124"/>
      <c r="J160" s="123">
        <f t="shared" si="22"/>
        <v>0</v>
      </c>
      <c r="K160" s="124"/>
      <c r="L160" s="123">
        <f t="shared" si="23"/>
        <v>0</v>
      </c>
      <c r="M160" s="124"/>
      <c r="N160" s="123">
        <f t="shared" si="24"/>
        <v>0</v>
      </c>
      <c r="O160" s="123">
        <f t="shared" si="19"/>
        <v>0</v>
      </c>
    </row>
    <row r="161" spans="1:15" ht="40.5">
      <c r="A161" s="127">
        <v>10</v>
      </c>
      <c r="B161" s="128" t="s">
        <v>112</v>
      </c>
      <c r="C161" s="129">
        <v>2.5</v>
      </c>
      <c r="D161" s="123">
        <v>1</v>
      </c>
      <c r="E161" s="124">
        <v>1</v>
      </c>
      <c r="F161" s="123">
        <f t="shared" si="20"/>
        <v>30</v>
      </c>
      <c r="G161" s="124">
        <v>1</v>
      </c>
      <c r="H161" s="123">
        <f t="shared" si="21"/>
        <v>30</v>
      </c>
      <c r="I161" s="124">
        <v>0</v>
      </c>
      <c r="J161" s="123">
        <f t="shared" si="22"/>
        <v>0</v>
      </c>
      <c r="K161" s="124">
        <v>0</v>
      </c>
      <c r="L161" s="123">
        <f t="shared" si="23"/>
        <v>0</v>
      </c>
      <c r="M161" s="124">
        <v>0</v>
      </c>
      <c r="N161" s="123">
        <f t="shared" si="24"/>
        <v>0</v>
      </c>
      <c r="O161" s="123">
        <f t="shared" si="19"/>
        <v>60</v>
      </c>
    </row>
    <row r="162" spans="1:15" ht="40.5">
      <c r="A162" s="127">
        <v>11</v>
      </c>
      <c r="B162" s="128" t="s">
        <v>113</v>
      </c>
      <c r="C162" s="129">
        <v>2</v>
      </c>
      <c r="D162" s="123">
        <v>2</v>
      </c>
      <c r="E162" s="124">
        <v>2</v>
      </c>
      <c r="F162" s="123">
        <f t="shared" si="20"/>
        <v>48</v>
      </c>
      <c r="G162" s="124">
        <v>2</v>
      </c>
      <c r="H162" s="123">
        <f t="shared" si="21"/>
        <v>48</v>
      </c>
      <c r="I162" s="124">
        <v>2</v>
      </c>
      <c r="J162" s="123">
        <f t="shared" si="22"/>
        <v>48</v>
      </c>
      <c r="K162" s="124">
        <v>2</v>
      </c>
      <c r="L162" s="123">
        <f t="shared" si="23"/>
        <v>48</v>
      </c>
      <c r="M162" s="124">
        <v>2</v>
      </c>
      <c r="N162" s="123">
        <f t="shared" si="24"/>
        <v>48</v>
      </c>
      <c r="O162" s="123">
        <f t="shared" si="19"/>
        <v>240</v>
      </c>
    </row>
    <row r="163" spans="1:15" ht="40.5">
      <c r="A163" s="127">
        <v>12</v>
      </c>
      <c r="B163" s="128" t="s">
        <v>117</v>
      </c>
      <c r="C163" s="129">
        <v>2</v>
      </c>
      <c r="D163" s="123">
        <v>11</v>
      </c>
      <c r="E163" s="124">
        <v>11</v>
      </c>
      <c r="F163" s="123">
        <f t="shared" si="20"/>
        <v>264</v>
      </c>
      <c r="G163" s="124">
        <v>12</v>
      </c>
      <c r="H163" s="123">
        <f t="shared" si="21"/>
        <v>288</v>
      </c>
      <c r="I163" s="124">
        <v>12</v>
      </c>
      <c r="J163" s="123">
        <f t="shared" si="22"/>
        <v>288</v>
      </c>
      <c r="K163" s="124">
        <v>12</v>
      </c>
      <c r="L163" s="123">
        <f t="shared" si="23"/>
        <v>288</v>
      </c>
      <c r="M163" s="124">
        <v>12</v>
      </c>
      <c r="N163" s="123">
        <f t="shared" si="24"/>
        <v>288</v>
      </c>
      <c r="O163" s="123">
        <f t="shared" si="19"/>
        <v>1416</v>
      </c>
    </row>
    <row r="164" spans="1:15" ht="40.5">
      <c r="A164" s="127">
        <v>13</v>
      </c>
      <c r="B164" s="128" t="s">
        <v>118</v>
      </c>
      <c r="C164" s="129">
        <v>1.5</v>
      </c>
      <c r="D164" s="123">
        <v>4</v>
      </c>
      <c r="E164" s="124">
        <v>0</v>
      </c>
      <c r="F164" s="123">
        <f t="shared" si="20"/>
        <v>0</v>
      </c>
      <c r="G164" s="124">
        <v>0</v>
      </c>
      <c r="H164" s="123">
        <f t="shared" si="21"/>
        <v>0</v>
      </c>
      <c r="I164" s="124">
        <v>0</v>
      </c>
      <c r="J164" s="123">
        <f t="shared" si="22"/>
        <v>0</v>
      </c>
      <c r="K164" s="124">
        <v>0</v>
      </c>
      <c r="L164" s="123">
        <f t="shared" si="23"/>
        <v>0</v>
      </c>
      <c r="M164" s="124">
        <v>0</v>
      </c>
      <c r="N164" s="123">
        <f t="shared" si="24"/>
        <v>0</v>
      </c>
      <c r="O164" s="123">
        <f t="shared" si="19"/>
        <v>0</v>
      </c>
    </row>
    <row r="165" spans="1:15" ht="20.25">
      <c r="A165" s="120">
        <v>5</v>
      </c>
      <c r="B165" s="130" t="s">
        <v>133</v>
      </c>
      <c r="C165" s="131"/>
      <c r="D165" s="123"/>
      <c r="E165" s="124"/>
      <c r="F165" s="123">
        <f t="shared" si="20"/>
        <v>0</v>
      </c>
      <c r="G165" s="124"/>
      <c r="H165" s="123">
        <f t="shared" si="21"/>
        <v>0</v>
      </c>
      <c r="I165" s="124"/>
      <c r="J165" s="123">
        <f t="shared" si="22"/>
        <v>0</v>
      </c>
      <c r="K165" s="124"/>
      <c r="L165" s="123">
        <f t="shared" si="23"/>
        <v>0</v>
      </c>
      <c r="M165" s="124"/>
      <c r="N165" s="123">
        <f t="shared" si="24"/>
        <v>0</v>
      </c>
      <c r="O165" s="123">
        <f t="shared" si="19"/>
        <v>0</v>
      </c>
    </row>
    <row r="166" spans="1:15" ht="20.25">
      <c r="A166" s="127">
        <v>1</v>
      </c>
      <c r="B166" s="128" t="s">
        <v>100</v>
      </c>
      <c r="C166" s="129">
        <v>6</v>
      </c>
      <c r="D166" s="123"/>
      <c r="E166" s="124"/>
      <c r="F166" s="123">
        <f t="shared" si="20"/>
        <v>0</v>
      </c>
      <c r="G166" s="124"/>
      <c r="H166" s="123">
        <f t="shared" si="21"/>
        <v>0</v>
      </c>
      <c r="I166" s="124"/>
      <c r="J166" s="123">
        <f t="shared" si="22"/>
        <v>0</v>
      </c>
      <c r="K166" s="124"/>
      <c r="L166" s="123">
        <f t="shared" si="23"/>
        <v>0</v>
      </c>
      <c r="M166" s="124"/>
      <c r="N166" s="123">
        <f t="shared" si="24"/>
        <v>0</v>
      </c>
      <c r="O166" s="123">
        <f t="shared" si="19"/>
        <v>0</v>
      </c>
    </row>
    <row r="167" spans="1:15" ht="20.25">
      <c r="A167" s="127">
        <v>2</v>
      </c>
      <c r="B167" s="128" t="s">
        <v>101</v>
      </c>
      <c r="C167" s="129">
        <v>6</v>
      </c>
      <c r="D167" s="123">
        <v>1</v>
      </c>
      <c r="E167" s="124"/>
      <c r="F167" s="123">
        <f t="shared" si="20"/>
        <v>0</v>
      </c>
      <c r="G167" s="124">
        <v>2</v>
      </c>
      <c r="H167" s="123">
        <f t="shared" si="21"/>
        <v>144</v>
      </c>
      <c r="I167" s="124">
        <v>3</v>
      </c>
      <c r="J167" s="123">
        <f t="shared" si="22"/>
        <v>216</v>
      </c>
      <c r="K167" s="124">
        <v>4</v>
      </c>
      <c r="L167" s="123">
        <f t="shared" si="23"/>
        <v>288</v>
      </c>
      <c r="M167" s="124">
        <v>5</v>
      </c>
      <c r="N167" s="123">
        <f t="shared" si="24"/>
        <v>360</v>
      </c>
      <c r="O167" s="123">
        <f t="shared" si="19"/>
        <v>1008</v>
      </c>
    </row>
    <row r="168" spans="1:15" ht="20.25">
      <c r="A168" s="127">
        <v>3</v>
      </c>
      <c r="B168" s="128" t="s">
        <v>9</v>
      </c>
      <c r="C168" s="129">
        <v>5</v>
      </c>
      <c r="D168" s="123"/>
      <c r="E168" s="124">
        <v>1</v>
      </c>
      <c r="F168" s="123">
        <f t="shared" si="20"/>
        <v>60</v>
      </c>
      <c r="G168" s="124"/>
      <c r="H168" s="123">
        <f t="shared" si="21"/>
        <v>0</v>
      </c>
      <c r="I168" s="124"/>
      <c r="J168" s="123">
        <f t="shared" si="22"/>
        <v>0</v>
      </c>
      <c r="K168" s="124"/>
      <c r="L168" s="123">
        <f t="shared" si="23"/>
        <v>0</v>
      </c>
      <c r="M168" s="124"/>
      <c r="N168" s="123">
        <f t="shared" si="24"/>
        <v>0</v>
      </c>
      <c r="O168" s="123">
        <f t="shared" si="19"/>
        <v>60</v>
      </c>
    </row>
    <row r="169" spans="1:15" ht="20.25">
      <c r="A169" s="127">
        <v>4</v>
      </c>
      <c r="B169" s="128" t="s">
        <v>102</v>
      </c>
      <c r="C169" s="129">
        <v>5</v>
      </c>
      <c r="D169" s="123">
        <v>11</v>
      </c>
      <c r="E169" s="124">
        <v>18</v>
      </c>
      <c r="F169" s="123">
        <f t="shared" si="20"/>
        <v>1080</v>
      </c>
      <c r="G169" s="124">
        <v>20</v>
      </c>
      <c r="H169" s="123">
        <f t="shared" si="21"/>
        <v>1200</v>
      </c>
      <c r="I169" s="124">
        <v>21</v>
      </c>
      <c r="J169" s="123">
        <f t="shared" si="22"/>
        <v>1260</v>
      </c>
      <c r="K169" s="124">
        <v>22</v>
      </c>
      <c r="L169" s="123">
        <f t="shared" si="23"/>
        <v>1320</v>
      </c>
      <c r="M169" s="124">
        <v>30</v>
      </c>
      <c r="N169" s="123">
        <f t="shared" si="24"/>
        <v>1800</v>
      </c>
      <c r="O169" s="123">
        <f t="shared" si="19"/>
        <v>6660</v>
      </c>
    </row>
    <row r="170" spans="1:15" ht="20.25">
      <c r="A170" s="127">
        <v>5</v>
      </c>
      <c r="B170" s="128" t="s">
        <v>11</v>
      </c>
      <c r="C170" s="129">
        <v>5</v>
      </c>
      <c r="D170" s="123"/>
      <c r="E170" s="124"/>
      <c r="F170" s="123">
        <f t="shared" si="20"/>
        <v>0</v>
      </c>
      <c r="G170" s="124"/>
      <c r="H170" s="123">
        <f t="shared" si="21"/>
        <v>0</v>
      </c>
      <c r="I170" s="124"/>
      <c r="J170" s="123">
        <f t="shared" si="22"/>
        <v>0</v>
      </c>
      <c r="K170" s="124"/>
      <c r="L170" s="123">
        <f t="shared" si="23"/>
        <v>0</v>
      </c>
      <c r="M170" s="124"/>
      <c r="N170" s="123">
        <f t="shared" si="24"/>
        <v>0</v>
      </c>
      <c r="O170" s="123">
        <f t="shared" si="19"/>
        <v>0</v>
      </c>
    </row>
    <row r="171" spans="1:15" ht="20.25">
      <c r="A171" s="127">
        <v>6</v>
      </c>
      <c r="B171" s="128" t="s">
        <v>103</v>
      </c>
      <c r="C171" s="129">
        <v>4</v>
      </c>
      <c r="D171" s="123">
        <v>20</v>
      </c>
      <c r="E171" s="124">
        <v>21</v>
      </c>
      <c r="F171" s="123">
        <f t="shared" si="20"/>
        <v>1008</v>
      </c>
      <c r="G171" s="124">
        <v>23</v>
      </c>
      <c r="H171" s="123">
        <f t="shared" si="21"/>
        <v>1104</v>
      </c>
      <c r="I171" s="124">
        <v>23</v>
      </c>
      <c r="J171" s="123">
        <f t="shared" si="22"/>
        <v>1104</v>
      </c>
      <c r="K171" s="124">
        <v>25</v>
      </c>
      <c r="L171" s="123">
        <f t="shared" si="23"/>
        <v>1200</v>
      </c>
      <c r="M171" s="124">
        <v>27</v>
      </c>
      <c r="N171" s="123">
        <f t="shared" si="24"/>
        <v>1296</v>
      </c>
      <c r="O171" s="123">
        <f t="shared" si="19"/>
        <v>5712</v>
      </c>
    </row>
    <row r="172" spans="1:15" ht="101.25">
      <c r="A172" s="127">
        <v>7</v>
      </c>
      <c r="B172" s="128" t="s">
        <v>129</v>
      </c>
      <c r="C172" s="129">
        <v>3</v>
      </c>
      <c r="D172" s="123">
        <v>49</v>
      </c>
      <c r="E172" s="124">
        <v>51</v>
      </c>
      <c r="F172" s="123">
        <f t="shared" si="20"/>
        <v>1836</v>
      </c>
      <c r="G172" s="124">
        <v>52</v>
      </c>
      <c r="H172" s="123">
        <f t="shared" si="21"/>
        <v>1872</v>
      </c>
      <c r="I172" s="124">
        <v>54</v>
      </c>
      <c r="J172" s="123">
        <f t="shared" si="22"/>
        <v>1944</v>
      </c>
      <c r="K172" s="124">
        <v>55</v>
      </c>
      <c r="L172" s="123">
        <f t="shared" si="23"/>
        <v>1980</v>
      </c>
      <c r="M172" s="124">
        <v>56</v>
      </c>
      <c r="N172" s="123">
        <f t="shared" si="24"/>
        <v>2016</v>
      </c>
      <c r="O172" s="123">
        <f t="shared" si="19"/>
        <v>9648</v>
      </c>
    </row>
    <row r="173" spans="1:15" ht="20.25">
      <c r="A173" s="127">
        <v>8</v>
      </c>
      <c r="B173" s="128" t="s">
        <v>110</v>
      </c>
      <c r="C173" s="129">
        <v>2.5</v>
      </c>
      <c r="D173" s="123">
        <v>24</v>
      </c>
      <c r="E173" s="124">
        <v>20</v>
      </c>
      <c r="F173" s="123">
        <f t="shared" si="20"/>
        <v>600</v>
      </c>
      <c r="G173" s="124">
        <v>19</v>
      </c>
      <c r="H173" s="123">
        <f t="shared" si="21"/>
        <v>570</v>
      </c>
      <c r="I173" s="124">
        <v>19</v>
      </c>
      <c r="J173" s="123">
        <f t="shared" si="22"/>
        <v>570</v>
      </c>
      <c r="K173" s="124">
        <v>18</v>
      </c>
      <c r="L173" s="123">
        <f t="shared" si="23"/>
        <v>540</v>
      </c>
      <c r="M173" s="124">
        <v>17</v>
      </c>
      <c r="N173" s="123">
        <f t="shared" si="24"/>
        <v>510</v>
      </c>
      <c r="O173" s="123">
        <f t="shared" si="19"/>
        <v>2790</v>
      </c>
    </row>
    <row r="174" spans="1:15" ht="40.5">
      <c r="A174" s="127">
        <v>9</v>
      </c>
      <c r="B174" s="128" t="s">
        <v>111</v>
      </c>
      <c r="C174" s="129">
        <v>2.5</v>
      </c>
      <c r="D174" s="123"/>
      <c r="E174" s="124"/>
      <c r="F174" s="123">
        <f t="shared" si="20"/>
        <v>0</v>
      </c>
      <c r="G174" s="124"/>
      <c r="H174" s="123">
        <f t="shared" si="21"/>
        <v>0</v>
      </c>
      <c r="I174" s="124"/>
      <c r="J174" s="123">
        <f t="shared" si="22"/>
        <v>0</v>
      </c>
      <c r="K174" s="124"/>
      <c r="L174" s="123">
        <f t="shared" si="23"/>
        <v>0</v>
      </c>
      <c r="M174" s="124"/>
      <c r="N174" s="123">
        <f t="shared" si="24"/>
        <v>0</v>
      </c>
      <c r="O174" s="123">
        <f t="shared" si="19"/>
        <v>0</v>
      </c>
    </row>
    <row r="175" spans="1:15" ht="40.5">
      <c r="A175" s="127">
        <v>10</v>
      </c>
      <c r="B175" s="128" t="s">
        <v>112</v>
      </c>
      <c r="C175" s="129">
        <v>2.5</v>
      </c>
      <c r="D175" s="123">
        <v>3</v>
      </c>
      <c r="E175" s="124">
        <v>2</v>
      </c>
      <c r="F175" s="123">
        <f t="shared" si="20"/>
        <v>60</v>
      </c>
      <c r="G175" s="124">
        <v>0</v>
      </c>
      <c r="H175" s="123">
        <f t="shared" si="21"/>
        <v>0</v>
      </c>
      <c r="I175" s="124">
        <v>0</v>
      </c>
      <c r="J175" s="123">
        <f t="shared" si="22"/>
        <v>0</v>
      </c>
      <c r="K175" s="124">
        <v>0</v>
      </c>
      <c r="L175" s="123">
        <f t="shared" si="23"/>
        <v>0</v>
      </c>
      <c r="M175" s="124">
        <v>0</v>
      </c>
      <c r="N175" s="123">
        <f t="shared" si="24"/>
        <v>0</v>
      </c>
      <c r="O175" s="123">
        <f t="shared" si="19"/>
        <v>60</v>
      </c>
    </row>
    <row r="176" spans="1:15" ht="40.5">
      <c r="A176" s="127">
        <v>11</v>
      </c>
      <c r="B176" s="128" t="s">
        <v>113</v>
      </c>
      <c r="C176" s="129">
        <v>2</v>
      </c>
      <c r="D176" s="123">
        <v>2</v>
      </c>
      <c r="E176" s="124">
        <v>3</v>
      </c>
      <c r="F176" s="123">
        <f t="shared" si="20"/>
        <v>72</v>
      </c>
      <c r="G176" s="124">
        <v>3</v>
      </c>
      <c r="H176" s="123">
        <f t="shared" si="21"/>
        <v>72</v>
      </c>
      <c r="I176" s="124">
        <v>3</v>
      </c>
      <c r="J176" s="123">
        <f t="shared" si="22"/>
        <v>72</v>
      </c>
      <c r="K176" s="124">
        <v>3</v>
      </c>
      <c r="L176" s="123">
        <f t="shared" si="23"/>
        <v>72</v>
      </c>
      <c r="M176" s="124">
        <v>3</v>
      </c>
      <c r="N176" s="123">
        <f t="shared" si="24"/>
        <v>72</v>
      </c>
      <c r="O176" s="123">
        <f t="shared" si="19"/>
        <v>360</v>
      </c>
    </row>
    <row r="177" spans="1:15" ht="40.5">
      <c r="A177" s="127">
        <v>12</v>
      </c>
      <c r="B177" s="128" t="s">
        <v>117</v>
      </c>
      <c r="C177" s="129">
        <v>2</v>
      </c>
      <c r="D177" s="123">
        <v>11</v>
      </c>
      <c r="E177" s="124">
        <v>12</v>
      </c>
      <c r="F177" s="123">
        <f t="shared" si="20"/>
        <v>288</v>
      </c>
      <c r="G177" s="124">
        <v>12</v>
      </c>
      <c r="H177" s="123">
        <f t="shared" si="21"/>
        <v>288</v>
      </c>
      <c r="I177" s="124">
        <v>12</v>
      </c>
      <c r="J177" s="123">
        <f t="shared" si="22"/>
        <v>288</v>
      </c>
      <c r="K177" s="124">
        <v>12</v>
      </c>
      <c r="L177" s="123">
        <f t="shared" si="23"/>
        <v>288</v>
      </c>
      <c r="M177" s="124">
        <v>12</v>
      </c>
      <c r="N177" s="123">
        <f t="shared" si="24"/>
        <v>288</v>
      </c>
      <c r="O177" s="123">
        <f t="shared" si="19"/>
        <v>1440</v>
      </c>
    </row>
    <row r="178" spans="1:15" ht="40.5">
      <c r="A178" s="127">
        <v>13</v>
      </c>
      <c r="B178" s="128" t="s">
        <v>118</v>
      </c>
      <c r="C178" s="129">
        <v>1.5</v>
      </c>
      <c r="D178" s="123">
        <v>4</v>
      </c>
      <c r="E178" s="124">
        <v>4</v>
      </c>
      <c r="F178" s="123">
        <f t="shared" si="20"/>
        <v>72</v>
      </c>
      <c r="G178" s="124">
        <v>4</v>
      </c>
      <c r="H178" s="123">
        <f t="shared" si="21"/>
        <v>72</v>
      </c>
      <c r="I178" s="124">
        <v>4</v>
      </c>
      <c r="J178" s="123">
        <f t="shared" si="22"/>
        <v>72</v>
      </c>
      <c r="K178" s="124">
        <v>4</v>
      </c>
      <c r="L178" s="123">
        <f t="shared" si="23"/>
        <v>72</v>
      </c>
      <c r="M178" s="124">
        <v>4</v>
      </c>
      <c r="N178" s="123">
        <f t="shared" si="24"/>
        <v>72</v>
      </c>
      <c r="O178" s="123">
        <f t="shared" si="19"/>
        <v>360</v>
      </c>
    </row>
    <row r="179" spans="1:15" ht="27.75" customHeight="1">
      <c r="A179" s="120">
        <v>6</v>
      </c>
      <c r="B179" s="130" t="s">
        <v>134</v>
      </c>
      <c r="C179" s="131"/>
      <c r="D179" s="123"/>
      <c r="E179" s="124"/>
      <c r="F179" s="123">
        <f t="shared" si="20"/>
        <v>0</v>
      </c>
      <c r="G179" s="124"/>
      <c r="H179" s="123">
        <f t="shared" si="21"/>
        <v>0</v>
      </c>
      <c r="I179" s="124"/>
      <c r="J179" s="123">
        <f t="shared" si="22"/>
        <v>0</v>
      </c>
      <c r="K179" s="124"/>
      <c r="L179" s="123">
        <f t="shared" si="23"/>
        <v>0</v>
      </c>
      <c r="M179" s="124"/>
      <c r="N179" s="123">
        <f t="shared" si="24"/>
        <v>0</v>
      </c>
      <c r="O179" s="123">
        <f t="shared" si="19"/>
        <v>0</v>
      </c>
    </row>
    <row r="180" spans="1:15" ht="20.25">
      <c r="A180" s="127">
        <v>1</v>
      </c>
      <c r="B180" s="128" t="s">
        <v>100</v>
      </c>
      <c r="C180" s="129">
        <v>6</v>
      </c>
      <c r="D180" s="123">
        <v>0</v>
      </c>
      <c r="E180" s="124">
        <v>0</v>
      </c>
      <c r="F180" s="123">
        <f t="shared" si="20"/>
        <v>0</v>
      </c>
      <c r="G180" s="124">
        <v>0</v>
      </c>
      <c r="H180" s="123">
        <f t="shared" si="21"/>
        <v>0</v>
      </c>
      <c r="I180" s="124">
        <v>0</v>
      </c>
      <c r="J180" s="123">
        <f t="shared" si="22"/>
        <v>0</v>
      </c>
      <c r="K180" s="124">
        <v>0</v>
      </c>
      <c r="L180" s="123">
        <f t="shared" si="23"/>
        <v>0</v>
      </c>
      <c r="M180" s="124">
        <v>0</v>
      </c>
      <c r="N180" s="123">
        <f t="shared" si="24"/>
        <v>0</v>
      </c>
      <c r="O180" s="123">
        <f t="shared" si="19"/>
        <v>0</v>
      </c>
    </row>
    <row r="181" spans="1:15" ht="20.25">
      <c r="A181" s="127">
        <v>2</v>
      </c>
      <c r="B181" s="128" t="s">
        <v>101</v>
      </c>
      <c r="C181" s="129">
        <v>6</v>
      </c>
      <c r="D181" s="123">
        <v>2</v>
      </c>
      <c r="E181" s="124">
        <v>3</v>
      </c>
      <c r="F181" s="123">
        <f t="shared" si="20"/>
        <v>216</v>
      </c>
      <c r="G181" s="124">
        <v>4</v>
      </c>
      <c r="H181" s="123">
        <f t="shared" si="21"/>
        <v>288</v>
      </c>
      <c r="I181" s="124">
        <v>5</v>
      </c>
      <c r="J181" s="123">
        <f t="shared" si="22"/>
        <v>360</v>
      </c>
      <c r="K181" s="124">
        <v>6</v>
      </c>
      <c r="L181" s="123">
        <f t="shared" si="23"/>
        <v>432</v>
      </c>
      <c r="M181" s="124">
        <v>7</v>
      </c>
      <c r="N181" s="123">
        <f t="shared" si="24"/>
        <v>504</v>
      </c>
      <c r="O181" s="123">
        <f t="shared" si="19"/>
        <v>1800</v>
      </c>
    </row>
    <row r="182" spans="1:15" ht="20.25">
      <c r="A182" s="127">
        <v>3</v>
      </c>
      <c r="B182" s="128" t="s">
        <v>9</v>
      </c>
      <c r="C182" s="129">
        <v>5</v>
      </c>
      <c r="D182" s="123">
        <v>1</v>
      </c>
      <c r="E182" s="124">
        <v>1</v>
      </c>
      <c r="F182" s="123">
        <f t="shared" si="20"/>
        <v>60</v>
      </c>
      <c r="G182" s="124">
        <v>1</v>
      </c>
      <c r="H182" s="123">
        <f t="shared" si="21"/>
        <v>60</v>
      </c>
      <c r="I182" s="124">
        <v>1</v>
      </c>
      <c r="J182" s="123">
        <f t="shared" si="22"/>
        <v>60</v>
      </c>
      <c r="K182" s="124">
        <v>1</v>
      </c>
      <c r="L182" s="123">
        <f t="shared" si="23"/>
        <v>60</v>
      </c>
      <c r="M182" s="124">
        <v>1</v>
      </c>
      <c r="N182" s="123">
        <f t="shared" si="24"/>
        <v>60</v>
      </c>
      <c r="O182" s="123">
        <f t="shared" si="19"/>
        <v>300</v>
      </c>
    </row>
    <row r="183" spans="1:15" ht="20.25">
      <c r="A183" s="127">
        <v>4</v>
      </c>
      <c r="B183" s="128" t="s">
        <v>102</v>
      </c>
      <c r="C183" s="129">
        <v>5</v>
      </c>
      <c r="D183" s="123">
        <v>7</v>
      </c>
      <c r="E183" s="124">
        <v>9</v>
      </c>
      <c r="F183" s="123">
        <f t="shared" si="20"/>
        <v>540</v>
      </c>
      <c r="G183" s="124">
        <v>11</v>
      </c>
      <c r="H183" s="123">
        <f t="shared" si="21"/>
        <v>660</v>
      </c>
      <c r="I183" s="124">
        <v>13</v>
      </c>
      <c r="J183" s="123">
        <f t="shared" si="22"/>
        <v>780</v>
      </c>
      <c r="K183" s="124">
        <v>15</v>
      </c>
      <c r="L183" s="123">
        <f t="shared" si="23"/>
        <v>900</v>
      </c>
      <c r="M183" s="124">
        <v>17</v>
      </c>
      <c r="N183" s="123">
        <f t="shared" si="24"/>
        <v>1020</v>
      </c>
      <c r="O183" s="123">
        <f t="shared" si="19"/>
        <v>3900</v>
      </c>
    </row>
    <row r="184" spans="1:15" ht="20.25">
      <c r="A184" s="127">
        <v>5</v>
      </c>
      <c r="B184" s="128" t="s">
        <v>11</v>
      </c>
      <c r="C184" s="129">
        <v>5</v>
      </c>
      <c r="D184" s="123">
        <v>0</v>
      </c>
      <c r="E184" s="124">
        <v>0</v>
      </c>
      <c r="F184" s="123">
        <f t="shared" si="20"/>
        <v>0</v>
      </c>
      <c r="G184" s="124">
        <v>0</v>
      </c>
      <c r="H184" s="123">
        <f t="shared" si="21"/>
        <v>0</v>
      </c>
      <c r="I184" s="124">
        <v>0</v>
      </c>
      <c r="J184" s="123">
        <f t="shared" si="22"/>
        <v>0</v>
      </c>
      <c r="K184" s="124">
        <v>0</v>
      </c>
      <c r="L184" s="123">
        <f t="shared" si="23"/>
        <v>0</v>
      </c>
      <c r="M184" s="124">
        <v>0</v>
      </c>
      <c r="N184" s="123">
        <f t="shared" si="24"/>
        <v>0</v>
      </c>
      <c r="O184" s="123">
        <f t="shared" si="19"/>
        <v>0</v>
      </c>
    </row>
    <row r="185" spans="1:15" ht="20.25">
      <c r="A185" s="127">
        <v>6</v>
      </c>
      <c r="B185" s="128" t="s">
        <v>103</v>
      </c>
      <c r="C185" s="129">
        <v>4</v>
      </c>
      <c r="D185" s="123">
        <v>18</v>
      </c>
      <c r="E185" s="124">
        <v>22</v>
      </c>
      <c r="F185" s="123">
        <f t="shared" si="20"/>
        <v>1056</v>
      </c>
      <c r="G185" s="124">
        <v>30</v>
      </c>
      <c r="H185" s="123">
        <f t="shared" si="21"/>
        <v>1440</v>
      </c>
      <c r="I185" s="124">
        <v>35</v>
      </c>
      <c r="J185" s="123">
        <f t="shared" si="22"/>
        <v>1680</v>
      </c>
      <c r="K185" s="124">
        <v>40</v>
      </c>
      <c r="L185" s="123">
        <f t="shared" si="23"/>
        <v>1920</v>
      </c>
      <c r="M185" s="124">
        <v>45</v>
      </c>
      <c r="N185" s="123">
        <f t="shared" si="24"/>
        <v>2160</v>
      </c>
      <c r="O185" s="123">
        <f t="shared" si="19"/>
        <v>8256</v>
      </c>
    </row>
    <row r="186" spans="1:15" ht="101.25">
      <c r="A186" s="127">
        <v>7</v>
      </c>
      <c r="B186" s="128" t="s">
        <v>129</v>
      </c>
      <c r="C186" s="129">
        <v>3</v>
      </c>
      <c r="D186" s="123">
        <v>49</v>
      </c>
      <c r="E186" s="124">
        <v>55</v>
      </c>
      <c r="F186" s="123">
        <f t="shared" si="20"/>
        <v>1980</v>
      </c>
      <c r="G186" s="124">
        <v>70</v>
      </c>
      <c r="H186" s="123">
        <f t="shared" si="21"/>
        <v>2520</v>
      </c>
      <c r="I186" s="124">
        <v>90</v>
      </c>
      <c r="J186" s="123">
        <f t="shared" si="22"/>
        <v>3240</v>
      </c>
      <c r="K186" s="124">
        <v>100</v>
      </c>
      <c r="L186" s="123">
        <f t="shared" si="23"/>
        <v>3600</v>
      </c>
      <c r="M186" s="124">
        <v>110</v>
      </c>
      <c r="N186" s="123">
        <f t="shared" si="24"/>
        <v>3960</v>
      </c>
      <c r="O186" s="123">
        <f t="shared" si="19"/>
        <v>15300</v>
      </c>
    </row>
    <row r="187" spans="1:15" ht="20.25">
      <c r="A187" s="127">
        <v>8</v>
      </c>
      <c r="B187" s="128" t="s">
        <v>110</v>
      </c>
      <c r="C187" s="129">
        <v>2.5</v>
      </c>
      <c r="D187" s="123">
        <v>2</v>
      </c>
      <c r="E187" s="124">
        <v>0</v>
      </c>
      <c r="F187" s="123">
        <f t="shared" si="20"/>
        <v>0</v>
      </c>
      <c r="G187" s="124">
        <v>0</v>
      </c>
      <c r="H187" s="123">
        <f t="shared" si="21"/>
        <v>0</v>
      </c>
      <c r="I187" s="124">
        <v>0</v>
      </c>
      <c r="J187" s="123">
        <f t="shared" si="22"/>
        <v>0</v>
      </c>
      <c r="K187" s="124">
        <v>0</v>
      </c>
      <c r="L187" s="123">
        <f t="shared" si="23"/>
        <v>0</v>
      </c>
      <c r="M187" s="124">
        <v>0</v>
      </c>
      <c r="N187" s="123">
        <f t="shared" si="24"/>
        <v>0</v>
      </c>
      <c r="O187" s="123">
        <f t="shared" si="19"/>
        <v>0</v>
      </c>
    </row>
    <row r="188" spans="1:15" ht="40.5">
      <c r="A188" s="127">
        <v>9</v>
      </c>
      <c r="B188" s="128" t="s">
        <v>111</v>
      </c>
      <c r="C188" s="129">
        <v>2.5</v>
      </c>
      <c r="D188" s="123">
        <v>0</v>
      </c>
      <c r="E188" s="124">
        <v>0</v>
      </c>
      <c r="F188" s="123">
        <f t="shared" si="20"/>
        <v>0</v>
      </c>
      <c r="G188" s="124">
        <v>0</v>
      </c>
      <c r="H188" s="123">
        <f t="shared" si="21"/>
        <v>0</v>
      </c>
      <c r="I188" s="124">
        <v>0</v>
      </c>
      <c r="J188" s="123">
        <f t="shared" si="22"/>
        <v>0</v>
      </c>
      <c r="K188" s="124">
        <v>0</v>
      </c>
      <c r="L188" s="123">
        <f t="shared" si="23"/>
        <v>0</v>
      </c>
      <c r="M188" s="124">
        <v>0</v>
      </c>
      <c r="N188" s="123">
        <f t="shared" si="24"/>
        <v>0</v>
      </c>
      <c r="O188" s="123">
        <f t="shared" si="19"/>
        <v>0</v>
      </c>
    </row>
    <row r="189" spans="1:15" ht="40.5">
      <c r="A189" s="127">
        <v>10</v>
      </c>
      <c r="B189" s="128" t="s">
        <v>112</v>
      </c>
      <c r="C189" s="129">
        <v>2.5</v>
      </c>
      <c r="D189" s="123">
        <v>10</v>
      </c>
      <c r="E189" s="124">
        <v>6</v>
      </c>
      <c r="F189" s="123">
        <f t="shared" si="20"/>
        <v>180</v>
      </c>
      <c r="G189" s="124">
        <v>4</v>
      </c>
      <c r="H189" s="123">
        <f t="shared" si="21"/>
        <v>120</v>
      </c>
      <c r="I189" s="124">
        <v>0</v>
      </c>
      <c r="J189" s="123">
        <f t="shared" si="22"/>
        <v>0</v>
      </c>
      <c r="K189" s="124">
        <v>0</v>
      </c>
      <c r="L189" s="123">
        <f t="shared" si="23"/>
        <v>0</v>
      </c>
      <c r="M189" s="124">
        <v>0</v>
      </c>
      <c r="N189" s="123">
        <f t="shared" si="24"/>
        <v>0</v>
      </c>
      <c r="O189" s="123">
        <f t="shared" si="19"/>
        <v>300</v>
      </c>
    </row>
    <row r="190" spans="1:15" ht="40.5">
      <c r="A190" s="127">
        <v>11</v>
      </c>
      <c r="B190" s="128" t="s">
        <v>113</v>
      </c>
      <c r="C190" s="129">
        <v>2</v>
      </c>
      <c r="D190" s="123">
        <v>0</v>
      </c>
      <c r="E190" s="124">
        <v>2</v>
      </c>
      <c r="F190" s="123">
        <f t="shared" si="20"/>
        <v>48</v>
      </c>
      <c r="G190" s="124">
        <v>3</v>
      </c>
      <c r="H190" s="123">
        <f t="shared" si="21"/>
        <v>72</v>
      </c>
      <c r="I190" s="124">
        <v>3</v>
      </c>
      <c r="J190" s="123">
        <f t="shared" si="22"/>
        <v>72</v>
      </c>
      <c r="K190" s="124">
        <v>3</v>
      </c>
      <c r="L190" s="123">
        <f t="shared" si="23"/>
        <v>72</v>
      </c>
      <c r="M190" s="124">
        <v>3</v>
      </c>
      <c r="N190" s="123">
        <f t="shared" si="24"/>
        <v>72</v>
      </c>
      <c r="O190" s="123">
        <f t="shared" si="19"/>
        <v>336</v>
      </c>
    </row>
    <row r="191" spans="1:15" ht="40.5">
      <c r="A191" s="127">
        <v>12</v>
      </c>
      <c r="B191" s="128" t="s">
        <v>117</v>
      </c>
      <c r="C191" s="129">
        <v>2</v>
      </c>
      <c r="D191" s="123">
        <v>6</v>
      </c>
      <c r="E191" s="124">
        <v>8</v>
      </c>
      <c r="F191" s="123">
        <f t="shared" si="20"/>
        <v>192</v>
      </c>
      <c r="G191" s="124">
        <v>10</v>
      </c>
      <c r="H191" s="123">
        <f t="shared" si="21"/>
        <v>240</v>
      </c>
      <c r="I191" s="124">
        <v>12</v>
      </c>
      <c r="J191" s="123">
        <f t="shared" si="22"/>
        <v>288</v>
      </c>
      <c r="K191" s="124">
        <v>14</v>
      </c>
      <c r="L191" s="123">
        <f t="shared" si="23"/>
        <v>336</v>
      </c>
      <c r="M191" s="124">
        <v>16</v>
      </c>
      <c r="N191" s="123">
        <f t="shared" si="24"/>
        <v>384</v>
      </c>
      <c r="O191" s="123">
        <f t="shared" si="19"/>
        <v>1440</v>
      </c>
    </row>
    <row r="192" spans="1:15" ht="40.5">
      <c r="A192" s="127">
        <v>13</v>
      </c>
      <c r="B192" s="128" t="s">
        <v>118</v>
      </c>
      <c r="C192" s="129">
        <v>1.5</v>
      </c>
      <c r="D192" s="123">
        <v>2</v>
      </c>
      <c r="E192" s="124">
        <v>2</v>
      </c>
      <c r="F192" s="123">
        <f t="shared" si="20"/>
        <v>36</v>
      </c>
      <c r="G192" s="124">
        <v>2</v>
      </c>
      <c r="H192" s="123">
        <f t="shared" si="21"/>
        <v>36</v>
      </c>
      <c r="I192" s="124">
        <v>2</v>
      </c>
      <c r="J192" s="123">
        <f t="shared" si="22"/>
        <v>36</v>
      </c>
      <c r="K192" s="124">
        <v>2</v>
      </c>
      <c r="L192" s="123">
        <f t="shared" si="23"/>
        <v>36</v>
      </c>
      <c r="M192" s="124">
        <v>2</v>
      </c>
      <c r="N192" s="123">
        <f t="shared" si="24"/>
        <v>36</v>
      </c>
      <c r="O192" s="123">
        <f t="shared" si="19"/>
        <v>180</v>
      </c>
    </row>
    <row r="193" spans="1:15" ht="20.25">
      <c r="A193" s="120">
        <v>7</v>
      </c>
      <c r="B193" s="130" t="s">
        <v>135</v>
      </c>
      <c r="C193" s="131"/>
      <c r="D193" s="123">
        <v>454</v>
      </c>
      <c r="E193" s="124">
        <v>551</v>
      </c>
      <c r="F193" s="123">
        <f t="shared" si="20"/>
        <v>0</v>
      </c>
      <c r="G193" s="124">
        <v>551</v>
      </c>
      <c r="H193" s="123">
        <f t="shared" si="21"/>
        <v>0</v>
      </c>
      <c r="I193" s="124">
        <v>551</v>
      </c>
      <c r="J193" s="123">
        <f t="shared" si="22"/>
        <v>0</v>
      </c>
      <c r="K193" s="124">
        <v>551</v>
      </c>
      <c r="L193" s="123">
        <f t="shared" si="23"/>
        <v>0</v>
      </c>
      <c r="M193" s="124">
        <v>551</v>
      </c>
      <c r="N193" s="123">
        <f t="shared" si="24"/>
        <v>0</v>
      </c>
      <c r="O193" s="123">
        <f t="shared" si="19"/>
        <v>0</v>
      </c>
    </row>
    <row r="194" spans="1:15" ht="20.25">
      <c r="A194" s="127">
        <v>1</v>
      </c>
      <c r="B194" s="128" t="s">
        <v>100</v>
      </c>
      <c r="C194" s="129">
        <v>6</v>
      </c>
      <c r="D194" s="123">
        <v>1</v>
      </c>
      <c r="E194" s="124">
        <v>1</v>
      </c>
      <c r="F194" s="123">
        <f t="shared" si="20"/>
        <v>72</v>
      </c>
      <c r="G194" s="124">
        <v>0</v>
      </c>
      <c r="H194" s="123">
        <f t="shared" si="21"/>
        <v>0</v>
      </c>
      <c r="I194" s="124">
        <v>0</v>
      </c>
      <c r="J194" s="123">
        <f t="shared" si="22"/>
        <v>0</v>
      </c>
      <c r="K194" s="124">
        <v>0</v>
      </c>
      <c r="L194" s="123">
        <f t="shared" si="23"/>
        <v>0</v>
      </c>
      <c r="M194" s="124">
        <v>0</v>
      </c>
      <c r="N194" s="123">
        <f t="shared" si="24"/>
        <v>0</v>
      </c>
      <c r="O194" s="123">
        <f t="shared" si="19"/>
        <v>72</v>
      </c>
    </row>
    <row r="195" spans="1:15" ht="20.25">
      <c r="A195" s="127">
        <v>2</v>
      </c>
      <c r="B195" s="128" t="s">
        <v>101</v>
      </c>
      <c r="C195" s="129">
        <v>6</v>
      </c>
      <c r="D195" s="123">
        <v>4</v>
      </c>
      <c r="E195" s="124">
        <v>6</v>
      </c>
      <c r="F195" s="123">
        <f t="shared" si="20"/>
        <v>432</v>
      </c>
      <c r="G195" s="124">
        <v>9</v>
      </c>
      <c r="H195" s="123">
        <f t="shared" si="21"/>
        <v>648</v>
      </c>
      <c r="I195" s="124">
        <v>9</v>
      </c>
      <c r="J195" s="123">
        <f t="shared" si="22"/>
        <v>648</v>
      </c>
      <c r="K195" s="124">
        <v>9</v>
      </c>
      <c r="L195" s="123">
        <f t="shared" si="23"/>
        <v>648</v>
      </c>
      <c r="M195" s="124">
        <v>10</v>
      </c>
      <c r="N195" s="123">
        <f t="shared" si="24"/>
        <v>720</v>
      </c>
      <c r="O195" s="123">
        <f t="shared" si="19"/>
        <v>3096</v>
      </c>
    </row>
    <row r="196" spans="1:15" ht="20.25">
      <c r="A196" s="127">
        <v>3</v>
      </c>
      <c r="B196" s="128" t="s">
        <v>9</v>
      </c>
      <c r="C196" s="129">
        <v>5</v>
      </c>
      <c r="D196" s="123">
        <v>3</v>
      </c>
      <c r="E196" s="124">
        <v>4</v>
      </c>
      <c r="F196" s="123">
        <f t="shared" si="20"/>
        <v>240</v>
      </c>
      <c r="G196" s="124">
        <v>4</v>
      </c>
      <c r="H196" s="123">
        <f t="shared" si="21"/>
        <v>240</v>
      </c>
      <c r="I196" s="124">
        <v>4</v>
      </c>
      <c r="J196" s="123">
        <f t="shared" si="22"/>
        <v>240</v>
      </c>
      <c r="K196" s="124">
        <v>4</v>
      </c>
      <c r="L196" s="123">
        <f t="shared" si="23"/>
        <v>240</v>
      </c>
      <c r="M196" s="124">
        <v>4</v>
      </c>
      <c r="N196" s="123">
        <f t="shared" si="24"/>
        <v>240</v>
      </c>
      <c r="O196" s="123">
        <f t="shared" si="19"/>
        <v>1200</v>
      </c>
    </row>
    <row r="197" spans="1:15" ht="20.25">
      <c r="A197" s="127">
        <v>4</v>
      </c>
      <c r="B197" s="128" t="s">
        <v>102</v>
      </c>
      <c r="C197" s="129">
        <v>5</v>
      </c>
      <c r="D197" s="123">
        <v>28</v>
      </c>
      <c r="E197" s="124">
        <v>32</v>
      </c>
      <c r="F197" s="123">
        <f t="shared" si="20"/>
        <v>1920</v>
      </c>
      <c r="G197" s="124">
        <v>32</v>
      </c>
      <c r="H197" s="123">
        <f t="shared" si="21"/>
        <v>1920</v>
      </c>
      <c r="I197" s="124">
        <v>34</v>
      </c>
      <c r="J197" s="123">
        <f t="shared" si="22"/>
        <v>2040</v>
      </c>
      <c r="K197" s="124">
        <v>36</v>
      </c>
      <c r="L197" s="123">
        <f t="shared" si="23"/>
        <v>2160</v>
      </c>
      <c r="M197" s="124">
        <v>37</v>
      </c>
      <c r="N197" s="123">
        <f t="shared" si="24"/>
        <v>2220</v>
      </c>
      <c r="O197" s="123">
        <f t="shared" si="19"/>
        <v>10260</v>
      </c>
    </row>
    <row r="198" spans="1:15" ht="20.25">
      <c r="A198" s="127">
        <v>5</v>
      </c>
      <c r="B198" s="128" t="s">
        <v>11</v>
      </c>
      <c r="C198" s="129">
        <v>5</v>
      </c>
      <c r="D198" s="123">
        <v>0</v>
      </c>
      <c r="E198" s="124">
        <v>0</v>
      </c>
      <c r="F198" s="123">
        <f t="shared" si="20"/>
        <v>0</v>
      </c>
      <c r="G198" s="124">
        <v>0</v>
      </c>
      <c r="H198" s="123">
        <f t="shared" si="21"/>
        <v>0</v>
      </c>
      <c r="I198" s="124">
        <v>0</v>
      </c>
      <c r="J198" s="123">
        <f t="shared" si="22"/>
        <v>0</v>
      </c>
      <c r="K198" s="124">
        <v>0</v>
      </c>
      <c r="L198" s="123">
        <f t="shared" si="23"/>
        <v>0</v>
      </c>
      <c r="M198" s="124">
        <v>0</v>
      </c>
      <c r="N198" s="123">
        <f t="shared" si="24"/>
        <v>0</v>
      </c>
      <c r="O198" s="123">
        <f t="shared" si="19"/>
        <v>0</v>
      </c>
    </row>
    <row r="199" spans="1:15" ht="20.25">
      <c r="A199" s="127">
        <v>6</v>
      </c>
      <c r="B199" s="128" t="s">
        <v>103</v>
      </c>
      <c r="C199" s="129">
        <v>4</v>
      </c>
      <c r="D199" s="123">
        <v>63</v>
      </c>
      <c r="E199" s="124">
        <v>93</v>
      </c>
      <c r="F199" s="123">
        <f t="shared" si="20"/>
        <v>4464</v>
      </c>
      <c r="G199" s="124">
        <v>91</v>
      </c>
      <c r="H199" s="123">
        <f t="shared" si="21"/>
        <v>4368</v>
      </c>
      <c r="I199" s="124">
        <v>89</v>
      </c>
      <c r="J199" s="123">
        <f t="shared" si="22"/>
        <v>4272</v>
      </c>
      <c r="K199" s="124">
        <v>87</v>
      </c>
      <c r="L199" s="123">
        <f t="shared" si="23"/>
        <v>4176</v>
      </c>
      <c r="M199" s="124">
        <v>85</v>
      </c>
      <c r="N199" s="123">
        <f t="shared" si="24"/>
        <v>4080</v>
      </c>
      <c r="O199" s="123">
        <f t="shared" si="19"/>
        <v>21360</v>
      </c>
    </row>
    <row r="200" spans="1:15" ht="101.25">
      <c r="A200" s="127">
        <v>7</v>
      </c>
      <c r="B200" s="128" t="s">
        <v>129</v>
      </c>
      <c r="C200" s="129">
        <v>3</v>
      </c>
      <c r="D200" s="123">
        <v>208</v>
      </c>
      <c r="E200" s="124">
        <v>264</v>
      </c>
      <c r="F200" s="123">
        <f t="shared" si="20"/>
        <v>9504</v>
      </c>
      <c r="G200" s="124">
        <v>276</v>
      </c>
      <c r="H200" s="123">
        <f t="shared" si="21"/>
        <v>9936</v>
      </c>
      <c r="I200" s="124">
        <v>280</v>
      </c>
      <c r="J200" s="123">
        <f t="shared" si="22"/>
        <v>10080</v>
      </c>
      <c r="K200" s="124">
        <v>288</v>
      </c>
      <c r="L200" s="123">
        <f t="shared" si="23"/>
        <v>10368</v>
      </c>
      <c r="M200" s="124">
        <v>305</v>
      </c>
      <c r="N200" s="123">
        <f t="shared" si="24"/>
        <v>10980</v>
      </c>
      <c r="O200" s="123">
        <f t="shared" si="19"/>
        <v>50868</v>
      </c>
    </row>
    <row r="201" spans="1:15" ht="20.25">
      <c r="A201" s="127">
        <v>8</v>
      </c>
      <c r="B201" s="128" t="s">
        <v>110</v>
      </c>
      <c r="C201" s="129">
        <v>2.5</v>
      </c>
      <c r="D201" s="123">
        <v>40</v>
      </c>
      <c r="E201" s="124">
        <v>35</v>
      </c>
      <c r="F201" s="123">
        <f t="shared" si="20"/>
        <v>1050</v>
      </c>
      <c r="G201" s="124">
        <v>25</v>
      </c>
      <c r="H201" s="123">
        <f t="shared" si="21"/>
        <v>750</v>
      </c>
      <c r="I201" s="124">
        <v>21</v>
      </c>
      <c r="J201" s="123">
        <f t="shared" si="22"/>
        <v>630</v>
      </c>
      <c r="K201" s="124">
        <v>16</v>
      </c>
      <c r="L201" s="123">
        <f t="shared" si="23"/>
        <v>480</v>
      </c>
      <c r="M201" s="124">
        <v>0</v>
      </c>
      <c r="N201" s="123">
        <f t="shared" si="24"/>
        <v>0</v>
      </c>
      <c r="O201" s="123">
        <f t="shared" si="19"/>
        <v>2910</v>
      </c>
    </row>
    <row r="202" spans="1:15" ht="40.5">
      <c r="A202" s="127">
        <v>9</v>
      </c>
      <c r="B202" s="128" t="s">
        <v>111</v>
      </c>
      <c r="C202" s="129">
        <v>2.5</v>
      </c>
      <c r="D202" s="123">
        <v>0</v>
      </c>
      <c r="E202" s="124">
        <v>0</v>
      </c>
      <c r="F202" s="123">
        <f t="shared" si="20"/>
        <v>0</v>
      </c>
      <c r="G202" s="124">
        <v>0</v>
      </c>
      <c r="H202" s="123">
        <f t="shared" si="21"/>
        <v>0</v>
      </c>
      <c r="I202" s="124">
        <v>0</v>
      </c>
      <c r="J202" s="123">
        <f t="shared" si="22"/>
        <v>0</v>
      </c>
      <c r="K202" s="124">
        <v>0</v>
      </c>
      <c r="L202" s="123">
        <f t="shared" si="23"/>
        <v>0</v>
      </c>
      <c r="M202" s="124">
        <v>0</v>
      </c>
      <c r="N202" s="123">
        <f t="shared" si="24"/>
        <v>0</v>
      </c>
      <c r="O202" s="123">
        <f t="shared" si="19"/>
        <v>0</v>
      </c>
    </row>
    <row r="203" spans="1:15" ht="40.5">
      <c r="A203" s="127">
        <v>10</v>
      </c>
      <c r="B203" s="128" t="s">
        <v>112</v>
      </c>
      <c r="C203" s="129">
        <v>2.5</v>
      </c>
      <c r="D203" s="123">
        <v>4</v>
      </c>
      <c r="E203" s="124">
        <v>4</v>
      </c>
      <c r="F203" s="123">
        <f t="shared" si="20"/>
        <v>120</v>
      </c>
      <c r="G203" s="124">
        <v>2</v>
      </c>
      <c r="H203" s="123">
        <f t="shared" si="21"/>
        <v>60</v>
      </c>
      <c r="I203" s="124">
        <v>2</v>
      </c>
      <c r="J203" s="123">
        <f t="shared" si="22"/>
        <v>60</v>
      </c>
      <c r="K203" s="124">
        <v>1</v>
      </c>
      <c r="L203" s="123">
        <f t="shared" si="23"/>
        <v>30</v>
      </c>
      <c r="M203" s="124">
        <v>0</v>
      </c>
      <c r="N203" s="123">
        <f t="shared" si="24"/>
        <v>0</v>
      </c>
      <c r="O203" s="123">
        <f t="shared" si="19"/>
        <v>270</v>
      </c>
    </row>
    <row r="204" spans="1:15" ht="40.5">
      <c r="A204" s="127">
        <v>11</v>
      </c>
      <c r="B204" s="128" t="s">
        <v>113</v>
      </c>
      <c r="C204" s="129">
        <v>2</v>
      </c>
      <c r="D204" s="123">
        <v>3</v>
      </c>
      <c r="E204" s="124">
        <v>5</v>
      </c>
      <c r="F204" s="123">
        <f t="shared" si="20"/>
        <v>120</v>
      </c>
      <c r="G204" s="124">
        <v>5</v>
      </c>
      <c r="H204" s="123">
        <f t="shared" si="21"/>
        <v>120</v>
      </c>
      <c r="I204" s="124">
        <v>5</v>
      </c>
      <c r="J204" s="123">
        <f t="shared" si="22"/>
        <v>120</v>
      </c>
      <c r="K204" s="124">
        <v>5</v>
      </c>
      <c r="L204" s="123">
        <f t="shared" si="23"/>
        <v>120</v>
      </c>
      <c r="M204" s="124">
        <v>5</v>
      </c>
      <c r="N204" s="123">
        <f t="shared" si="24"/>
        <v>120</v>
      </c>
      <c r="O204" s="123">
        <f t="shared" si="19"/>
        <v>600</v>
      </c>
    </row>
    <row r="205" spans="1:15" ht="40.5">
      <c r="A205" s="127">
        <v>12</v>
      </c>
      <c r="B205" s="128" t="s">
        <v>117</v>
      </c>
      <c r="C205" s="129">
        <v>2</v>
      </c>
      <c r="D205" s="123">
        <v>77</v>
      </c>
      <c r="E205" s="124">
        <v>84</v>
      </c>
      <c r="F205" s="123">
        <f t="shared" si="20"/>
        <v>2016</v>
      </c>
      <c r="G205" s="124">
        <v>84</v>
      </c>
      <c r="H205" s="123">
        <f t="shared" si="21"/>
        <v>2016</v>
      </c>
      <c r="I205" s="124">
        <v>84</v>
      </c>
      <c r="J205" s="123">
        <f t="shared" si="22"/>
        <v>2016</v>
      </c>
      <c r="K205" s="124">
        <v>84</v>
      </c>
      <c r="L205" s="123">
        <f t="shared" si="23"/>
        <v>2016</v>
      </c>
      <c r="M205" s="124">
        <v>85</v>
      </c>
      <c r="N205" s="123">
        <f t="shared" si="24"/>
        <v>2040</v>
      </c>
      <c r="O205" s="123">
        <f t="shared" si="19"/>
        <v>10104</v>
      </c>
    </row>
    <row r="206" spans="1:15" ht="40.5">
      <c r="A206" s="127">
        <v>13</v>
      </c>
      <c r="B206" s="128" t="s">
        <v>118</v>
      </c>
      <c r="C206" s="129">
        <v>1.5</v>
      </c>
      <c r="D206" s="123">
        <v>23</v>
      </c>
      <c r="E206" s="124">
        <v>23</v>
      </c>
      <c r="F206" s="123">
        <f t="shared" si="20"/>
        <v>414</v>
      </c>
      <c r="G206" s="124">
        <v>23</v>
      </c>
      <c r="H206" s="123">
        <f t="shared" si="21"/>
        <v>414</v>
      </c>
      <c r="I206" s="124">
        <v>23</v>
      </c>
      <c r="J206" s="123">
        <f t="shared" si="22"/>
        <v>414</v>
      </c>
      <c r="K206" s="124">
        <v>21</v>
      </c>
      <c r="L206" s="123">
        <f t="shared" si="23"/>
        <v>378</v>
      </c>
      <c r="M206" s="124">
        <v>20</v>
      </c>
      <c r="N206" s="123">
        <f t="shared" si="24"/>
        <v>360</v>
      </c>
      <c r="O206" s="123">
        <f t="shared" si="19"/>
        <v>1980</v>
      </c>
    </row>
    <row r="207" spans="1:15" ht="20.25">
      <c r="A207" s="120">
        <v>8</v>
      </c>
      <c r="B207" s="130" t="s">
        <v>136</v>
      </c>
      <c r="C207" s="131"/>
      <c r="D207" s="123"/>
      <c r="E207" s="124"/>
      <c r="F207" s="123">
        <f t="shared" si="20"/>
        <v>0</v>
      </c>
      <c r="G207" s="124"/>
      <c r="H207" s="123">
        <f t="shared" si="21"/>
        <v>0</v>
      </c>
      <c r="I207" s="124"/>
      <c r="J207" s="123">
        <f t="shared" si="22"/>
        <v>0</v>
      </c>
      <c r="K207" s="124"/>
      <c r="L207" s="123">
        <f t="shared" si="23"/>
        <v>0</v>
      </c>
      <c r="M207" s="124"/>
      <c r="N207" s="123">
        <f t="shared" si="24"/>
        <v>0</v>
      </c>
      <c r="O207" s="123">
        <f t="shared" ref="O207:O270" si="25">+N207+L207+J207+H207+F207</f>
        <v>0</v>
      </c>
    </row>
    <row r="208" spans="1:15" ht="20.25">
      <c r="A208" s="127">
        <v>1</v>
      </c>
      <c r="B208" s="128" t="s">
        <v>100</v>
      </c>
      <c r="C208" s="129">
        <v>6</v>
      </c>
      <c r="D208" s="123"/>
      <c r="E208" s="124"/>
      <c r="F208" s="123">
        <f t="shared" ref="F208:F271" si="26">+C208*E208*12</f>
        <v>0</v>
      </c>
      <c r="G208" s="124"/>
      <c r="H208" s="123">
        <f t="shared" ref="H208:H271" si="27">+C208*G208*12</f>
        <v>0</v>
      </c>
      <c r="I208" s="124"/>
      <c r="J208" s="123">
        <f t="shared" ref="J208:J271" si="28">+I208*C208*12</f>
        <v>0</v>
      </c>
      <c r="K208" s="124"/>
      <c r="L208" s="123">
        <f t="shared" ref="L208:L271" si="29">+K208*12*C208</f>
        <v>0</v>
      </c>
      <c r="M208" s="124"/>
      <c r="N208" s="123">
        <f t="shared" ref="N208:N271" si="30">12*M208*C208</f>
        <v>0</v>
      </c>
      <c r="O208" s="123">
        <f t="shared" si="25"/>
        <v>0</v>
      </c>
    </row>
    <row r="209" spans="1:15" ht="20.25">
      <c r="A209" s="127">
        <v>2</v>
      </c>
      <c r="B209" s="128" t="s">
        <v>101</v>
      </c>
      <c r="C209" s="129">
        <v>6</v>
      </c>
      <c r="D209" s="123"/>
      <c r="E209" s="124"/>
      <c r="F209" s="123">
        <f t="shared" si="26"/>
        <v>0</v>
      </c>
      <c r="G209" s="124"/>
      <c r="H209" s="123">
        <f t="shared" si="27"/>
        <v>0</v>
      </c>
      <c r="I209" s="124"/>
      <c r="J209" s="123">
        <f t="shared" si="28"/>
        <v>0</v>
      </c>
      <c r="K209" s="124"/>
      <c r="L209" s="123">
        <f t="shared" si="29"/>
        <v>0</v>
      </c>
      <c r="M209" s="124">
        <v>1</v>
      </c>
      <c r="N209" s="123">
        <f t="shared" si="30"/>
        <v>72</v>
      </c>
      <c r="O209" s="123">
        <f t="shared" si="25"/>
        <v>72</v>
      </c>
    </row>
    <row r="210" spans="1:15" ht="20.25">
      <c r="A210" s="127">
        <v>3</v>
      </c>
      <c r="B210" s="128" t="s">
        <v>9</v>
      </c>
      <c r="C210" s="129">
        <v>5</v>
      </c>
      <c r="D210" s="123"/>
      <c r="E210" s="124"/>
      <c r="F210" s="123">
        <f t="shared" si="26"/>
        <v>0</v>
      </c>
      <c r="G210" s="124"/>
      <c r="H210" s="123">
        <f t="shared" si="27"/>
        <v>0</v>
      </c>
      <c r="I210" s="124"/>
      <c r="J210" s="123">
        <f t="shared" si="28"/>
        <v>0</v>
      </c>
      <c r="K210" s="124"/>
      <c r="L210" s="123">
        <f t="shared" si="29"/>
        <v>0</v>
      </c>
      <c r="M210" s="124"/>
      <c r="N210" s="123">
        <f t="shared" si="30"/>
        <v>0</v>
      </c>
      <c r="O210" s="123">
        <f t="shared" si="25"/>
        <v>0</v>
      </c>
    </row>
    <row r="211" spans="1:15" ht="20.25">
      <c r="A211" s="127">
        <v>4</v>
      </c>
      <c r="B211" s="128" t="s">
        <v>102</v>
      </c>
      <c r="C211" s="129">
        <v>5</v>
      </c>
      <c r="D211" s="123">
        <v>5</v>
      </c>
      <c r="E211" s="124">
        <v>5</v>
      </c>
      <c r="F211" s="123">
        <f t="shared" si="26"/>
        <v>300</v>
      </c>
      <c r="G211" s="124">
        <v>5</v>
      </c>
      <c r="H211" s="123">
        <f t="shared" si="27"/>
        <v>300</v>
      </c>
      <c r="I211" s="124">
        <v>5</v>
      </c>
      <c r="J211" s="123">
        <f t="shared" si="28"/>
        <v>300</v>
      </c>
      <c r="K211" s="124">
        <v>6</v>
      </c>
      <c r="L211" s="123">
        <f t="shared" si="29"/>
        <v>360</v>
      </c>
      <c r="M211" s="124">
        <v>5</v>
      </c>
      <c r="N211" s="123">
        <f t="shared" si="30"/>
        <v>300</v>
      </c>
      <c r="O211" s="123">
        <f t="shared" si="25"/>
        <v>1560</v>
      </c>
    </row>
    <row r="212" spans="1:15" ht="20.25">
      <c r="A212" s="127">
        <v>5</v>
      </c>
      <c r="B212" s="128" t="s">
        <v>11</v>
      </c>
      <c r="C212" s="129">
        <v>5</v>
      </c>
      <c r="D212" s="123"/>
      <c r="E212" s="124"/>
      <c r="F212" s="123">
        <f t="shared" si="26"/>
        <v>0</v>
      </c>
      <c r="G212" s="124"/>
      <c r="H212" s="123">
        <f t="shared" si="27"/>
        <v>0</v>
      </c>
      <c r="I212" s="124"/>
      <c r="J212" s="123">
        <f t="shared" si="28"/>
        <v>0</v>
      </c>
      <c r="K212" s="124"/>
      <c r="L212" s="123">
        <f t="shared" si="29"/>
        <v>0</v>
      </c>
      <c r="M212" s="124"/>
      <c r="N212" s="123">
        <f t="shared" si="30"/>
        <v>0</v>
      </c>
      <c r="O212" s="123">
        <f t="shared" si="25"/>
        <v>0</v>
      </c>
    </row>
    <row r="213" spans="1:15" ht="20.25">
      <c r="A213" s="127">
        <v>6</v>
      </c>
      <c r="B213" s="128" t="s">
        <v>103</v>
      </c>
      <c r="C213" s="129">
        <v>4</v>
      </c>
      <c r="D213" s="123">
        <v>2</v>
      </c>
      <c r="E213" s="124">
        <v>4</v>
      </c>
      <c r="F213" s="123">
        <f t="shared" si="26"/>
        <v>192</v>
      </c>
      <c r="G213" s="124">
        <v>6</v>
      </c>
      <c r="H213" s="123">
        <f t="shared" si="27"/>
        <v>288</v>
      </c>
      <c r="I213" s="124">
        <v>7</v>
      </c>
      <c r="J213" s="123">
        <f t="shared" si="28"/>
        <v>336</v>
      </c>
      <c r="K213" s="124">
        <v>6</v>
      </c>
      <c r="L213" s="123">
        <f t="shared" si="29"/>
        <v>288</v>
      </c>
      <c r="M213" s="124">
        <v>6</v>
      </c>
      <c r="N213" s="123">
        <f t="shared" si="30"/>
        <v>288</v>
      </c>
      <c r="O213" s="123">
        <f t="shared" si="25"/>
        <v>1392</v>
      </c>
    </row>
    <row r="214" spans="1:15" ht="101.25">
      <c r="A214" s="127">
        <v>7</v>
      </c>
      <c r="B214" s="128" t="s">
        <v>129</v>
      </c>
      <c r="C214" s="129">
        <v>3</v>
      </c>
      <c r="D214" s="123">
        <v>5</v>
      </c>
      <c r="E214" s="124">
        <v>8</v>
      </c>
      <c r="F214" s="123">
        <f t="shared" si="26"/>
        <v>288</v>
      </c>
      <c r="G214" s="124">
        <v>8</v>
      </c>
      <c r="H214" s="123">
        <f t="shared" si="27"/>
        <v>288</v>
      </c>
      <c r="I214" s="124">
        <v>8</v>
      </c>
      <c r="J214" s="123">
        <f t="shared" si="28"/>
        <v>288</v>
      </c>
      <c r="K214" s="124">
        <v>8</v>
      </c>
      <c r="L214" s="123">
        <f t="shared" si="29"/>
        <v>288</v>
      </c>
      <c r="M214" s="124">
        <v>8</v>
      </c>
      <c r="N214" s="123">
        <f t="shared" si="30"/>
        <v>288</v>
      </c>
      <c r="O214" s="123">
        <f t="shared" si="25"/>
        <v>1440</v>
      </c>
    </row>
    <row r="215" spans="1:15" ht="20.25">
      <c r="A215" s="127">
        <v>8</v>
      </c>
      <c r="B215" s="128" t="s">
        <v>110</v>
      </c>
      <c r="C215" s="129">
        <v>2.5</v>
      </c>
      <c r="D215" s="123">
        <v>10</v>
      </c>
      <c r="E215" s="124">
        <v>10</v>
      </c>
      <c r="F215" s="123">
        <f t="shared" si="26"/>
        <v>300</v>
      </c>
      <c r="G215" s="124">
        <v>9</v>
      </c>
      <c r="H215" s="123">
        <f t="shared" si="27"/>
        <v>270</v>
      </c>
      <c r="I215" s="124">
        <v>9</v>
      </c>
      <c r="J215" s="123">
        <f t="shared" si="28"/>
        <v>270</v>
      </c>
      <c r="K215" s="124">
        <v>9</v>
      </c>
      <c r="L215" s="123">
        <f t="shared" si="29"/>
        <v>270</v>
      </c>
      <c r="M215" s="124">
        <v>9</v>
      </c>
      <c r="N215" s="123">
        <f t="shared" si="30"/>
        <v>270</v>
      </c>
      <c r="O215" s="123">
        <f t="shared" si="25"/>
        <v>1380</v>
      </c>
    </row>
    <row r="216" spans="1:15" ht="40.5">
      <c r="A216" s="127">
        <v>9</v>
      </c>
      <c r="B216" s="128" t="s">
        <v>111</v>
      </c>
      <c r="C216" s="129">
        <v>2.5</v>
      </c>
      <c r="D216" s="123"/>
      <c r="E216" s="124"/>
      <c r="F216" s="123">
        <f t="shared" si="26"/>
        <v>0</v>
      </c>
      <c r="G216" s="124"/>
      <c r="H216" s="123">
        <f t="shared" si="27"/>
        <v>0</v>
      </c>
      <c r="I216" s="124"/>
      <c r="J216" s="123">
        <f t="shared" si="28"/>
        <v>0</v>
      </c>
      <c r="K216" s="124"/>
      <c r="L216" s="123">
        <f t="shared" si="29"/>
        <v>0</v>
      </c>
      <c r="M216" s="124"/>
      <c r="N216" s="123">
        <f t="shared" si="30"/>
        <v>0</v>
      </c>
      <c r="O216" s="123">
        <f t="shared" si="25"/>
        <v>0</v>
      </c>
    </row>
    <row r="217" spans="1:15" ht="40.5">
      <c r="A217" s="127">
        <v>10</v>
      </c>
      <c r="B217" s="128" t="s">
        <v>112</v>
      </c>
      <c r="C217" s="129">
        <v>2.5</v>
      </c>
      <c r="D217" s="123"/>
      <c r="E217" s="124"/>
      <c r="F217" s="123">
        <f t="shared" si="26"/>
        <v>0</v>
      </c>
      <c r="G217" s="124"/>
      <c r="H217" s="123">
        <f t="shared" si="27"/>
        <v>0</v>
      </c>
      <c r="I217" s="124"/>
      <c r="J217" s="123">
        <f t="shared" si="28"/>
        <v>0</v>
      </c>
      <c r="K217" s="124"/>
      <c r="L217" s="123">
        <f t="shared" si="29"/>
        <v>0</v>
      </c>
      <c r="M217" s="124"/>
      <c r="N217" s="123">
        <f t="shared" si="30"/>
        <v>0</v>
      </c>
      <c r="O217" s="123">
        <f t="shared" si="25"/>
        <v>0</v>
      </c>
    </row>
    <row r="218" spans="1:15" ht="40.5">
      <c r="A218" s="127">
        <v>11</v>
      </c>
      <c r="B218" s="128" t="s">
        <v>113</v>
      </c>
      <c r="C218" s="129">
        <v>2</v>
      </c>
      <c r="D218" s="123"/>
      <c r="E218" s="124"/>
      <c r="F218" s="123">
        <f t="shared" si="26"/>
        <v>0</v>
      </c>
      <c r="G218" s="124"/>
      <c r="H218" s="123">
        <f t="shared" si="27"/>
        <v>0</v>
      </c>
      <c r="I218" s="124"/>
      <c r="J218" s="123">
        <f t="shared" si="28"/>
        <v>0</v>
      </c>
      <c r="K218" s="124"/>
      <c r="L218" s="123">
        <f t="shared" si="29"/>
        <v>0</v>
      </c>
      <c r="M218" s="124"/>
      <c r="N218" s="123">
        <f t="shared" si="30"/>
        <v>0</v>
      </c>
      <c r="O218" s="123">
        <f t="shared" si="25"/>
        <v>0</v>
      </c>
    </row>
    <row r="219" spans="1:15" ht="40.5">
      <c r="A219" s="127">
        <v>12</v>
      </c>
      <c r="B219" s="128" t="s">
        <v>117</v>
      </c>
      <c r="C219" s="129">
        <v>2</v>
      </c>
      <c r="D219" s="123">
        <v>4</v>
      </c>
      <c r="E219" s="124">
        <v>8</v>
      </c>
      <c r="F219" s="123">
        <f t="shared" si="26"/>
        <v>192</v>
      </c>
      <c r="G219" s="124">
        <v>8</v>
      </c>
      <c r="H219" s="123">
        <f t="shared" si="27"/>
        <v>192</v>
      </c>
      <c r="I219" s="124">
        <v>9</v>
      </c>
      <c r="J219" s="123">
        <f t="shared" si="28"/>
        <v>216</v>
      </c>
      <c r="K219" s="124">
        <v>9</v>
      </c>
      <c r="L219" s="123">
        <f t="shared" si="29"/>
        <v>216</v>
      </c>
      <c r="M219" s="124">
        <v>9</v>
      </c>
      <c r="N219" s="123">
        <f t="shared" si="30"/>
        <v>216</v>
      </c>
      <c r="O219" s="123">
        <f t="shared" si="25"/>
        <v>1032</v>
      </c>
    </row>
    <row r="220" spans="1:15" ht="40.5">
      <c r="A220" s="127">
        <v>13</v>
      </c>
      <c r="B220" s="128" t="s">
        <v>118</v>
      </c>
      <c r="C220" s="129">
        <v>1.5</v>
      </c>
      <c r="D220" s="123">
        <v>1</v>
      </c>
      <c r="E220" s="124">
        <v>1</v>
      </c>
      <c r="F220" s="123">
        <f t="shared" si="26"/>
        <v>18</v>
      </c>
      <c r="G220" s="124">
        <v>1</v>
      </c>
      <c r="H220" s="123">
        <f t="shared" si="27"/>
        <v>18</v>
      </c>
      <c r="I220" s="124">
        <v>0</v>
      </c>
      <c r="J220" s="123">
        <f t="shared" si="28"/>
        <v>0</v>
      </c>
      <c r="K220" s="124">
        <v>0</v>
      </c>
      <c r="L220" s="123">
        <f t="shared" si="29"/>
        <v>0</v>
      </c>
      <c r="M220" s="124">
        <v>0</v>
      </c>
      <c r="N220" s="123">
        <f t="shared" si="30"/>
        <v>0</v>
      </c>
      <c r="O220" s="123">
        <f t="shared" si="25"/>
        <v>36</v>
      </c>
    </row>
    <row r="221" spans="1:15" ht="20.25">
      <c r="A221" s="120">
        <v>9</v>
      </c>
      <c r="B221" s="130" t="s">
        <v>137</v>
      </c>
      <c r="C221" s="131"/>
      <c r="D221" s="123"/>
      <c r="E221" s="124"/>
      <c r="F221" s="123">
        <f t="shared" si="26"/>
        <v>0</v>
      </c>
      <c r="G221" s="124"/>
      <c r="H221" s="123">
        <f t="shared" si="27"/>
        <v>0</v>
      </c>
      <c r="I221" s="124"/>
      <c r="J221" s="123">
        <f t="shared" si="28"/>
        <v>0</v>
      </c>
      <c r="K221" s="124"/>
      <c r="L221" s="123">
        <f t="shared" si="29"/>
        <v>0</v>
      </c>
      <c r="M221" s="124"/>
      <c r="N221" s="123">
        <f t="shared" si="30"/>
        <v>0</v>
      </c>
      <c r="O221" s="123">
        <f t="shared" si="25"/>
        <v>0</v>
      </c>
    </row>
    <row r="222" spans="1:15" ht="20.25">
      <c r="A222" s="127">
        <v>1</v>
      </c>
      <c r="B222" s="128" t="s">
        <v>100</v>
      </c>
      <c r="C222" s="129">
        <v>6</v>
      </c>
      <c r="D222" s="123">
        <v>0</v>
      </c>
      <c r="E222" s="124">
        <v>0</v>
      </c>
      <c r="F222" s="123">
        <f t="shared" si="26"/>
        <v>0</v>
      </c>
      <c r="G222" s="124">
        <v>0</v>
      </c>
      <c r="H222" s="123">
        <f t="shared" si="27"/>
        <v>0</v>
      </c>
      <c r="I222" s="124">
        <v>0</v>
      </c>
      <c r="J222" s="123">
        <f t="shared" si="28"/>
        <v>0</v>
      </c>
      <c r="K222" s="124">
        <v>0</v>
      </c>
      <c r="L222" s="123">
        <f t="shared" si="29"/>
        <v>0</v>
      </c>
      <c r="M222" s="124">
        <v>0</v>
      </c>
      <c r="N222" s="123">
        <f t="shared" si="30"/>
        <v>0</v>
      </c>
      <c r="O222" s="123">
        <f t="shared" si="25"/>
        <v>0</v>
      </c>
    </row>
    <row r="223" spans="1:15" ht="20.25">
      <c r="A223" s="127">
        <v>2</v>
      </c>
      <c r="B223" s="128" t="s">
        <v>101</v>
      </c>
      <c r="C223" s="129">
        <v>6</v>
      </c>
      <c r="D223" s="123">
        <v>0</v>
      </c>
      <c r="E223" s="124">
        <v>0</v>
      </c>
      <c r="F223" s="123">
        <f t="shared" si="26"/>
        <v>0</v>
      </c>
      <c r="G223" s="124">
        <v>0</v>
      </c>
      <c r="H223" s="123">
        <f t="shared" si="27"/>
        <v>0</v>
      </c>
      <c r="I223" s="124">
        <v>0</v>
      </c>
      <c r="J223" s="123">
        <f t="shared" si="28"/>
        <v>0</v>
      </c>
      <c r="K223" s="124">
        <v>0</v>
      </c>
      <c r="L223" s="123">
        <f t="shared" si="29"/>
        <v>0</v>
      </c>
      <c r="M223" s="124">
        <v>0</v>
      </c>
      <c r="N223" s="123">
        <f t="shared" si="30"/>
        <v>0</v>
      </c>
      <c r="O223" s="123">
        <f t="shared" si="25"/>
        <v>0</v>
      </c>
    </row>
    <row r="224" spans="1:15" ht="20.25">
      <c r="A224" s="127">
        <v>3</v>
      </c>
      <c r="B224" s="128" t="s">
        <v>9</v>
      </c>
      <c r="C224" s="129">
        <v>5</v>
      </c>
      <c r="D224" s="123">
        <v>0</v>
      </c>
      <c r="E224" s="124">
        <v>0</v>
      </c>
      <c r="F224" s="123">
        <f t="shared" si="26"/>
        <v>0</v>
      </c>
      <c r="G224" s="124">
        <v>0</v>
      </c>
      <c r="H224" s="123">
        <f t="shared" si="27"/>
        <v>0</v>
      </c>
      <c r="I224" s="124">
        <v>0</v>
      </c>
      <c r="J224" s="123">
        <f t="shared" si="28"/>
        <v>0</v>
      </c>
      <c r="K224" s="124">
        <v>0</v>
      </c>
      <c r="L224" s="123">
        <f t="shared" si="29"/>
        <v>0</v>
      </c>
      <c r="M224" s="124">
        <v>0</v>
      </c>
      <c r="N224" s="123">
        <f t="shared" si="30"/>
        <v>0</v>
      </c>
      <c r="O224" s="123">
        <f t="shared" si="25"/>
        <v>0</v>
      </c>
    </row>
    <row r="225" spans="1:15" ht="20.25">
      <c r="A225" s="127">
        <v>4</v>
      </c>
      <c r="B225" s="128" t="s">
        <v>102</v>
      </c>
      <c r="C225" s="129">
        <v>5</v>
      </c>
      <c r="D225" s="123">
        <v>0</v>
      </c>
      <c r="E225" s="124">
        <v>0</v>
      </c>
      <c r="F225" s="123">
        <f t="shared" si="26"/>
        <v>0</v>
      </c>
      <c r="G225" s="124">
        <v>0</v>
      </c>
      <c r="H225" s="123">
        <f t="shared" si="27"/>
        <v>0</v>
      </c>
      <c r="I225" s="124">
        <v>0</v>
      </c>
      <c r="J225" s="123">
        <f t="shared" si="28"/>
        <v>0</v>
      </c>
      <c r="K225" s="124">
        <v>0</v>
      </c>
      <c r="L225" s="123">
        <f t="shared" si="29"/>
        <v>0</v>
      </c>
      <c r="M225" s="124">
        <v>0</v>
      </c>
      <c r="N225" s="123">
        <f t="shared" si="30"/>
        <v>0</v>
      </c>
      <c r="O225" s="123">
        <f t="shared" si="25"/>
        <v>0</v>
      </c>
    </row>
    <row r="226" spans="1:15" ht="20.25">
      <c r="A226" s="127">
        <v>5</v>
      </c>
      <c r="B226" s="128" t="s">
        <v>11</v>
      </c>
      <c r="C226" s="129">
        <v>5</v>
      </c>
      <c r="D226" s="123">
        <v>0</v>
      </c>
      <c r="E226" s="124">
        <v>0</v>
      </c>
      <c r="F226" s="123">
        <f t="shared" si="26"/>
        <v>0</v>
      </c>
      <c r="G226" s="124">
        <v>0</v>
      </c>
      <c r="H226" s="123">
        <f t="shared" si="27"/>
        <v>0</v>
      </c>
      <c r="I226" s="124">
        <v>0</v>
      </c>
      <c r="J226" s="123">
        <f t="shared" si="28"/>
        <v>0</v>
      </c>
      <c r="K226" s="124">
        <v>0</v>
      </c>
      <c r="L226" s="123">
        <f t="shared" si="29"/>
        <v>0</v>
      </c>
      <c r="M226" s="124">
        <v>0</v>
      </c>
      <c r="N226" s="123">
        <f t="shared" si="30"/>
        <v>0</v>
      </c>
      <c r="O226" s="123">
        <f t="shared" si="25"/>
        <v>0</v>
      </c>
    </row>
    <row r="227" spans="1:15" ht="20.25">
      <c r="A227" s="127">
        <v>6</v>
      </c>
      <c r="B227" s="128" t="s">
        <v>103</v>
      </c>
      <c r="C227" s="129">
        <v>4</v>
      </c>
      <c r="D227" s="123">
        <v>0</v>
      </c>
      <c r="E227" s="124">
        <v>0</v>
      </c>
      <c r="F227" s="123">
        <f t="shared" si="26"/>
        <v>0</v>
      </c>
      <c r="G227" s="124">
        <v>0</v>
      </c>
      <c r="H227" s="123">
        <f t="shared" si="27"/>
        <v>0</v>
      </c>
      <c r="I227" s="124">
        <v>0</v>
      </c>
      <c r="J227" s="123">
        <f t="shared" si="28"/>
        <v>0</v>
      </c>
      <c r="K227" s="124">
        <v>0</v>
      </c>
      <c r="L227" s="123">
        <f t="shared" si="29"/>
        <v>0</v>
      </c>
      <c r="M227" s="124">
        <v>0</v>
      </c>
      <c r="N227" s="123">
        <f t="shared" si="30"/>
        <v>0</v>
      </c>
      <c r="O227" s="123">
        <f t="shared" si="25"/>
        <v>0</v>
      </c>
    </row>
    <row r="228" spans="1:15" ht="101.25">
      <c r="A228" s="127">
        <v>7</v>
      </c>
      <c r="B228" s="128" t="s">
        <v>129</v>
      </c>
      <c r="C228" s="129">
        <v>3</v>
      </c>
      <c r="D228" s="123">
        <v>41</v>
      </c>
      <c r="E228" s="124">
        <v>45</v>
      </c>
      <c r="F228" s="123">
        <f t="shared" si="26"/>
        <v>1620</v>
      </c>
      <c r="G228" s="124">
        <v>50</v>
      </c>
      <c r="H228" s="123">
        <f t="shared" si="27"/>
        <v>1800</v>
      </c>
      <c r="I228" s="124">
        <v>50</v>
      </c>
      <c r="J228" s="123">
        <f t="shared" si="28"/>
        <v>1800</v>
      </c>
      <c r="K228" s="124">
        <v>50</v>
      </c>
      <c r="L228" s="123">
        <f t="shared" si="29"/>
        <v>1800</v>
      </c>
      <c r="M228" s="124">
        <v>50</v>
      </c>
      <c r="N228" s="123">
        <f t="shared" si="30"/>
        <v>1800</v>
      </c>
      <c r="O228" s="123">
        <f t="shared" si="25"/>
        <v>8820</v>
      </c>
    </row>
    <row r="229" spans="1:15" ht="20.25">
      <c r="A229" s="127">
        <v>8</v>
      </c>
      <c r="B229" s="128" t="s">
        <v>110</v>
      </c>
      <c r="C229" s="129">
        <v>2.5</v>
      </c>
      <c r="D229" s="123">
        <v>0</v>
      </c>
      <c r="E229" s="124">
        <v>0</v>
      </c>
      <c r="F229" s="123">
        <f t="shared" si="26"/>
        <v>0</v>
      </c>
      <c r="G229" s="124">
        <v>0</v>
      </c>
      <c r="H229" s="123">
        <f t="shared" si="27"/>
        <v>0</v>
      </c>
      <c r="I229" s="124">
        <v>0</v>
      </c>
      <c r="J229" s="123">
        <f t="shared" si="28"/>
        <v>0</v>
      </c>
      <c r="K229" s="124">
        <v>0</v>
      </c>
      <c r="L229" s="123">
        <f t="shared" si="29"/>
        <v>0</v>
      </c>
      <c r="M229" s="124">
        <v>0</v>
      </c>
      <c r="N229" s="123">
        <f t="shared" si="30"/>
        <v>0</v>
      </c>
      <c r="O229" s="123">
        <f t="shared" si="25"/>
        <v>0</v>
      </c>
    </row>
    <row r="230" spans="1:15" ht="40.5">
      <c r="A230" s="127">
        <v>9</v>
      </c>
      <c r="B230" s="128" t="s">
        <v>111</v>
      </c>
      <c r="C230" s="129">
        <v>2.5</v>
      </c>
      <c r="D230" s="123">
        <v>0</v>
      </c>
      <c r="E230" s="124">
        <v>0</v>
      </c>
      <c r="F230" s="123">
        <f t="shared" si="26"/>
        <v>0</v>
      </c>
      <c r="G230" s="124">
        <v>0</v>
      </c>
      <c r="H230" s="123">
        <f t="shared" si="27"/>
        <v>0</v>
      </c>
      <c r="I230" s="124">
        <v>0</v>
      </c>
      <c r="J230" s="123">
        <f t="shared" si="28"/>
        <v>0</v>
      </c>
      <c r="K230" s="124">
        <v>0</v>
      </c>
      <c r="L230" s="123">
        <f t="shared" si="29"/>
        <v>0</v>
      </c>
      <c r="M230" s="124">
        <v>0</v>
      </c>
      <c r="N230" s="123">
        <f t="shared" si="30"/>
        <v>0</v>
      </c>
      <c r="O230" s="123">
        <f t="shared" si="25"/>
        <v>0</v>
      </c>
    </row>
    <row r="231" spans="1:15" ht="40.5">
      <c r="A231" s="127">
        <v>10</v>
      </c>
      <c r="B231" s="128" t="s">
        <v>112</v>
      </c>
      <c r="C231" s="129">
        <v>2.5</v>
      </c>
      <c r="D231" s="123">
        <v>0</v>
      </c>
      <c r="E231" s="124">
        <v>0</v>
      </c>
      <c r="F231" s="123">
        <f t="shared" si="26"/>
        <v>0</v>
      </c>
      <c r="G231" s="124">
        <v>0</v>
      </c>
      <c r="H231" s="123">
        <f t="shared" si="27"/>
        <v>0</v>
      </c>
      <c r="I231" s="124">
        <v>0</v>
      </c>
      <c r="J231" s="123">
        <f t="shared" si="28"/>
        <v>0</v>
      </c>
      <c r="K231" s="124">
        <v>0</v>
      </c>
      <c r="L231" s="123">
        <f t="shared" si="29"/>
        <v>0</v>
      </c>
      <c r="M231" s="124">
        <v>0</v>
      </c>
      <c r="N231" s="123">
        <f t="shared" si="30"/>
        <v>0</v>
      </c>
      <c r="O231" s="123">
        <f t="shared" si="25"/>
        <v>0</v>
      </c>
    </row>
    <row r="232" spans="1:15" ht="40.5">
      <c r="A232" s="127">
        <v>11</v>
      </c>
      <c r="B232" s="128" t="s">
        <v>113</v>
      </c>
      <c r="C232" s="129">
        <v>2</v>
      </c>
      <c r="D232" s="123">
        <v>0</v>
      </c>
      <c r="E232" s="124">
        <v>1</v>
      </c>
      <c r="F232" s="123">
        <f t="shared" si="26"/>
        <v>24</v>
      </c>
      <c r="G232" s="124">
        <v>0</v>
      </c>
      <c r="H232" s="123">
        <f t="shared" si="27"/>
        <v>0</v>
      </c>
      <c r="I232" s="124">
        <v>0</v>
      </c>
      <c r="J232" s="123">
        <f t="shared" si="28"/>
        <v>0</v>
      </c>
      <c r="K232" s="124">
        <v>0</v>
      </c>
      <c r="L232" s="123">
        <f t="shared" si="29"/>
        <v>0</v>
      </c>
      <c r="M232" s="124">
        <v>0</v>
      </c>
      <c r="N232" s="123">
        <f t="shared" si="30"/>
        <v>0</v>
      </c>
      <c r="O232" s="123">
        <f t="shared" si="25"/>
        <v>24</v>
      </c>
    </row>
    <row r="233" spans="1:15" ht="40.5">
      <c r="A233" s="127">
        <v>12</v>
      </c>
      <c r="B233" s="128" t="s">
        <v>117</v>
      </c>
      <c r="C233" s="129">
        <v>2</v>
      </c>
      <c r="D233" s="123">
        <v>0</v>
      </c>
      <c r="E233" s="124">
        <v>0</v>
      </c>
      <c r="F233" s="123">
        <f t="shared" si="26"/>
        <v>0</v>
      </c>
      <c r="G233" s="124">
        <v>0</v>
      </c>
      <c r="H233" s="123">
        <f t="shared" si="27"/>
        <v>0</v>
      </c>
      <c r="I233" s="124">
        <v>0</v>
      </c>
      <c r="J233" s="123">
        <f t="shared" si="28"/>
        <v>0</v>
      </c>
      <c r="K233" s="124">
        <v>0</v>
      </c>
      <c r="L233" s="123">
        <f t="shared" si="29"/>
        <v>0</v>
      </c>
      <c r="M233" s="124">
        <v>0</v>
      </c>
      <c r="N233" s="123">
        <f t="shared" si="30"/>
        <v>0</v>
      </c>
      <c r="O233" s="123">
        <f t="shared" si="25"/>
        <v>0</v>
      </c>
    </row>
    <row r="234" spans="1:15" ht="40.5">
      <c r="A234" s="127">
        <v>13</v>
      </c>
      <c r="B234" s="128" t="s">
        <v>118</v>
      </c>
      <c r="C234" s="129">
        <v>1.5</v>
      </c>
      <c r="D234" s="123">
        <v>2</v>
      </c>
      <c r="E234" s="124">
        <v>0</v>
      </c>
      <c r="F234" s="123">
        <f t="shared" si="26"/>
        <v>0</v>
      </c>
      <c r="G234" s="124">
        <v>0</v>
      </c>
      <c r="H234" s="123">
        <f t="shared" si="27"/>
        <v>0</v>
      </c>
      <c r="I234" s="124">
        <v>0</v>
      </c>
      <c r="J234" s="123">
        <f t="shared" si="28"/>
        <v>0</v>
      </c>
      <c r="K234" s="124">
        <v>0</v>
      </c>
      <c r="L234" s="123">
        <f t="shared" si="29"/>
        <v>0</v>
      </c>
      <c r="M234" s="124">
        <v>0</v>
      </c>
      <c r="N234" s="123">
        <f t="shared" si="30"/>
        <v>0</v>
      </c>
      <c r="O234" s="123">
        <f t="shared" si="25"/>
        <v>0</v>
      </c>
    </row>
    <row r="235" spans="1:15" ht="20.25">
      <c r="A235" s="127"/>
      <c r="B235" s="130" t="s">
        <v>138</v>
      </c>
      <c r="C235" s="129"/>
      <c r="D235" s="123"/>
      <c r="E235" s="124"/>
      <c r="F235" s="123">
        <f t="shared" si="26"/>
        <v>0</v>
      </c>
      <c r="G235" s="124"/>
      <c r="H235" s="123">
        <f t="shared" si="27"/>
        <v>0</v>
      </c>
      <c r="I235" s="124"/>
      <c r="J235" s="123">
        <f t="shared" si="28"/>
        <v>0</v>
      </c>
      <c r="K235" s="124"/>
      <c r="L235" s="123">
        <f t="shared" si="29"/>
        <v>0</v>
      </c>
      <c r="M235" s="124"/>
      <c r="N235" s="123">
        <f t="shared" si="30"/>
        <v>0</v>
      </c>
      <c r="O235" s="123">
        <f t="shared" si="25"/>
        <v>0</v>
      </c>
    </row>
    <row r="236" spans="1:15" ht="20.25">
      <c r="A236" s="120">
        <v>1</v>
      </c>
      <c r="B236" s="130" t="s">
        <v>139</v>
      </c>
      <c r="C236" s="131"/>
      <c r="D236" s="123"/>
      <c r="E236" s="124"/>
      <c r="F236" s="123">
        <f t="shared" si="26"/>
        <v>0</v>
      </c>
      <c r="G236" s="124"/>
      <c r="H236" s="123">
        <f t="shared" si="27"/>
        <v>0</v>
      </c>
      <c r="I236" s="124"/>
      <c r="J236" s="123">
        <f t="shared" si="28"/>
        <v>0</v>
      </c>
      <c r="K236" s="124"/>
      <c r="L236" s="123">
        <f t="shared" si="29"/>
        <v>0</v>
      </c>
      <c r="M236" s="124"/>
      <c r="N236" s="123">
        <f t="shared" si="30"/>
        <v>0</v>
      </c>
      <c r="O236" s="123">
        <f t="shared" si="25"/>
        <v>0</v>
      </c>
    </row>
    <row r="237" spans="1:15" ht="20.25">
      <c r="A237" s="127">
        <v>1</v>
      </c>
      <c r="B237" s="128" t="s">
        <v>100</v>
      </c>
      <c r="C237" s="129">
        <v>6</v>
      </c>
      <c r="D237" s="123">
        <v>0</v>
      </c>
      <c r="E237" s="124">
        <v>0</v>
      </c>
      <c r="F237" s="123">
        <f t="shared" si="26"/>
        <v>0</v>
      </c>
      <c r="G237" s="124">
        <v>0</v>
      </c>
      <c r="H237" s="123">
        <f t="shared" si="27"/>
        <v>0</v>
      </c>
      <c r="I237" s="124">
        <v>0</v>
      </c>
      <c r="J237" s="123">
        <f t="shared" si="28"/>
        <v>0</v>
      </c>
      <c r="K237" s="124">
        <v>0</v>
      </c>
      <c r="L237" s="123">
        <f t="shared" si="29"/>
        <v>0</v>
      </c>
      <c r="M237" s="124">
        <v>0</v>
      </c>
      <c r="N237" s="123">
        <f t="shared" si="30"/>
        <v>0</v>
      </c>
      <c r="O237" s="123">
        <f t="shared" si="25"/>
        <v>0</v>
      </c>
    </row>
    <row r="238" spans="1:15" ht="20.25">
      <c r="A238" s="127">
        <v>2</v>
      </c>
      <c r="B238" s="128" t="s">
        <v>101</v>
      </c>
      <c r="C238" s="129">
        <v>6</v>
      </c>
      <c r="D238" s="123">
        <v>1</v>
      </c>
      <c r="E238" s="124">
        <v>1</v>
      </c>
      <c r="F238" s="123">
        <f t="shared" si="26"/>
        <v>72</v>
      </c>
      <c r="G238" s="124">
        <v>3</v>
      </c>
      <c r="H238" s="123">
        <f t="shared" si="27"/>
        <v>216</v>
      </c>
      <c r="I238" s="124">
        <v>4</v>
      </c>
      <c r="J238" s="123">
        <f t="shared" si="28"/>
        <v>288</v>
      </c>
      <c r="K238" s="124">
        <v>5</v>
      </c>
      <c r="L238" s="123">
        <f t="shared" si="29"/>
        <v>360</v>
      </c>
      <c r="M238" s="124">
        <v>6</v>
      </c>
      <c r="N238" s="123">
        <f t="shared" si="30"/>
        <v>432</v>
      </c>
      <c r="O238" s="123">
        <f t="shared" si="25"/>
        <v>1368</v>
      </c>
    </row>
    <row r="239" spans="1:15" ht="20.25">
      <c r="A239" s="127">
        <v>3</v>
      </c>
      <c r="B239" s="128" t="s">
        <v>9</v>
      </c>
      <c r="C239" s="129">
        <v>5</v>
      </c>
      <c r="D239" s="123">
        <v>0</v>
      </c>
      <c r="E239" s="124">
        <v>0</v>
      </c>
      <c r="F239" s="123">
        <f t="shared" si="26"/>
        <v>0</v>
      </c>
      <c r="G239" s="124">
        <v>0</v>
      </c>
      <c r="H239" s="123">
        <f t="shared" si="27"/>
        <v>0</v>
      </c>
      <c r="I239" s="124">
        <v>0</v>
      </c>
      <c r="J239" s="123">
        <f t="shared" si="28"/>
        <v>0</v>
      </c>
      <c r="K239" s="124">
        <v>0</v>
      </c>
      <c r="L239" s="123">
        <f t="shared" si="29"/>
        <v>0</v>
      </c>
      <c r="M239" s="124">
        <v>0</v>
      </c>
      <c r="N239" s="123">
        <f t="shared" si="30"/>
        <v>0</v>
      </c>
      <c r="O239" s="123">
        <f t="shared" si="25"/>
        <v>0</v>
      </c>
    </row>
    <row r="240" spans="1:15" ht="20.25">
      <c r="A240" s="127">
        <v>4</v>
      </c>
      <c r="B240" s="128" t="s">
        <v>102</v>
      </c>
      <c r="C240" s="129">
        <v>5</v>
      </c>
      <c r="D240" s="123">
        <v>11</v>
      </c>
      <c r="E240" s="124">
        <v>11</v>
      </c>
      <c r="F240" s="123">
        <f t="shared" si="26"/>
        <v>660</v>
      </c>
      <c r="G240" s="124">
        <v>12</v>
      </c>
      <c r="H240" s="123">
        <f t="shared" si="27"/>
        <v>720</v>
      </c>
      <c r="I240" s="124">
        <v>20</v>
      </c>
      <c r="J240" s="123">
        <f t="shared" si="28"/>
        <v>1200</v>
      </c>
      <c r="K240" s="124">
        <v>19</v>
      </c>
      <c r="L240" s="123">
        <f t="shared" si="29"/>
        <v>1140</v>
      </c>
      <c r="M240" s="124">
        <v>18</v>
      </c>
      <c r="N240" s="123">
        <f t="shared" si="30"/>
        <v>1080</v>
      </c>
      <c r="O240" s="123">
        <f t="shared" si="25"/>
        <v>4800</v>
      </c>
    </row>
    <row r="241" spans="1:15" ht="20.25">
      <c r="A241" s="127">
        <v>5</v>
      </c>
      <c r="B241" s="128" t="s">
        <v>11</v>
      </c>
      <c r="C241" s="129">
        <v>5</v>
      </c>
      <c r="D241" s="123">
        <v>0</v>
      </c>
      <c r="E241" s="124">
        <v>0</v>
      </c>
      <c r="F241" s="123">
        <f t="shared" si="26"/>
        <v>0</v>
      </c>
      <c r="G241" s="124">
        <v>0</v>
      </c>
      <c r="H241" s="123">
        <f t="shared" si="27"/>
        <v>0</v>
      </c>
      <c r="I241" s="124">
        <v>0</v>
      </c>
      <c r="J241" s="123">
        <f t="shared" si="28"/>
        <v>0</v>
      </c>
      <c r="K241" s="124">
        <v>0</v>
      </c>
      <c r="L241" s="123">
        <f t="shared" si="29"/>
        <v>0</v>
      </c>
      <c r="M241" s="124">
        <v>0</v>
      </c>
      <c r="N241" s="123">
        <f t="shared" si="30"/>
        <v>0</v>
      </c>
      <c r="O241" s="123">
        <f t="shared" si="25"/>
        <v>0</v>
      </c>
    </row>
    <row r="242" spans="1:15" ht="20.25">
      <c r="A242" s="127">
        <v>6</v>
      </c>
      <c r="B242" s="128" t="s">
        <v>103</v>
      </c>
      <c r="C242" s="129">
        <v>4</v>
      </c>
      <c r="D242" s="123">
        <v>21</v>
      </c>
      <c r="E242" s="124">
        <v>27</v>
      </c>
      <c r="F242" s="123">
        <f t="shared" si="26"/>
        <v>1296</v>
      </c>
      <c r="G242" s="124">
        <v>24</v>
      </c>
      <c r="H242" s="123">
        <f t="shared" si="27"/>
        <v>1152</v>
      </c>
      <c r="I242" s="124">
        <v>59</v>
      </c>
      <c r="J242" s="123">
        <f t="shared" si="28"/>
        <v>2832</v>
      </c>
      <c r="K242" s="124">
        <v>59</v>
      </c>
      <c r="L242" s="123">
        <f t="shared" si="29"/>
        <v>2832</v>
      </c>
      <c r="M242" s="124">
        <v>59</v>
      </c>
      <c r="N242" s="123">
        <f t="shared" si="30"/>
        <v>2832</v>
      </c>
      <c r="O242" s="123">
        <f t="shared" si="25"/>
        <v>10944</v>
      </c>
    </row>
    <row r="243" spans="1:15" ht="101.25">
      <c r="A243" s="127">
        <v>7</v>
      </c>
      <c r="B243" s="128" t="s">
        <v>129</v>
      </c>
      <c r="C243" s="129">
        <v>3</v>
      </c>
      <c r="D243" s="123">
        <v>62</v>
      </c>
      <c r="E243" s="124">
        <v>90</v>
      </c>
      <c r="F243" s="123">
        <f t="shared" si="26"/>
        <v>3240</v>
      </c>
      <c r="G243" s="124">
        <v>90</v>
      </c>
      <c r="H243" s="123">
        <f t="shared" si="27"/>
        <v>3240</v>
      </c>
      <c r="I243" s="124">
        <v>178</v>
      </c>
      <c r="J243" s="123">
        <f t="shared" si="28"/>
        <v>6408</v>
      </c>
      <c r="K243" s="124">
        <v>178</v>
      </c>
      <c r="L243" s="123">
        <f t="shared" si="29"/>
        <v>6408</v>
      </c>
      <c r="M243" s="124">
        <v>178</v>
      </c>
      <c r="N243" s="123">
        <f t="shared" si="30"/>
        <v>6408</v>
      </c>
      <c r="O243" s="123">
        <f t="shared" si="25"/>
        <v>25704</v>
      </c>
    </row>
    <row r="244" spans="1:15" ht="20.25">
      <c r="A244" s="127">
        <v>8</v>
      </c>
      <c r="B244" s="128" t="s">
        <v>110</v>
      </c>
      <c r="C244" s="129">
        <v>2.5</v>
      </c>
      <c r="D244" s="123">
        <v>11</v>
      </c>
      <c r="E244" s="124">
        <v>11</v>
      </c>
      <c r="F244" s="123">
        <f t="shared" si="26"/>
        <v>330</v>
      </c>
      <c r="G244" s="124">
        <v>11</v>
      </c>
      <c r="H244" s="123">
        <f t="shared" si="27"/>
        <v>330</v>
      </c>
      <c r="I244" s="124">
        <v>11</v>
      </c>
      <c r="J244" s="123">
        <f t="shared" si="28"/>
        <v>330</v>
      </c>
      <c r="K244" s="124">
        <v>11</v>
      </c>
      <c r="L244" s="123">
        <f t="shared" si="29"/>
        <v>330</v>
      </c>
      <c r="M244" s="124">
        <v>11</v>
      </c>
      <c r="N244" s="123">
        <f t="shared" si="30"/>
        <v>330</v>
      </c>
      <c r="O244" s="123">
        <f t="shared" si="25"/>
        <v>1650</v>
      </c>
    </row>
    <row r="245" spans="1:15" ht="40.5">
      <c r="A245" s="127">
        <v>9</v>
      </c>
      <c r="B245" s="128" t="s">
        <v>111</v>
      </c>
      <c r="C245" s="129">
        <v>2.5</v>
      </c>
      <c r="D245" s="123">
        <v>7</v>
      </c>
      <c r="E245" s="124">
        <v>7</v>
      </c>
      <c r="F245" s="123">
        <f t="shared" si="26"/>
        <v>210</v>
      </c>
      <c r="G245" s="124">
        <v>7</v>
      </c>
      <c r="H245" s="123">
        <f t="shared" si="27"/>
        <v>210</v>
      </c>
      <c r="I245" s="124">
        <v>0</v>
      </c>
      <c r="J245" s="123">
        <f t="shared" si="28"/>
        <v>0</v>
      </c>
      <c r="K245" s="124">
        <v>0</v>
      </c>
      <c r="L245" s="123">
        <f t="shared" si="29"/>
        <v>0</v>
      </c>
      <c r="M245" s="124">
        <v>0</v>
      </c>
      <c r="N245" s="123">
        <f t="shared" si="30"/>
        <v>0</v>
      </c>
      <c r="O245" s="123">
        <f t="shared" si="25"/>
        <v>420</v>
      </c>
    </row>
    <row r="246" spans="1:15" ht="40.5">
      <c r="A246" s="127">
        <v>10</v>
      </c>
      <c r="B246" s="128" t="s">
        <v>112</v>
      </c>
      <c r="C246" s="129">
        <v>2.5</v>
      </c>
      <c r="D246" s="123">
        <v>2</v>
      </c>
      <c r="E246" s="124">
        <v>1</v>
      </c>
      <c r="F246" s="123">
        <f t="shared" si="26"/>
        <v>30</v>
      </c>
      <c r="G246" s="124">
        <v>1</v>
      </c>
      <c r="H246" s="123">
        <f t="shared" si="27"/>
        <v>30</v>
      </c>
      <c r="I246" s="124">
        <v>1</v>
      </c>
      <c r="J246" s="123">
        <f t="shared" si="28"/>
        <v>30</v>
      </c>
      <c r="K246" s="124">
        <v>1</v>
      </c>
      <c r="L246" s="123">
        <f t="shared" si="29"/>
        <v>30</v>
      </c>
      <c r="M246" s="124">
        <v>1</v>
      </c>
      <c r="N246" s="123">
        <f t="shared" si="30"/>
        <v>30</v>
      </c>
      <c r="O246" s="123">
        <f t="shared" si="25"/>
        <v>150</v>
      </c>
    </row>
    <row r="247" spans="1:15" ht="40.5">
      <c r="A247" s="127">
        <v>11</v>
      </c>
      <c r="B247" s="128" t="s">
        <v>113</v>
      </c>
      <c r="C247" s="129">
        <v>2</v>
      </c>
      <c r="D247" s="123">
        <v>1</v>
      </c>
      <c r="E247" s="124">
        <v>2</v>
      </c>
      <c r="F247" s="123">
        <f t="shared" si="26"/>
        <v>48</v>
      </c>
      <c r="G247" s="124">
        <v>2</v>
      </c>
      <c r="H247" s="123">
        <f t="shared" si="27"/>
        <v>48</v>
      </c>
      <c r="I247" s="124">
        <v>2</v>
      </c>
      <c r="J247" s="123">
        <f t="shared" si="28"/>
        <v>48</v>
      </c>
      <c r="K247" s="124">
        <v>2</v>
      </c>
      <c r="L247" s="123">
        <f t="shared" si="29"/>
        <v>48</v>
      </c>
      <c r="M247" s="124">
        <v>2</v>
      </c>
      <c r="N247" s="123">
        <f t="shared" si="30"/>
        <v>48</v>
      </c>
      <c r="O247" s="123">
        <f t="shared" si="25"/>
        <v>240</v>
      </c>
    </row>
    <row r="248" spans="1:15" ht="40.5">
      <c r="A248" s="127">
        <v>12</v>
      </c>
      <c r="B248" s="128" t="s">
        <v>117</v>
      </c>
      <c r="C248" s="129">
        <v>2</v>
      </c>
      <c r="D248" s="123">
        <v>23</v>
      </c>
      <c r="E248" s="124">
        <v>25</v>
      </c>
      <c r="F248" s="123">
        <f t="shared" si="26"/>
        <v>600</v>
      </c>
      <c r="G248" s="124">
        <v>25</v>
      </c>
      <c r="H248" s="123">
        <f t="shared" si="27"/>
        <v>600</v>
      </c>
      <c r="I248" s="124">
        <v>47</v>
      </c>
      <c r="J248" s="123">
        <f t="shared" si="28"/>
        <v>1128</v>
      </c>
      <c r="K248" s="124">
        <v>47</v>
      </c>
      <c r="L248" s="123">
        <f t="shared" si="29"/>
        <v>1128</v>
      </c>
      <c r="M248" s="124">
        <v>47</v>
      </c>
      <c r="N248" s="123">
        <f t="shared" si="30"/>
        <v>1128</v>
      </c>
      <c r="O248" s="123">
        <f t="shared" si="25"/>
        <v>4584</v>
      </c>
    </row>
    <row r="249" spans="1:15" ht="40.5">
      <c r="A249" s="127">
        <v>13</v>
      </c>
      <c r="B249" s="128" t="s">
        <v>118</v>
      </c>
      <c r="C249" s="129">
        <v>1.5</v>
      </c>
      <c r="D249" s="123">
        <v>0</v>
      </c>
      <c r="E249" s="124">
        <v>0</v>
      </c>
      <c r="F249" s="123">
        <f t="shared" si="26"/>
        <v>0</v>
      </c>
      <c r="G249" s="124">
        <v>0</v>
      </c>
      <c r="H249" s="123">
        <f t="shared" si="27"/>
        <v>0</v>
      </c>
      <c r="I249" s="124">
        <v>8</v>
      </c>
      <c r="J249" s="123">
        <f t="shared" si="28"/>
        <v>144</v>
      </c>
      <c r="K249" s="124">
        <v>8</v>
      </c>
      <c r="L249" s="123">
        <f t="shared" si="29"/>
        <v>144</v>
      </c>
      <c r="M249" s="124">
        <v>8</v>
      </c>
      <c r="N249" s="123">
        <f t="shared" si="30"/>
        <v>144</v>
      </c>
      <c r="O249" s="123">
        <f t="shared" si="25"/>
        <v>432</v>
      </c>
    </row>
    <row r="250" spans="1:15" ht="20.25">
      <c r="A250" s="120">
        <v>2</v>
      </c>
      <c r="B250" s="130" t="s">
        <v>140</v>
      </c>
      <c r="C250" s="131"/>
      <c r="D250" s="123"/>
      <c r="E250" s="124"/>
      <c r="F250" s="123">
        <f t="shared" si="26"/>
        <v>0</v>
      </c>
      <c r="G250" s="124"/>
      <c r="H250" s="123">
        <f t="shared" si="27"/>
        <v>0</v>
      </c>
      <c r="I250" s="124"/>
      <c r="J250" s="123">
        <f t="shared" si="28"/>
        <v>0</v>
      </c>
      <c r="K250" s="124"/>
      <c r="L250" s="123">
        <f t="shared" si="29"/>
        <v>0</v>
      </c>
      <c r="M250" s="124"/>
      <c r="N250" s="123">
        <f t="shared" si="30"/>
        <v>0</v>
      </c>
      <c r="O250" s="123">
        <f t="shared" si="25"/>
        <v>0</v>
      </c>
    </row>
    <row r="251" spans="1:15" ht="20.25">
      <c r="A251" s="127">
        <v>1</v>
      </c>
      <c r="B251" s="128" t="s">
        <v>100</v>
      </c>
      <c r="C251" s="129">
        <v>6</v>
      </c>
      <c r="D251" s="123">
        <v>0</v>
      </c>
      <c r="E251" s="124">
        <v>0</v>
      </c>
      <c r="F251" s="123">
        <f t="shared" si="26"/>
        <v>0</v>
      </c>
      <c r="G251" s="124">
        <v>0</v>
      </c>
      <c r="H251" s="123">
        <f t="shared" si="27"/>
        <v>0</v>
      </c>
      <c r="I251" s="124">
        <v>0</v>
      </c>
      <c r="J251" s="123">
        <f t="shared" si="28"/>
        <v>0</v>
      </c>
      <c r="K251" s="124">
        <v>0</v>
      </c>
      <c r="L251" s="123">
        <f t="shared" si="29"/>
        <v>0</v>
      </c>
      <c r="M251" s="124">
        <v>0</v>
      </c>
      <c r="N251" s="123">
        <f t="shared" si="30"/>
        <v>0</v>
      </c>
      <c r="O251" s="123">
        <f t="shared" si="25"/>
        <v>0</v>
      </c>
    </row>
    <row r="252" spans="1:15" ht="20.25">
      <c r="A252" s="127">
        <v>2</v>
      </c>
      <c r="B252" s="128" t="s">
        <v>101</v>
      </c>
      <c r="C252" s="129">
        <v>6</v>
      </c>
      <c r="D252" s="123">
        <v>2</v>
      </c>
      <c r="E252" s="124">
        <v>3</v>
      </c>
      <c r="F252" s="123">
        <f t="shared" si="26"/>
        <v>216</v>
      </c>
      <c r="G252" s="124">
        <v>5</v>
      </c>
      <c r="H252" s="123">
        <f t="shared" si="27"/>
        <v>360</v>
      </c>
      <c r="I252" s="124">
        <v>7</v>
      </c>
      <c r="J252" s="123">
        <f t="shared" si="28"/>
        <v>504</v>
      </c>
      <c r="K252" s="124">
        <v>9</v>
      </c>
      <c r="L252" s="123">
        <f t="shared" si="29"/>
        <v>648</v>
      </c>
      <c r="M252" s="124">
        <v>11</v>
      </c>
      <c r="N252" s="123">
        <f t="shared" si="30"/>
        <v>792</v>
      </c>
      <c r="O252" s="123">
        <f t="shared" si="25"/>
        <v>2520</v>
      </c>
    </row>
    <row r="253" spans="1:15" ht="20.25">
      <c r="A253" s="127">
        <v>3</v>
      </c>
      <c r="B253" s="128" t="s">
        <v>9</v>
      </c>
      <c r="C253" s="129">
        <v>5</v>
      </c>
      <c r="D253" s="123">
        <v>0</v>
      </c>
      <c r="E253" s="124">
        <v>1</v>
      </c>
      <c r="F253" s="123">
        <f t="shared" si="26"/>
        <v>60</v>
      </c>
      <c r="G253" s="124">
        <v>2</v>
      </c>
      <c r="H253" s="123">
        <f t="shared" si="27"/>
        <v>120</v>
      </c>
      <c r="I253" s="124">
        <v>4</v>
      </c>
      <c r="J253" s="123">
        <f t="shared" si="28"/>
        <v>240</v>
      </c>
      <c r="K253" s="124">
        <v>6</v>
      </c>
      <c r="L253" s="123">
        <f t="shared" si="29"/>
        <v>360</v>
      </c>
      <c r="M253" s="124">
        <v>8</v>
      </c>
      <c r="N253" s="123">
        <f t="shared" si="30"/>
        <v>480</v>
      </c>
      <c r="O253" s="123">
        <f t="shared" si="25"/>
        <v>1260</v>
      </c>
    </row>
    <row r="254" spans="1:15" ht="20.25">
      <c r="A254" s="127">
        <v>4</v>
      </c>
      <c r="B254" s="128" t="s">
        <v>102</v>
      </c>
      <c r="C254" s="129">
        <v>5</v>
      </c>
      <c r="D254" s="123">
        <v>17</v>
      </c>
      <c r="E254" s="124">
        <v>24</v>
      </c>
      <c r="F254" s="123">
        <f t="shared" si="26"/>
        <v>1440</v>
      </c>
      <c r="G254" s="124">
        <v>30</v>
      </c>
      <c r="H254" s="123">
        <f t="shared" si="27"/>
        <v>1800</v>
      </c>
      <c r="I254" s="124">
        <v>35</v>
      </c>
      <c r="J254" s="123">
        <f t="shared" si="28"/>
        <v>2100</v>
      </c>
      <c r="K254" s="124">
        <v>40</v>
      </c>
      <c r="L254" s="123">
        <f t="shared" si="29"/>
        <v>2400</v>
      </c>
      <c r="M254" s="124">
        <v>45</v>
      </c>
      <c r="N254" s="123">
        <f t="shared" si="30"/>
        <v>2700</v>
      </c>
      <c r="O254" s="123">
        <f t="shared" si="25"/>
        <v>10440</v>
      </c>
    </row>
    <row r="255" spans="1:15" ht="20.25">
      <c r="A255" s="127">
        <v>5</v>
      </c>
      <c r="B255" s="128" t="s">
        <v>11</v>
      </c>
      <c r="C255" s="129">
        <v>5</v>
      </c>
      <c r="D255" s="123">
        <v>0</v>
      </c>
      <c r="E255" s="124">
        <v>0</v>
      </c>
      <c r="F255" s="123">
        <f t="shared" si="26"/>
        <v>0</v>
      </c>
      <c r="G255" s="124">
        <v>0</v>
      </c>
      <c r="H255" s="123">
        <f t="shared" si="27"/>
        <v>0</v>
      </c>
      <c r="I255" s="124">
        <v>0</v>
      </c>
      <c r="J255" s="123">
        <f t="shared" si="28"/>
        <v>0</v>
      </c>
      <c r="K255" s="124">
        <v>0</v>
      </c>
      <c r="L255" s="123">
        <f t="shared" si="29"/>
        <v>0</v>
      </c>
      <c r="M255" s="124">
        <v>0</v>
      </c>
      <c r="N255" s="123">
        <f t="shared" si="30"/>
        <v>0</v>
      </c>
      <c r="O255" s="123">
        <f t="shared" si="25"/>
        <v>0</v>
      </c>
    </row>
    <row r="256" spans="1:15" ht="20.25">
      <c r="A256" s="127">
        <v>6</v>
      </c>
      <c r="B256" s="128" t="s">
        <v>103</v>
      </c>
      <c r="C256" s="129">
        <v>4</v>
      </c>
      <c r="D256" s="123">
        <v>31</v>
      </c>
      <c r="E256" s="124">
        <v>33</v>
      </c>
      <c r="F256" s="123">
        <f t="shared" si="26"/>
        <v>1584</v>
      </c>
      <c r="G256" s="124">
        <v>35</v>
      </c>
      <c r="H256" s="123">
        <f t="shared" si="27"/>
        <v>1680</v>
      </c>
      <c r="I256" s="124">
        <v>36</v>
      </c>
      <c r="J256" s="123">
        <f t="shared" si="28"/>
        <v>1728</v>
      </c>
      <c r="K256" s="124">
        <v>36</v>
      </c>
      <c r="L256" s="123">
        <f t="shared" si="29"/>
        <v>1728</v>
      </c>
      <c r="M256" s="124">
        <v>39</v>
      </c>
      <c r="N256" s="123">
        <f t="shared" si="30"/>
        <v>1872</v>
      </c>
      <c r="O256" s="123">
        <f t="shared" si="25"/>
        <v>8592</v>
      </c>
    </row>
    <row r="257" spans="1:15" ht="101.25">
      <c r="A257" s="127">
        <v>7</v>
      </c>
      <c r="B257" s="128" t="s">
        <v>129</v>
      </c>
      <c r="C257" s="129">
        <v>3</v>
      </c>
      <c r="D257" s="123">
        <v>127</v>
      </c>
      <c r="E257" s="124">
        <v>146</v>
      </c>
      <c r="F257" s="123">
        <f t="shared" si="26"/>
        <v>5256</v>
      </c>
      <c r="G257" s="124">
        <v>158</v>
      </c>
      <c r="H257" s="123">
        <f t="shared" si="27"/>
        <v>5688</v>
      </c>
      <c r="I257" s="124">
        <v>168</v>
      </c>
      <c r="J257" s="123">
        <f t="shared" si="28"/>
        <v>6048</v>
      </c>
      <c r="K257" s="124">
        <v>175</v>
      </c>
      <c r="L257" s="123">
        <f t="shared" si="29"/>
        <v>6300</v>
      </c>
      <c r="M257" s="124">
        <v>181</v>
      </c>
      <c r="N257" s="123">
        <f t="shared" si="30"/>
        <v>6516</v>
      </c>
      <c r="O257" s="123">
        <f t="shared" si="25"/>
        <v>29808</v>
      </c>
    </row>
    <row r="258" spans="1:15" ht="20.25">
      <c r="A258" s="127">
        <v>8</v>
      </c>
      <c r="B258" s="128" t="s">
        <v>110</v>
      </c>
      <c r="C258" s="129">
        <v>2.5</v>
      </c>
      <c r="D258" s="123">
        <v>16</v>
      </c>
      <c r="E258" s="124">
        <v>16</v>
      </c>
      <c r="F258" s="123">
        <f t="shared" si="26"/>
        <v>480</v>
      </c>
      <c r="G258" s="124">
        <v>16</v>
      </c>
      <c r="H258" s="123">
        <f t="shared" si="27"/>
        <v>480</v>
      </c>
      <c r="I258" s="124">
        <v>16</v>
      </c>
      <c r="J258" s="123">
        <f t="shared" si="28"/>
        <v>480</v>
      </c>
      <c r="K258" s="124">
        <v>16</v>
      </c>
      <c r="L258" s="123">
        <f t="shared" si="29"/>
        <v>480</v>
      </c>
      <c r="M258" s="124">
        <v>16</v>
      </c>
      <c r="N258" s="123">
        <f t="shared" si="30"/>
        <v>480</v>
      </c>
      <c r="O258" s="123">
        <f t="shared" si="25"/>
        <v>2400</v>
      </c>
    </row>
    <row r="259" spans="1:15" ht="40.5">
      <c r="A259" s="127">
        <v>9</v>
      </c>
      <c r="B259" s="128" t="s">
        <v>111</v>
      </c>
      <c r="C259" s="129">
        <v>2.5</v>
      </c>
      <c r="D259" s="123">
        <v>9</v>
      </c>
      <c r="E259" s="124">
        <v>9</v>
      </c>
      <c r="F259" s="123">
        <f t="shared" si="26"/>
        <v>270</v>
      </c>
      <c r="G259" s="124">
        <v>9</v>
      </c>
      <c r="H259" s="123">
        <f t="shared" si="27"/>
        <v>270</v>
      </c>
      <c r="I259" s="124">
        <v>9</v>
      </c>
      <c r="J259" s="123">
        <f t="shared" si="28"/>
        <v>270</v>
      </c>
      <c r="K259" s="124">
        <v>9</v>
      </c>
      <c r="L259" s="123">
        <f t="shared" si="29"/>
        <v>270</v>
      </c>
      <c r="M259" s="124">
        <v>9</v>
      </c>
      <c r="N259" s="123">
        <f t="shared" si="30"/>
        <v>270</v>
      </c>
      <c r="O259" s="123">
        <f t="shared" si="25"/>
        <v>1350</v>
      </c>
    </row>
    <row r="260" spans="1:15" ht="40.5">
      <c r="A260" s="127">
        <v>10</v>
      </c>
      <c r="B260" s="128" t="s">
        <v>112</v>
      </c>
      <c r="C260" s="129">
        <v>2.5</v>
      </c>
      <c r="D260" s="123">
        <v>1</v>
      </c>
      <c r="E260" s="124">
        <v>1</v>
      </c>
      <c r="F260" s="123">
        <f t="shared" si="26"/>
        <v>30</v>
      </c>
      <c r="G260" s="124">
        <v>1</v>
      </c>
      <c r="H260" s="123">
        <f t="shared" si="27"/>
        <v>30</v>
      </c>
      <c r="I260" s="124">
        <v>1</v>
      </c>
      <c r="J260" s="123">
        <f t="shared" si="28"/>
        <v>30</v>
      </c>
      <c r="K260" s="124">
        <v>1</v>
      </c>
      <c r="L260" s="123">
        <f t="shared" si="29"/>
        <v>30</v>
      </c>
      <c r="M260" s="124">
        <v>1</v>
      </c>
      <c r="N260" s="123">
        <f t="shared" si="30"/>
        <v>30</v>
      </c>
      <c r="O260" s="123">
        <f t="shared" si="25"/>
        <v>150</v>
      </c>
    </row>
    <row r="261" spans="1:15" ht="40.5">
      <c r="A261" s="127">
        <v>11</v>
      </c>
      <c r="B261" s="128" t="s">
        <v>113</v>
      </c>
      <c r="C261" s="129">
        <v>2</v>
      </c>
      <c r="D261" s="123">
        <v>2</v>
      </c>
      <c r="E261" s="124">
        <v>3</v>
      </c>
      <c r="F261" s="123">
        <f t="shared" si="26"/>
        <v>72</v>
      </c>
      <c r="G261" s="124">
        <v>4</v>
      </c>
      <c r="H261" s="123">
        <f t="shared" si="27"/>
        <v>96</v>
      </c>
      <c r="I261" s="124">
        <v>4</v>
      </c>
      <c r="J261" s="123">
        <f t="shared" si="28"/>
        <v>96</v>
      </c>
      <c r="K261" s="124">
        <v>4</v>
      </c>
      <c r="L261" s="123">
        <f t="shared" si="29"/>
        <v>96</v>
      </c>
      <c r="M261" s="124">
        <v>4</v>
      </c>
      <c r="N261" s="123">
        <f t="shared" si="30"/>
        <v>96</v>
      </c>
      <c r="O261" s="123">
        <f t="shared" si="25"/>
        <v>456</v>
      </c>
    </row>
    <row r="262" spans="1:15" ht="40.5">
      <c r="A262" s="127">
        <v>12</v>
      </c>
      <c r="B262" s="128" t="s">
        <v>117</v>
      </c>
      <c r="C262" s="129">
        <v>2</v>
      </c>
      <c r="D262" s="123">
        <v>29</v>
      </c>
      <c r="E262" s="124">
        <v>30</v>
      </c>
      <c r="F262" s="123">
        <f t="shared" si="26"/>
        <v>720</v>
      </c>
      <c r="G262" s="124">
        <v>32</v>
      </c>
      <c r="H262" s="123">
        <f t="shared" si="27"/>
        <v>768</v>
      </c>
      <c r="I262" s="124">
        <v>34</v>
      </c>
      <c r="J262" s="123">
        <f t="shared" si="28"/>
        <v>816</v>
      </c>
      <c r="K262" s="124">
        <v>36</v>
      </c>
      <c r="L262" s="123">
        <f t="shared" si="29"/>
        <v>864</v>
      </c>
      <c r="M262" s="124">
        <v>38</v>
      </c>
      <c r="N262" s="123">
        <f t="shared" si="30"/>
        <v>912</v>
      </c>
      <c r="O262" s="123">
        <f t="shared" si="25"/>
        <v>4080</v>
      </c>
    </row>
    <row r="263" spans="1:15" ht="40.5">
      <c r="A263" s="127">
        <v>13</v>
      </c>
      <c r="B263" s="128" t="s">
        <v>118</v>
      </c>
      <c r="C263" s="129">
        <v>1.5</v>
      </c>
      <c r="D263" s="123">
        <v>4</v>
      </c>
      <c r="E263" s="124">
        <v>4</v>
      </c>
      <c r="F263" s="123">
        <f t="shared" si="26"/>
        <v>72</v>
      </c>
      <c r="G263" s="124">
        <v>4</v>
      </c>
      <c r="H263" s="123">
        <f t="shared" si="27"/>
        <v>72</v>
      </c>
      <c r="I263" s="124">
        <v>4</v>
      </c>
      <c r="J263" s="123">
        <f t="shared" si="28"/>
        <v>72</v>
      </c>
      <c r="K263" s="124">
        <v>4</v>
      </c>
      <c r="L263" s="123">
        <f t="shared" si="29"/>
        <v>72</v>
      </c>
      <c r="M263" s="124">
        <v>4</v>
      </c>
      <c r="N263" s="123">
        <f t="shared" si="30"/>
        <v>72</v>
      </c>
      <c r="O263" s="123">
        <f t="shared" si="25"/>
        <v>360</v>
      </c>
    </row>
    <row r="264" spans="1:15" ht="20.25">
      <c r="A264" s="120">
        <v>3</v>
      </c>
      <c r="B264" s="130" t="s">
        <v>141</v>
      </c>
      <c r="C264" s="131"/>
      <c r="D264" s="123"/>
      <c r="E264" s="124"/>
      <c r="F264" s="123">
        <f t="shared" si="26"/>
        <v>0</v>
      </c>
      <c r="G264" s="124"/>
      <c r="H264" s="123">
        <f t="shared" si="27"/>
        <v>0</v>
      </c>
      <c r="I264" s="124"/>
      <c r="J264" s="123">
        <f t="shared" si="28"/>
        <v>0</v>
      </c>
      <c r="K264" s="124"/>
      <c r="L264" s="123">
        <f t="shared" si="29"/>
        <v>0</v>
      </c>
      <c r="M264" s="124"/>
      <c r="N264" s="123">
        <f t="shared" si="30"/>
        <v>0</v>
      </c>
      <c r="O264" s="123">
        <f t="shared" si="25"/>
        <v>0</v>
      </c>
    </row>
    <row r="265" spans="1:15" ht="20.25">
      <c r="A265" s="127">
        <v>1</v>
      </c>
      <c r="B265" s="128" t="s">
        <v>100</v>
      </c>
      <c r="C265" s="129">
        <v>6</v>
      </c>
      <c r="D265" s="123">
        <v>0</v>
      </c>
      <c r="E265" s="124">
        <v>0</v>
      </c>
      <c r="F265" s="123">
        <f t="shared" si="26"/>
        <v>0</v>
      </c>
      <c r="G265" s="124">
        <v>0</v>
      </c>
      <c r="H265" s="123">
        <f t="shared" si="27"/>
        <v>0</v>
      </c>
      <c r="I265" s="124">
        <v>0</v>
      </c>
      <c r="J265" s="123">
        <f t="shared" si="28"/>
        <v>0</v>
      </c>
      <c r="K265" s="124">
        <v>0</v>
      </c>
      <c r="L265" s="123">
        <f t="shared" si="29"/>
        <v>0</v>
      </c>
      <c r="M265" s="124">
        <v>0</v>
      </c>
      <c r="N265" s="123">
        <f t="shared" si="30"/>
        <v>0</v>
      </c>
      <c r="O265" s="123">
        <f t="shared" si="25"/>
        <v>0</v>
      </c>
    </row>
    <row r="266" spans="1:15" ht="20.25">
      <c r="A266" s="127">
        <v>2</v>
      </c>
      <c r="B266" s="128" t="s">
        <v>101</v>
      </c>
      <c r="C266" s="129">
        <v>6</v>
      </c>
      <c r="D266" s="123">
        <v>2</v>
      </c>
      <c r="E266" s="124">
        <v>3</v>
      </c>
      <c r="F266" s="123">
        <f t="shared" si="26"/>
        <v>216</v>
      </c>
      <c r="G266" s="124">
        <v>4</v>
      </c>
      <c r="H266" s="123">
        <f t="shared" si="27"/>
        <v>288</v>
      </c>
      <c r="I266" s="124">
        <f>G266+1</f>
        <v>5</v>
      </c>
      <c r="J266" s="123">
        <f t="shared" si="28"/>
        <v>360</v>
      </c>
      <c r="K266" s="124">
        <v>5</v>
      </c>
      <c r="L266" s="123">
        <f t="shared" si="29"/>
        <v>360</v>
      </c>
      <c r="M266" s="124">
        <v>5</v>
      </c>
      <c r="N266" s="123">
        <f t="shared" si="30"/>
        <v>360</v>
      </c>
      <c r="O266" s="123">
        <f t="shared" si="25"/>
        <v>1584</v>
      </c>
    </row>
    <row r="267" spans="1:15" ht="20.25">
      <c r="A267" s="127">
        <v>3</v>
      </c>
      <c r="B267" s="128" t="s">
        <v>9</v>
      </c>
      <c r="C267" s="129">
        <v>5</v>
      </c>
      <c r="D267" s="123">
        <v>0</v>
      </c>
      <c r="E267" s="124">
        <v>0</v>
      </c>
      <c r="F267" s="123">
        <f t="shared" si="26"/>
        <v>0</v>
      </c>
      <c r="G267" s="124">
        <v>0</v>
      </c>
      <c r="H267" s="123">
        <f t="shared" si="27"/>
        <v>0</v>
      </c>
      <c r="I267" s="124">
        <v>0</v>
      </c>
      <c r="J267" s="123">
        <f t="shared" si="28"/>
        <v>0</v>
      </c>
      <c r="K267" s="124">
        <v>0</v>
      </c>
      <c r="L267" s="123">
        <f t="shared" si="29"/>
        <v>0</v>
      </c>
      <c r="M267" s="124">
        <v>0</v>
      </c>
      <c r="N267" s="123">
        <f t="shared" si="30"/>
        <v>0</v>
      </c>
      <c r="O267" s="123">
        <f t="shared" si="25"/>
        <v>0</v>
      </c>
    </row>
    <row r="268" spans="1:15" ht="20.25">
      <c r="A268" s="127">
        <v>4</v>
      </c>
      <c r="B268" s="128" t="s">
        <v>102</v>
      </c>
      <c r="C268" s="129">
        <v>5</v>
      </c>
      <c r="D268" s="123">
        <v>25</v>
      </c>
      <c r="E268" s="124">
        <f>D268+11</f>
        <v>36</v>
      </c>
      <c r="F268" s="123">
        <f t="shared" si="26"/>
        <v>2160</v>
      </c>
      <c r="G268" s="124">
        <f>E268+10</f>
        <v>46</v>
      </c>
      <c r="H268" s="123">
        <f t="shared" si="27"/>
        <v>2760</v>
      </c>
      <c r="I268" s="124">
        <f>G268+4</f>
        <v>50</v>
      </c>
      <c r="J268" s="123">
        <f t="shared" si="28"/>
        <v>3000</v>
      </c>
      <c r="K268" s="124">
        <v>50</v>
      </c>
      <c r="L268" s="123">
        <f t="shared" si="29"/>
        <v>3000</v>
      </c>
      <c r="M268" s="124">
        <v>50</v>
      </c>
      <c r="N268" s="123">
        <f t="shared" si="30"/>
        <v>3000</v>
      </c>
      <c r="O268" s="123">
        <f t="shared" si="25"/>
        <v>13920</v>
      </c>
    </row>
    <row r="269" spans="1:15" ht="20.25">
      <c r="A269" s="127">
        <v>5</v>
      </c>
      <c r="B269" s="128" t="s">
        <v>11</v>
      </c>
      <c r="C269" s="129">
        <v>5</v>
      </c>
      <c r="D269" s="123">
        <v>0</v>
      </c>
      <c r="E269" s="124">
        <v>0</v>
      </c>
      <c r="F269" s="123">
        <f t="shared" si="26"/>
        <v>0</v>
      </c>
      <c r="G269" s="124">
        <v>0</v>
      </c>
      <c r="H269" s="123">
        <f t="shared" si="27"/>
        <v>0</v>
      </c>
      <c r="I269" s="124">
        <v>0</v>
      </c>
      <c r="J269" s="123">
        <f t="shared" si="28"/>
        <v>0</v>
      </c>
      <c r="K269" s="124">
        <v>0</v>
      </c>
      <c r="L269" s="123">
        <f t="shared" si="29"/>
        <v>0</v>
      </c>
      <c r="M269" s="124">
        <v>0</v>
      </c>
      <c r="N269" s="123">
        <f t="shared" si="30"/>
        <v>0</v>
      </c>
      <c r="O269" s="123">
        <f t="shared" si="25"/>
        <v>0</v>
      </c>
    </row>
    <row r="270" spans="1:15" ht="20.25">
      <c r="A270" s="127">
        <v>6</v>
      </c>
      <c r="B270" s="128" t="s">
        <v>103</v>
      </c>
      <c r="C270" s="129">
        <v>4</v>
      </c>
      <c r="D270" s="123">
        <v>27</v>
      </c>
      <c r="E270" s="124">
        <f t="shared" ref="E270" si="31">D270+5</f>
        <v>32</v>
      </c>
      <c r="F270" s="123">
        <f t="shared" si="26"/>
        <v>1536</v>
      </c>
      <c r="G270" s="124">
        <f>E270+5</f>
        <v>37</v>
      </c>
      <c r="H270" s="123">
        <f t="shared" si="27"/>
        <v>1776</v>
      </c>
      <c r="I270" s="124">
        <v>45</v>
      </c>
      <c r="J270" s="123">
        <f t="shared" si="28"/>
        <v>2160</v>
      </c>
      <c r="K270" s="124">
        <v>45</v>
      </c>
      <c r="L270" s="123">
        <f t="shared" si="29"/>
        <v>2160</v>
      </c>
      <c r="M270" s="124">
        <v>45</v>
      </c>
      <c r="N270" s="123">
        <f t="shared" si="30"/>
        <v>2160</v>
      </c>
      <c r="O270" s="123">
        <f t="shared" si="25"/>
        <v>9792</v>
      </c>
    </row>
    <row r="271" spans="1:15" ht="101.25">
      <c r="A271" s="127">
        <v>7</v>
      </c>
      <c r="B271" s="128" t="s">
        <v>129</v>
      </c>
      <c r="C271" s="129">
        <v>3</v>
      </c>
      <c r="D271" s="123">
        <v>135</v>
      </c>
      <c r="E271" s="124">
        <v>176</v>
      </c>
      <c r="F271" s="123">
        <f t="shared" si="26"/>
        <v>6336</v>
      </c>
      <c r="G271" s="124">
        <v>218</v>
      </c>
      <c r="H271" s="123">
        <f t="shared" si="27"/>
        <v>7848</v>
      </c>
      <c r="I271" s="124">
        <v>263</v>
      </c>
      <c r="J271" s="123">
        <f t="shared" si="28"/>
        <v>9468</v>
      </c>
      <c r="K271" s="124">
        <v>321</v>
      </c>
      <c r="L271" s="123">
        <f t="shared" si="29"/>
        <v>11556</v>
      </c>
      <c r="M271" s="124">
        <v>378</v>
      </c>
      <c r="N271" s="123">
        <f t="shared" si="30"/>
        <v>13608</v>
      </c>
      <c r="O271" s="123">
        <f t="shared" ref="O271:O334" si="32">+N271+L271+J271+H271+F271</f>
        <v>48816</v>
      </c>
    </row>
    <row r="272" spans="1:15" ht="20.25">
      <c r="A272" s="127">
        <v>8</v>
      </c>
      <c r="B272" s="128" t="s">
        <v>110</v>
      </c>
      <c r="C272" s="129">
        <v>2.5</v>
      </c>
      <c r="D272" s="123">
        <v>3</v>
      </c>
      <c r="E272" s="124">
        <v>3</v>
      </c>
      <c r="F272" s="123">
        <f t="shared" ref="F272:F335" si="33">+C272*E272*12</f>
        <v>90</v>
      </c>
      <c r="G272" s="124">
        <v>3</v>
      </c>
      <c r="H272" s="123">
        <f t="shared" ref="H272:H335" si="34">+C272*G272*12</f>
        <v>90</v>
      </c>
      <c r="I272" s="124">
        <v>3</v>
      </c>
      <c r="J272" s="123">
        <f t="shared" ref="J272:J335" si="35">+I272*C272*12</f>
        <v>90</v>
      </c>
      <c r="K272" s="124">
        <v>3</v>
      </c>
      <c r="L272" s="123">
        <f t="shared" ref="L272:L335" si="36">+K272*12*C272</f>
        <v>90</v>
      </c>
      <c r="M272" s="124">
        <v>3</v>
      </c>
      <c r="N272" s="123">
        <f t="shared" ref="N272:N335" si="37">12*M272*C272</f>
        <v>90</v>
      </c>
      <c r="O272" s="123">
        <f t="shared" si="32"/>
        <v>450</v>
      </c>
    </row>
    <row r="273" spans="1:15" ht="40.5">
      <c r="A273" s="127">
        <v>9</v>
      </c>
      <c r="B273" s="128" t="s">
        <v>111</v>
      </c>
      <c r="C273" s="129">
        <v>2.5</v>
      </c>
      <c r="D273" s="123">
        <v>4</v>
      </c>
      <c r="E273" s="124">
        <v>4</v>
      </c>
      <c r="F273" s="123">
        <f t="shared" si="33"/>
        <v>120</v>
      </c>
      <c r="G273" s="124">
        <v>4</v>
      </c>
      <c r="H273" s="123">
        <f t="shared" si="34"/>
        <v>120</v>
      </c>
      <c r="I273" s="124">
        <v>4</v>
      </c>
      <c r="J273" s="123">
        <f t="shared" si="35"/>
        <v>120</v>
      </c>
      <c r="K273" s="124">
        <v>4</v>
      </c>
      <c r="L273" s="123">
        <f t="shared" si="36"/>
        <v>120</v>
      </c>
      <c r="M273" s="124">
        <v>4</v>
      </c>
      <c r="N273" s="123">
        <f t="shared" si="37"/>
        <v>120</v>
      </c>
      <c r="O273" s="123">
        <f t="shared" si="32"/>
        <v>600</v>
      </c>
    </row>
    <row r="274" spans="1:15" ht="40.5">
      <c r="A274" s="127">
        <v>10</v>
      </c>
      <c r="B274" s="128" t="s">
        <v>112</v>
      </c>
      <c r="C274" s="129">
        <v>2.5</v>
      </c>
      <c r="D274" s="123">
        <v>10</v>
      </c>
      <c r="E274" s="124">
        <v>10</v>
      </c>
      <c r="F274" s="123">
        <f t="shared" si="33"/>
        <v>300</v>
      </c>
      <c r="G274" s="124">
        <v>10</v>
      </c>
      <c r="H274" s="123">
        <f t="shared" si="34"/>
        <v>300</v>
      </c>
      <c r="I274" s="124">
        <v>10</v>
      </c>
      <c r="J274" s="123">
        <f t="shared" si="35"/>
        <v>300</v>
      </c>
      <c r="K274" s="124">
        <v>10</v>
      </c>
      <c r="L274" s="123">
        <f t="shared" si="36"/>
        <v>300</v>
      </c>
      <c r="M274" s="124">
        <v>10</v>
      </c>
      <c r="N274" s="123">
        <f t="shared" si="37"/>
        <v>300</v>
      </c>
      <c r="O274" s="123">
        <f t="shared" si="32"/>
        <v>1500</v>
      </c>
    </row>
    <row r="275" spans="1:15" ht="40.5">
      <c r="A275" s="127">
        <v>11</v>
      </c>
      <c r="B275" s="128" t="s">
        <v>113</v>
      </c>
      <c r="C275" s="129">
        <v>2</v>
      </c>
      <c r="D275" s="123"/>
      <c r="E275" s="124">
        <v>3</v>
      </c>
      <c r="F275" s="123">
        <f t="shared" si="33"/>
        <v>72</v>
      </c>
      <c r="G275" s="124">
        <v>3</v>
      </c>
      <c r="H275" s="123">
        <f t="shared" si="34"/>
        <v>72</v>
      </c>
      <c r="I275" s="124">
        <v>3</v>
      </c>
      <c r="J275" s="123">
        <f t="shared" si="35"/>
        <v>72</v>
      </c>
      <c r="K275" s="124">
        <v>3</v>
      </c>
      <c r="L275" s="123">
        <f t="shared" si="36"/>
        <v>72</v>
      </c>
      <c r="M275" s="124">
        <v>3</v>
      </c>
      <c r="N275" s="123">
        <f t="shared" si="37"/>
        <v>72</v>
      </c>
      <c r="O275" s="123">
        <f t="shared" si="32"/>
        <v>360</v>
      </c>
    </row>
    <row r="276" spans="1:15" ht="40.5">
      <c r="A276" s="127">
        <v>12</v>
      </c>
      <c r="B276" s="128" t="s">
        <v>117</v>
      </c>
      <c r="C276" s="129">
        <v>2</v>
      </c>
      <c r="D276" s="123">
        <v>23</v>
      </c>
      <c r="E276" s="124">
        <v>25</v>
      </c>
      <c r="F276" s="123">
        <f t="shared" si="33"/>
        <v>600</v>
      </c>
      <c r="G276" s="124">
        <v>30</v>
      </c>
      <c r="H276" s="123">
        <f t="shared" si="34"/>
        <v>720</v>
      </c>
      <c r="I276" s="124">
        <v>35</v>
      </c>
      <c r="J276" s="123">
        <f t="shared" si="35"/>
        <v>840</v>
      </c>
      <c r="K276" s="124">
        <v>40</v>
      </c>
      <c r="L276" s="123">
        <f t="shared" si="36"/>
        <v>960</v>
      </c>
      <c r="M276" s="124">
        <v>45</v>
      </c>
      <c r="N276" s="123">
        <f t="shared" si="37"/>
        <v>1080</v>
      </c>
      <c r="O276" s="123">
        <f t="shared" si="32"/>
        <v>4200</v>
      </c>
    </row>
    <row r="277" spans="1:15" ht="40.5">
      <c r="A277" s="127">
        <v>13</v>
      </c>
      <c r="B277" s="128" t="s">
        <v>118</v>
      </c>
      <c r="C277" s="129">
        <v>1.5</v>
      </c>
      <c r="D277" s="123">
        <v>2</v>
      </c>
      <c r="E277" s="124">
        <v>2</v>
      </c>
      <c r="F277" s="123">
        <f t="shared" si="33"/>
        <v>36</v>
      </c>
      <c r="G277" s="124">
        <v>2</v>
      </c>
      <c r="H277" s="123">
        <f t="shared" si="34"/>
        <v>36</v>
      </c>
      <c r="I277" s="124">
        <v>2</v>
      </c>
      <c r="J277" s="123">
        <f t="shared" si="35"/>
        <v>36</v>
      </c>
      <c r="K277" s="124">
        <v>2</v>
      </c>
      <c r="L277" s="123">
        <f t="shared" si="36"/>
        <v>36</v>
      </c>
      <c r="M277" s="124">
        <v>2</v>
      </c>
      <c r="N277" s="123">
        <f t="shared" si="37"/>
        <v>36</v>
      </c>
      <c r="O277" s="123">
        <f t="shared" si="32"/>
        <v>180</v>
      </c>
    </row>
    <row r="278" spans="1:15" ht="20.25">
      <c r="A278" s="120">
        <v>4</v>
      </c>
      <c r="B278" s="130" t="s">
        <v>142</v>
      </c>
      <c r="C278" s="131"/>
      <c r="D278" s="123"/>
      <c r="E278" s="124"/>
      <c r="F278" s="123">
        <f t="shared" si="33"/>
        <v>0</v>
      </c>
      <c r="G278" s="124"/>
      <c r="H278" s="123">
        <f t="shared" si="34"/>
        <v>0</v>
      </c>
      <c r="I278" s="124"/>
      <c r="J278" s="123">
        <f t="shared" si="35"/>
        <v>0</v>
      </c>
      <c r="K278" s="124"/>
      <c r="L278" s="123">
        <f t="shared" si="36"/>
        <v>0</v>
      </c>
      <c r="M278" s="124"/>
      <c r="N278" s="123">
        <f t="shared" si="37"/>
        <v>0</v>
      </c>
      <c r="O278" s="123">
        <f t="shared" si="32"/>
        <v>0</v>
      </c>
    </row>
    <row r="279" spans="1:15" ht="20.25">
      <c r="A279" s="127">
        <v>1</v>
      </c>
      <c r="B279" s="128" t="s">
        <v>100</v>
      </c>
      <c r="C279" s="129">
        <v>6</v>
      </c>
      <c r="D279" s="123"/>
      <c r="E279" s="124"/>
      <c r="F279" s="123">
        <f t="shared" si="33"/>
        <v>0</v>
      </c>
      <c r="G279" s="124"/>
      <c r="H279" s="123">
        <f t="shared" si="34"/>
        <v>0</v>
      </c>
      <c r="I279" s="124"/>
      <c r="J279" s="123">
        <f t="shared" si="35"/>
        <v>0</v>
      </c>
      <c r="K279" s="124"/>
      <c r="L279" s="123">
        <f t="shared" si="36"/>
        <v>0</v>
      </c>
      <c r="M279" s="124"/>
      <c r="N279" s="123">
        <f t="shared" si="37"/>
        <v>0</v>
      </c>
      <c r="O279" s="123">
        <f t="shared" si="32"/>
        <v>0</v>
      </c>
    </row>
    <row r="280" spans="1:15" ht="20.25">
      <c r="A280" s="127">
        <v>2</v>
      </c>
      <c r="B280" s="128" t="s">
        <v>101</v>
      </c>
      <c r="C280" s="129">
        <v>6</v>
      </c>
      <c r="D280" s="123"/>
      <c r="E280" s="124">
        <v>1</v>
      </c>
      <c r="F280" s="123">
        <f t="shared" si="33"/>
        <v>72</v>
      </c>
      <c r="G280" s="124">
        <v>1</v>
      </c>
      <c r="H280" s="123">
        <f t="shared" si="34"/>
        <v>72</v>
      </c>
      <c r="I280" s="124">
        <v>2</v>
      </c>
      <c r="J280" s="123">
        <f t="shared" si="35"/>
        <v>144</v>
      </c>
      <c r="K280" s="124">
        <v>2</v>
      </c>
      <c r="L280" s="123">
        <f t="shared" si="36"/>
        <v>144</v>
      </c>
      <c r="M280" s="124">
        <v>2</v>
      </c>
      <c r="N280" s="123">
        <f t="shared" si="37"/>
        <v>144</v>
      </c>
      <c r="O280" s="123">
        <f t="shared" si="32"/>
        <v>576</v>
      </c>
    </row>
    <row r="281" spans="1:15" ht="20.25">
      <c r="A281" s="127">
        <v>3</v>
      </c>
      <c r="B281" s="128" t="s">
        <v>9</v>
      </c>
      <c r="C281" s="129">
        <v>5</v>
      </c>
      <c r="D281" s="123"/>
      <c r="E281" s="124"/>
      <c r="F281" s="123">
        <f t="shared" si="33"/>
        <v>0</v>
      </c>
      <c r="G281" s="124"/>
      <c r="H281" s="123">
        <f t="shared" si="34"/>
        <v>0</v>
      </c>
      <c r="I281" s="124"/>
      <c r="J281" s="123">
        <f t="shared" si="35"/>
        <v>0</v>
      </c>
      <c r="K281" s="124"/>
      <c r="L281" s="123">
        <f t="shared" si="36"/>
        <v>0</v>
      </c>
      <c r="M281" s="124"/>
      <c r="N281" s="123">
        <f t="shared" si="37"/>
        <v>0</v>
      </c>
      <c r="O281" s="123">
        <f t="shared" si="32"/>
        <v>0</v>
      </c>
    </row>
    <row r="282" spans="1:15" ht="20.25">
      <c r="A282" s="127">
        <v>4</v>
      </c>
      <c r="B282" s="128" t="s">
        <v>102</v>
      </c>
      <c r="C282" s="129">
        <v>5</v>
      </c>
      <c r="D282" s="123">
        <v>2</v>
      </c>
      <c r="E282" s="124">
        <v>3</v>
      </c>
      <c r="F282" s="123">
        <f t="shared" si="33"/>
        <v>180</v>
      </c>
      <c r="G282" s="124">
        <v>3</v>
      </c>
      <c r="H282" s="123">
        <f t="shared" si="34"/>
        <v>180</v>
      </c>
      <c r="I282" s="124">
        <v>5</v>
      </c>
      <c r="J282" s="123">
        <f t="shared" si="35"/>
        <v>300</v>
      </c>
      <c r="K282" s="124">
        <v>5</v>
      </c>
      <c r="L282" s="123">
        <f t="shared" si="36"/>
        <v>300</v>
      </c>
      <c r="M282" s="124">
        <v>5</v>
      </c>
      <c r="N282" s="123">
        <f t="shared" si="37"/>
        <v>300</v>
      </c>
      <c r="O282" s="123">
        <f t="shared" si="32"/>
        <v>1260</v>
      </c>
    </row>
    <row r="283" spans="1:15" ht="20.25">
      <c r="A283" s="127">
        <v>5</v>
      </c>
      <c r="B283" s="128" t="s">
        <v>11</v>
      </c>
      <c r="C283" s="129">
        <v>5</v>
      </c>
      <c r="D283" s="123"/>
      <c r="E283" s="124"/>
      <c r="F283" s="123">
        <f t="shared" si="33"/>
        <v>0</v>
      </c>
      <c r="G283" s="124"/>
      <c r="H283" s="123">
        <f t="shared" si="34"/>
        <v>0</v>
      </c>
      <c r="I283" s="124"/>
      <c r="J283" s="123">
        <f t="shared" si="35"/>
        <v>0</v>
      </c>
      <c r="K283" s="124"/>
      <c r="L283" s="123">
        <f t="shared" si="36"/>
        <v>0</v>
      </c>
      <c r="M283" s="124"/>
      <c r="N283" s="123">
        <f t="shared" si="37"/>
        <v>0</v>
      </c>
      <c r="O283" s="123">
        <f t="shared" si="32"/>
        <v>0</v>
      </c>
    </row>
    <row r="284" spans="1:15" ht="20.25">
      <c r="A284" s="127">
        <v>6</v>
      </c>
      <c r="B284" s="128" t="s">
        <v>103</v>
      </c>
      <c r="C284" s="129">
        <v>4</v>
      </c>
      <c r="D284" s="123">
        <v>21</v>
      </c>
      <c r="E284" s="124">
        <v>26</v>
      </c>
      <c r="F284" s="123">
        <f t="shared" si="33"/>
        <v>1248</v>
      </c>
      <c r="G284" s="124">
        <v>26</v>
      </c>
      <c r="H284" s="123">
        <f t="shared" si="34"/>
        <v>1248</v>
      </c>
      <c r="I284" s="124">
        <v>26</v>
      </c>
      <c r="J284" s="123">
        <f t="shared" si="35"/>
        <v>1248</v>
      </c>
      <c r="K284" s="124">
        <v>26</v>
      </c>
      <c r="L284" s="123">
        <f t="shared" si="36"/>
        <v>1248</v>
      </c>
      <c r="M284" s="124">
        <v>26</v>
      </c>
      <c r="N284" s="123">
        <f t="shared" si="37"/>
        <v>1248</v>
      </c>
      <c r="O284" s="123">
        <f t="shared" si="32"/>
        <v>6240</v>
      </c>
    </row>
    <row r="285" spans="1:15" ht="101.25">
      <c r="A285" s="127">
        <v>7</v>
      </c>
      <c r="B285" s="128" t="s">
        <v>129</v>
      </c>
      <c r="C285" s="129">
        <v>3</v>
      </c>
      <c r="D285" s="123">
        <v>63</v>
      </c>
      <c r="E285" s="124">
        <v>69</v>
      </c>
      <c r="F285" s="123">
        <f t="shared" si="33"/>
        <v>2484</v>
      </c>
      <c r="G285" s="124">
        <v>69</v>
      </c>
      <c r="H285" s="123">
        <f t="shared" si="34"/>
        <v>2484</v>
      </c>
      <c r="I285" s="124">
        <v>69</v>
      </c>
      <c r="J285" s="123">
        <f t="shared" si="35"/>
        <v>2484</v>
      </c>
      <c r="K285" s="124">
        <v>71</v>
      </c>
      <c r="L285" s="123">
        <f t="shared" si="36"/>
        <v>2556</v>
      </c>
      <c r="M285" s="124">
        <v>71</v>
      </c>
      <c r="N285" s="123">
        <f t="shared" si="37"/>
        <v>2556</v>
      </c>
      <c r="O285" s="123">
        <f t="shared" si="32"/>
        <v>12564</v>
      </c>
    </row>
    <row r="286" spans="1:15" ht="20.25">
      <c r="A286" s="127">
        <v>8</v>
      </c>
      <c r="B286" s="128" t="s">
        <v>110</v>
      </c>
      <c r="C286" s="129">
        <v>2.5</v>
      </c>
      <c r="D286" s="123">
        <v>12</v>
      </c>
      <c r="E286" s="124">
        <v>12</v>
      </c>
      <c r="F286" s="123">
        <f t="shared" si="33"/>
        <v>360</v>
      </c>
      <c r="G286" s="124">
        <v>12</v>
      </c>
      <c r="H286" s="123">
        <f t="shared" si="34"/>
        <v>360</v>
      </c>
      <c r="I286" s="124">
        <v>12</v>
      </c>
      <c r="J286" s="123">
        <f t="shared" si="35"/>
        <v>360</v>
      </c>
      <c r="K286" s="124">
        <v>12</v>
      </c>
      <c r="L286" s="123">
        <f t="shared" si="36"/>
        <v>360</v>
      </c>
      <c r="M286" s="124">
        <v>12</v>
      </c>
      <c r="N286" s="123">
        <f t="shared" si="37"/>
        <v>360</v>
      </c>
      <c r="O286" s="123">
        <f t="shared" si="32"/>
        <v>1800</v>
      </c>
    </row>
    <row r="287" spans="1:15" ht="40.5">
      <c r="A287" s="127">
        <v>9</v>
      </c>
      <c r="B287" s="128" t="s">
        <v>111</v>
      </c>
      <c r="C287" s="129">
        <v>2.5</v>
      </c>
      <c r="D287" s="123">
        <v>26</v>
      </c>
      <c r="E287" s="124">
        <v>26</v>
      </c>
      <c r="F287" s="123">
        <f t="shared" si="33"/>
        <v>780</v>
      </c>
      <c r="G287" s="124">
        <v>26</v>
      </c>
      <c r="H287" s="123">
        <f t="shared" si="34"/>
        <v>780</v>
      </c>
      <c r="I287" s="124">
        <v>26</v>
      </c>
      <c r="J287" s="123">
        <f t="shared" si="35"/>
        <v>780</v>
      </c>
      <c r="K287" s="124">
        <v>26</v>
      </c>
      <c r="L287" s="123">
        <f t="shared" si="36"/>
        <v>780</v>
      </c>
      <c r="M287" s="124">
        <v>26</v>
      </c>
      <c r="N287" s="123">
        <f t="shared" si="37"/>
        <v>780</v>
      </c>
      <c r="O287" s="123">
        <f t="shared" si="32"/>
        <v>3900</v>
      </c>
    </row>
    <row r="288" spans="1:15" ht="40.5">
      <c r="A288" s="127">
        <v>10</v>
      </c>
      <c r="B288" s="128" t="s">
        <v>112</v>
      </c>
      <c r="C288" s="129">
        <v>2.5</v>
      </c>
      <c r="D288" s="123">
        <v>5</v>
      </c>
      <c r="E288" s="124">
        <v>5</v>
      </c>
      <c r="F288" s="123">
        <f t="shared" si="33"/>
        <v>150</v>
      </c>
      <c r="G288" s="124">
        <v>5</v>
      </c>
      <c r="H288" s="123">
        <f t="shared" si="34"/>
        <v>150</v>
      </c>
      <c r="I288" s="124">
        <v>2</v>
      </c>
      <c r="J288" s="123">
        <f t="shared" si="35"/>
        <v>60</v>
      </c>
      <c r="K288" s="124">
        <v>0</v>
      </c>
      <c r="L288" s="123">
        <f t="shared" si="36"/>
        <v>0</v>
      </c>
      <c r="M288" s="124">
        <v>0</v>
      </c>
      <c r="N288" s="123">
        <f t="shared" si="37"/>
        <v>0</v>
      </c>
      <c r="O288" s="123">
        <f t="shared" si="32"/>
        <v>360</v>
      </c>
    </row>
    <row r="289" spans="1:15" ht="40.5">
      <c r="A289" s="127">
        <v>11</v>
      </c>
      <c r="B289" s="128" t="s">
        <v>113</v>
      </c>
      <c r="C289" s="129">
        <v>2</v>
      </c>
      <c r="D289" s="123">
        <v>0</v>
      </c>
      <c r="E289" s="124">
        <v>1</v>
      </c>
      <c r="F289" s="123">
        <f t="shared" si="33"/>
        <v>24</v>
      </c>
      <c r="G289" s="124">
        <v>1</v>
      </c>
      <c r="H289" s="123">
        <f t="shared" si="34"/>
        <v>24</v>
      </c>
      <c r="I289" s="124">
        <v>1</v>
      </c>
      <c r="J289" s="123">
        <f t="shared" si="35"/>
        <v>24</v>
      </c>
      <c r="K289" s="124">
        <v>1</v>
      </c>
      <c r="L289" s="123">
        <f t="shared" si="36"/>
        <v>24</v>
      </c>
      <c r="M289" s="124">
        <v>1</v>
      </c>
      <c r="N289" s="123">
        <f t="shared" si="37"/>
        <v>24</v>
      </c>
      <c r="O289" s="123">
        <f t="shared" si="32"/>
        <v>120</v>
      </c>
    </row>
    <row r="290" spans="1:15" ht="40.5">
      <c r="A290" s="127">
        <v>12</v>
      </c>
      <c r="B290" s="128" t="s">
        <v>117</v>
      </c>
      <c r="C290" s="129">
        <v>2</v>
      </c>
      <c r="D290" s="123">
        <v>17</v>
      </c>
      <c r="E290" s="124">
        <v>18</v>
      </c>
      <c r="F290" s="123">
        <f t="shared" si="33"/>
        <v>432</v>
      </c>
      <c r="G290" s="124">
        <v>18</v>
      </c>
      <c r="H290" s="123">
        <f t="shared" si="34"/>
        <v>432</v>
      </c>
      <c r="I290" s="124">
        <v>18</v>
      </c>
      <c r="J290" s="123">
        <f t="shared" si="35"/>
        <v>432</v>
      </c>
      <c r="K290" s="124">
        <v>18</v>
      </c>
      <c r="L290" s="123">
        <f t="shared" si="36"/>
        <v>432</v>
      </c>
      <c r="M290" s="124">
        <v>18</v>
      </c>
      <c r="N290" s="123">
        <f t="shared" si="37"/>
        <v>432</v>
      </c>
      <c r="O290" s="123">
        <f t="shared" si="32"/>
        <v>2160</v>
      </c>
    </row>
    <row r="291" spans="1:15" ht="40.5">
      <c r="A291" s="127">
        <v>13</v>
      </c>
      <c r="B291" s="128" t="s">
        <v>118</v>
      </c>
      <c r="C291" s="129">
        <v>1.5</v>
      </c>
      <c r="D291" s="123">
        <v>3</v>
      </c>
      <c r="E291" s="124">
        <v>3</v>
      </c>
      <c r="F291" s="123">
        <f t="shared" si="33"/>
        <v>54</v>
      </c>
      <c r="G291" s="124">
        <v>3</v>
      </c>
      <c r="H291" s="123">
        <f t="shared" si="34"/>
        <v>54</v>
      </c>
      <c r="I291" s="124">
        <v>3</v>
      </c>
      <c r="J291" s="123">
        <f t="shared" si="35"/>
        <v>54</v>
      </c>
      <c r="K291" s="124">
        <v>3</v>
      </c>
      <c r="L291" s="123">
        <f t="shared" si="36"/>
        <v>54</v>
      </c>
      <c r="M291" s="124">
        <v>3</v>
      </c>
      <c r="N291" s="123">
        <f t="shared" si="37"/>
        <v>54</v>
      </c>
      <c r="O291" s="123">
        <f t="shared" si="32"/>
        <v>270</v>
      </c>
    </row>
    <row r="292" spans="1:15" ht="20.25">
      <c r="A292" s="120">
        <v>5</v>
      </c>
      <c r="B292" s="130" t="s">
        <v>143</v>
      </c>
      <c r="C292" s="131"/>
      <c r="D292" s="123"/>
      <c r="E292" s="124"/>
      <c r="F292" s="123">
        <f t="shared" si="33"/>
        <v>0</v>
      </c>
      <c r="G292" s="124"/>
      <c r="H292" s="123">
        <f t="shared" si="34"/>
        <v>0</v>
      </c>
      <c r="I292" s="124"/>
      <c r="J292" s="123">
        <f t="shared" si="35"/>
        <v>0</v>
      </c>
      <c r="K292" s="124"/>
      <c r="L292" s="123">
        <f t="shared" si="36"/>
        <v>0</v>
      </c>
      <c r="M292" s="124"/>
      <c r="N292" s="123">
        <f t="shared" si="37"/>
        <v>0</v>
      </c>
      <c r="O292" s="123">
        <f t="shared" si="32"/>
        <v>0</v>
      </c>
    </row>
    <row r="293" spans="1:15" ht="20.25">
      <c r="A293" s="127">
        <v>1</v>
      </c>
      <c r="B293" s="128" t="s">
        <v>100</v>
      </c>
      <c r="C293" s="129">
        <v>6</v>
      </c>
      <c r="D293" s="123"/>
      <c r="E293" s="124"/>
      <c r="F293" s="123">
        <f t="shared" si="33"/>
        <v>0</v>
      </c>
      <c r="G293" s="124"/>
      <c r="H293" s="123">
        <f t="shared" si="34"/>
        <v>0</v>
      </c>
      <c r="I293" s="124"/>
      <c r="J293" s="123">
        <f t="shared" si="35"/>
        <v>0</v>
      </c>
      <c r="K293" s="124"/>
      <c r="L293" s="123">
        <f t="shared" si="36"/>
        <v>0</v>
      </c>
      <c r="M293" s="124"/>
      <c r="N293" s="123">
        <f t="shared" si="37"/>
        <v>0</v>
      </c>
      <c r="O293" s="123">
        <f t="shared" si="32"/>
        <v>0</v>
      </c>
    </row>
    <row r="294" spans="1:15" ht="20.25">
      <c r="A294" s="127">
        <v>2</v>
      </c>
      <c r="B294" s="128" t="s">
        <v>101</v>
      </c>
      <c r="C294" s="129">
        <v>6</v>
      </c>
      <c r="D294" s="123">
        <v>1</v>
      </c>
      <c r="E294" s="124">
        <v>1</v>
      </c>
      <c r="F294" s="123">
        <f t="shared" si="33"/>
        <v>72</v>
      </c>
      <c r="G294" s="124">
        <v>1</v>
      </c>
      <c r="H294" s="123">
        <f t="shared" si="34"/>
        <v>72</v>
      </c>
      <c r="I294" s="124">
        <v>1</v>
      </c>
      <c r="J294" s="123">
        <f t="shared" si="35"/>
        <v>72</v>
      </c>
      <c r="K294" s="124">
        <v>1</v>
      </c>
      <c r="L294" s="123">
        <f t="shared" si="36"/>
        <v>72</v>
      </c>
      <c r="M294" s="124">
        <v>2</v>
      </c>
      <c r="N294" s="123">
        <f t="shared" si="37"/>
        <v>144</v>
      </c>
      <c r="O294" s="123">
        <f t="shared" si="32"/>
        <v>432</v>
      </c>
    </row>
    <row r="295" spans="1:15" ht="20.25">
      <c r="A295" s="127">
        <v>3</v>
      </c>
      <c r="B295" s="128" t="s">
        <v>9</v>
      </c>
      <c r="C295" s="129">
        <v>5</v>
      </c>
      <c r="D295" s="123"/>
      <c r="E295" s="124"/>
      <c r="F295" s="123">
        <f t="shared" si="33"/>
        <v>0</v>
      </c>
      <c r="G295" s="124"/>
      <c r="H295" s="123">
        <f t="shared" si="34"/>
        <v>0</v>
      </c>
      <c r="I295" s="124"/>
      <c r="J295" s="123">
        <f t="shared" si="35"/>
        <v>0</v>
      </c>
      <c r="K295" s="124"/>
      <c r="L295" s="123">
        <f t="shared" si="36"/>
        <v>0</v>
      </c>
      <c r="M295" s="124"/>
      <c r="N295" s="123">
        <f t="shared" si="37"/>
        <v>0</v>
      </c>
      <c r="O295" s="123">
        <f t="shared" si="32"/>
        <v>0</v>
      </c>
    </row>
    <row r="296" spans="1:15" ht="20.25">
      <c r="A296" s="127">
        <v>4</v>
      </c>
      <c r="B296" s="128" t="s">
        <v>102</v>
      </c>
      <c r="C296" s="129">
        <v>5</v>
      </c>
      <c r="D296" s="123">
        <v>9</v>
      </c>
      <c r="E296" s="124">
        <v>10</v>
      </c>
      <c r="F296" s="123">
        <f t="shared" si="33"/>
        <v>600</v>
      </c>
      <c r="G296" s="124">
        <v>11</v>
      </c>
      <c r="H296" s="123">
        <f t="shared" si="34"/>
        <v>660</v>
      </c>
      <c r="I296" s="124">
        <v>12</v>
      </c>
      <c r="J296" s="123">
        <f t="shared" si="35"/>
        <v>720</v>
      </c>
      <c r="K296" s="124">
        <v>13</v>
      </c>
      <c r="L296" s="123">
        <f t="shared" si="36"/>
        <v>780</v>
      </c>
      <c r="M296" s="124">
        <v>14</v>
      </c>
      <c r="N296" s="123">
        <f t="shared" si="37"/>
        <v>840</v>
      </c>
      <c r="O296" s="123">
        <f t="shared" si="32"/>
        <v>3600</v>
      </c>
    </row>
    <row r="297" spans="1:15" ht="20.25">
      <c r="A297" s="127">
        <v>5</v>
      </c>
      <c r="B297" s="128" t="s">
        <v>11</v>
      </c>
      <c r="C297" s="129">
        <v>5</v>
      </c>
      <c r="D297" s="123"/>
      <c r="E297" s="124"/>
      <c r="F297" s="123">
        <f t="shared" si="33"/>
        <v>0</v>
      </c>
      <c r="G297" s="124"/>
      <c r="H297" s="123">
        <f t="shared" si="34"/>
        <v>0</v>
      </c>
      <c r="I297" s="124"/>
      <c r="J297" s="123">
        <f t="shared" si="35"/>
        <v>0</v>
      </c>
      <c r="K297" s="124"/>
      <c r="L297" s="123">
        <f t="shared" si="36"/>
        <v>0</v>
      </c>
      <c r="M297" s="124"/>
      <c r="N297" s="123">
        <f t="shared" si="37"/>
        <v>0</v>
      </c>
      <c r="O297" s="123">
        <f t="shared" si="32"/>
        <v>0</v>
      </c>
    </row>
    <row r="298" spans="1:15" ht="20.25">
      <c r="A298" s="127">
        <v>6</v>
      </c>
      <c r="B298" s="128" t="s">
        <v>103</v>
      </c>
      <c r="C298" s="129">
        <v>4</v>
      </c>
      <c r="D298" s="123">
        <v>8</v>
      </c>
      <c r="E298" s="124">
        <v>12</v>
      </c>
      <c r="F298" s="123">
        <f t="shared" si="33"/>
        <v>576</v>
      </c>
      <c r="G298" s="124">
        <v>14</v>
      </c>
      <c r="H298" s="123">
        <f t="shared" si="34"/>
        <v>672</v>
      </c>
      <c r="I298" s="124">
        <v>18</v>
      </c>
      <c r="J298" s="123">
        <f t="shared" si="35"/>
        <v>864</v>
      </c>
      <c r="K298" s="124">
        <v>19</v>
      </c>
      <c r="L298" s="123">
        <f t="shared" si="36"/>
        <v>912</v>
      </c>
      <c r="M298" s="124">
        <v>23</v>
      </c>
      <c r="N298" s="123">
        <f t="shared" si="37"/>
        <v>1104</v>
      </c>
      <c r="O298" s="123">
        <f t="shared" si="32"/>
        <v>4128</v>
      </c>
    </row>
    <row r="299" spans="1:15" ht="101.25">
      <c r="A299" s="127">
        <v>7</v>
      </c>
      <c r="B299" s="128" t="s">
        <v>129</v>
      </c>
      <c r="C299" s="129">
        <v>3</v>
      </c>
      <c r="D299" s="123">
        <v>34</v>
      </c>
      <c r="E299" s="124">
        <v>42</v>
      </c>
      <c r="F299" s="123">
        <f t="shared" si="33"/>
        <v>1512</v>
      </c>
      <c r="G299" s="124">
        <v>44</v>
      </c>
      <c r="H299" s="123">
        <f t="shared" si="34"/>
        <v>1584</v>
      </c>
      <c r="I299" s="124">
        <v>46</v>
      </c>
      <c r="J299" s="123">
        <f t="shared" si="35"/>
        <v>1656</v>
      </c>
      <c r="K299" s="124">
        <v>46</v>
      </c>
      <c r="L299" s="123">
        <f t="shared" si="36"/>
        <v>1656</v>
      </c>
      <c r="M299" s="124">
        <v>54</v>
      </c>
      <c r="N299" s="123">
        <f t="shared" si="37"/>
        <v>1944</v>
      </c>
      <c r="O299" s="123">
        <f t="shared" si="32"/>
        <v>8352</v>
      </c>
    </row>
    <row r="300" spans="1:15" ht="20.25">
      <c r="A300" s="127">
        <v>8</v>
      </c>
      <c r="B300" s="128" t="s">
        <v>110</v>
      </c>
      <c r="C300" s="129">
        <v>2.5</v>
      </c>
      <c r="D300" s="123">
        <v>6</v>
      </c>
      <c r="E300" s="124">
        <v>6</v>
      </c>
      <c r="F300" s="123">
        <f t="shared" si="33"/>
        <v>180</v>
      </c>
      <c r="G300" s="124">
        <v>6</v>
      </c>
      <c r="H300" s="123">
        <f t="shared" si="34"/>
        <v>180</v>
      </c>
      <c r="I300" s="124">
        <v>6</v>
      </c>
      <c r="J300" s="123">
        <f t="shared" si="35"/>
        <v>180</v>
      </c>
      <c r="K300" s="124">
        <v>6</v>
      </c>
      <c r="L300" s="123">
        <f t="shared" si="36"/>
        <v>180</v>
      </c>
      <c r="M300" s="124">
        <v>6</v>
      </c>
      <c r="N300" s="123">
        <f t="shared" si="37"/>
        <v>180</v>
      </c>
      <c r="O300" s="123">
        <f t="shared" si="32"/>
        <v>900</v>
      </c>
    </row>
    <row r="301" spans="1:15" ht="40.5">
      <c r="A301" s="127">
        <v>9</v>
      </c>
      <c r="B301" s="128" t="s">
        <v>111</v>
      </c>
      <c r="C301" s="129">
        <v>2.5</v>
      </c>
      <c r="D301" s="123">
        <v>28</v>
      </c>
      <c r="E301" s="124">
        <v>27</v>
      </c>
      <c r="F301" s="123">
        <f t="shared" si="33"/>
        <v>810</v>
      </c>
      <c r="G301" s="124">
        <v>27</v>
      </c>
      <c r="H301" s="123">
        <f t="shared" si="34"/>
        <v>810</v>
      </c>
      <c r="I301" s="124">
        <v>27</v>
      </c>
      <c r="J301" s="123">
        <f t="shared" si="35"/>
        <v>810</v>
      </c>
      <c r="K301" s="124">
        <v>27</v>
      </c>
      <c r="L301" s="123">
        <f t="shared" si="36"/>
        <v>810</v>
      </c>
      <c r="M301" s="124">
        <v>27</v>
      </c>
      <c r="N301" s="123">
        <f t="shared" si="37"/>
        <v>810</v>
      </c>
      <c r="O301" s="123">
        <f t="shared" si="32"/>
        <v>4050</v>
      </c>
    </row>
    <row r="302" spans="1:15" ht="40.5">
      <c r="A302" s="127">
        <v>10</v>
      </c>
      <c r="B302" s="128" t="s">
        <v>112</v>
      </c>
      <c r="C302" s="129">
        <v>2.5</v>
      </c>
      <c r="D302" s="123">
        <v>4</v>
      </c>
      <c r="E302" s="124">
        <v>2</v>
      </c>
      <c r="F302" s="123">
        <f t="shared" si="33"/>
        <v>60</v>
      </c>
      <c r="G302" s="124">
        <v>1</v>
      </c>
      <c r="H302" s="123">
        <f t="shared" si="34"/>
        <v>30</v>
      </c>
      <c r="I302" s="124">
        <v>1</v>
      </c>
      <c r="J302" s="123">
        <f t="shared" si="35"/>
        <v>30</v>
      </c>
      <c r="K302" s="124">
        <v>1</v>
      </c>
      <c r="L302" s="123">
        <f t="shared" si="36"/>
        <v>30</v>
      </c>
      <c r="M302" s="124">
        <v>1</v>
      </c>
      <c r="N302" s="123">
        <f t="shared" si="37"/>
        <v>30</v>
      </c>
      <c r="O302" s="123">
        <f t="shared" si="32"/>
        <v>180</v>
      </c>
    </row>
    <row r="303" spans="1:15" ht="40.5">
      <c r="A303" s="127">
        <v>11</v>
      </c>
      <c r="B303" s="128" t="s">
        <v>113</v>
      </c>
      <c r="C303" s="129">
        <v>2</v>
      </c>
      <c r="D303" s="123">
        <v>0</v>
      </c>
      <c r="E303" s="124">
        <v>1</v>
      </c>
      <c r="F303" s="123">
        <f t="shared" si="33"/>
        <v>24</v>
      </c>
      <c r="G303" s="124">
        <v>1</v>
      </c>
      <c r="H303" s="123">
        <f t="shared" si="34"/>
        <v>24</v>
      </c>
      <c r="I303" s="124">
        <v>1</v>
      </c>
      <c r="J303" s="123">
        <f t="shared" si="35"/>
        <v>24</v>
      </c>
      <c r="K303" s="124">
        <v>1</v>
      </c>
      <c r="L303" s="123">
        <f t="shared" si="36"/>
        <v>24</v>
      </c>
      <c r="M303" s="124">
        <v>2</v>
      </c>
      <c r="N303" s="123">
        <f t="shared" si="37"/>
        <v>48</v>
      </c>
      <c r="O303" s="123">
        <f t="shared" si="32"/>
        <v>144</v>
      </c>
    </row>
    <row r="304" spans="1:15" ht="40.5">
      <c r="A304" s="127">
        <v>12</v>
      </c>
      <c r="B304" s="128" t="s">
        <v>117</v>
      </c>
      <c r="C304" s="129">
        <v>2</v>
      </c>
      <c r="D304" s="123">
        <v>15</v>
      </c>
      <c r="E304" s="124">
        <v>17</v>
      </c>
      <c r="F304" s="123">
        <f t="shared" si="33"/>
        <v>408</v>
      </c>
      <c r="G304" s="124">
        <v>17</v>
      </c>
      <c r="H304" s="123">
        <f t="shared" si="34"/>
        <v>408</v>
      </c>
      <c r="I304" s="124">
        <v>17</v>
      </c>
      <c r="J304" s="123">
        <f t="shared" si="35"/>
        <v>408</v>
      </c>
      <c r="K304" s="124">
        <v>17</v>
      </c>
      <c r="L304" s="123">
        <f t="shared" si="36"/>
        <v>408</v>
      </c>
      <c r="M304" s="124">
        <v>18</v>
      </c>
      <c r="N304" s="123">
        <f t="shared" si="37"/>
        <v>432</v>
      </c>
      <c r="O304" s="123">
        <f t="shared" si="32"/>
        <v>2064</v>
      </c>
    </row>
    <row r="305" spans="1:15" ht="40.5">
      <c r="A305" s="127">
        <v>13</v>
      </c>
      <c r="B305" s="128" t="s">
        <v>118</v>
      </c>
      <c r="C305" s="129">
        <v>1.5</v>
      </c>
      <c r="D305" s="123">
        <v>1</v>
      </c>
      <c r="E305" s="124">
        <v>1</v>
      </c>
      <c r="F305" s="123">
        <f t="shared" si="33"/>
        <v>18</v>
      </c>
      <c r="G305" s="124">
        <v>1</v>
      </c>
      <c r="H305" s="123">
        <f t="shared" si="34"/>
        <v>18</v>
      </c>
      <c r="I305" s="124">
        <v>1</v>
      </c>
      <c r="J305" s="123">
        <f t="shared" si="35"/>
        <v>18</v>
      </c>
      <c r="K305" s="124">
        <v>1</v>
      </c>
      <c r="L305" s="123">
        <f t="shared" si="36"/>
        <v>18</v>
      </c>
      <c r="M305" s="124">
        <v>1</v>
      </c>
      <c r="N305" s="123">
        <f t="shared" si="37"/>
        <v>18</v>
      </c>
      <c r="O305" s="123">
        <f t="shared" si="32"/>
        <v>90</v>
      </c>
    </row>
    <row r="306" spans="1:15" ht="20.25">
      <c r="A306" s="120">
        <v>6</v>
      </c>
      <c r="B306" s="130" t="s">
        <v>144</v>
      </c>
      <c r="C306" s="131"/>
      <c r="D306" s="123"/>
      <c r="E306" s="124"/>
      <c r="F306" s="123">
        <f t="shared" si="33"/>
        <v>0</v>
      </c>
      <c r="G306" s="124"/>
      <c r="H306" s="123">
        <f t="shared" si="34"/>
        <v>0</v>
      </c>
      <c r="I306" s="124"/>
      <c r="J306" s="123">
        <f t="shared" si="35"/>
        <v>0</v>
      </c>
      <c r="K306" s="124"/>
      <c r="L306" s="123">
        <f t="shared" si="36"/>
        <v>0</v>
      </c>
      <c r="M306" s="124"/>
      <c r="N306" s="123">
        <f t="shared" si="37"/>
        <v>0</v>
      </c>
      <c r="O306" s="123">
        <f t="shared" si="32"/>
        <v>0</v>
      </c>
    </row>
    <row r="307" spans="1:15" ht="20.25">
      <c r="A307" s="127">
        <v>1</v>
      </c>
      <c r="B307" s="128" t="s">
        <v>100</v>
      </c>
      <c r="C307" s="129">
        <v>6</v>
      </c>
      <c r="D307" s="123"/>
      <c r="E307" s="124"/>
      <c r="F307" s="123">
        <f t="shared" si="33"/>
        <v>0</v>
      </c>
      <c r="G307" s="124"/>
      <c r="H307" s="123">
        <f t="shared" si="34"/>
        <v>0</v>
      </c>
      <c r="I307" s="124"/>
      <c r="J307" s="123">
        <f t="shared" si="35"/>
        <v>0</v>
      </c>
      <c r="K307" s="124"/>
      <c r="L307" s="123">
        <f t="shared" si="36"/>
        <v>0</v>
      </c>
      <c r="M307" s="124"/>
      <c r="N307" s="123">
        <f t="shared" si="37"/>
        <v>0</v>
      </c>
      <c r="O307" s="123">
        <f t="shared" si="32"/>
        <v>0</v>
      </c>
    </row>
    <row r="308" spans="1:15" ht="20.25">
      <c r="A308" s="127">
        <v>2</v>
      </c>
      <c r="B308" s="128" t="s">
        <v>101</v>
      </c>
      <c r="C308" s="129">
        <v>6</v>
      </c>
      <c r="D308" s="123">
        <v>1</v>
      </c>
      <c r="E308" s="124"/>
      <c r="F308" s="123">
        <f t="shared" si="33"/>
        <v>0</v>
      </c>
      <c r="G308" s="124">
        <v>1</v>
      </c>
      <c r="H308" s="123">
        <f t="shared" si="34"/>
        <v>72</v>
      </c>
      <c r="I308" s="124">
        <v>1</v>
      </c>
      <c r="J308" s="123">
        <f t="shared" si="35"/>
        <v>72</v>
      </c>
      <c r="K308" s="124">
        <v>1</v>
      </c>
      <c r="L308" s="123">
        <f t="shared" si="36"/>
        <v>72</v>
      </c>
      <c r="M308" s="124">
        <v>1</v>
      </c>
      <c r="N308" s="123">
        <f t="shared" si="37"/>
        <v>72</v>
      </c>
      <c r="O308" s="123">
        <f t="shared" si="32"/>
        <v>288</v>
      </c>
    </row>
    <row r="309" spans="1:15" ht="20.25">
      <c r="A309" s="127">
        <v>3</v>
      </c>
      <c r="B309" s="128" t="s">
        <v>9</v>
      </c>
      <c r="C309" s="129">
        <v>5</v>
      </c>
      <c r="D309" s="123">
        <v>1</v>
      </c>
      <c r="E309" s="124"/>
      <c r="F309" s="123">
        <f t="shared" si="33"/>
        <v>0</v>
      </c>
      <c r="G309" s="124">
        <v>1</v>
      </c>
      <c r="H309" s="123">
        <f t="shared" si="34"/>
        <v>60</v>
      </c>
      <c r="I309" s="124">
        <v>1</v>
      </c>
      <c r="J309" s="123">
        <f t="shared" si="35"/>
        <v>60</v>
      </c>
      <c r="K309" s="124">
        <v>1</v>
      </c>
      <c r="L309" s="123">
        <f t="shared" si="36"/>
        <v>60</v>
      </c>
      <c r="M309" s="124">
        <v>1</v>
      </c>
      <c r="N309" s="123">
        <f t="shared" si="37"/>
        <v>60</v>
      </c>
      <c r="O309" s="123">
        <f t="shared" si="32"/>
        <v>240</v>
      </c>
    </row>
    <row r="310" spans="1:15" ht="20.25">
      <c r="A310" s="127">
        <v>4</v>
      </c>
      <c r="B310" s="128" t="s">
        <v>102</v>
      </c>
      <c r="C310" s="129">
        <v>5</v>
      </c>
      <c r="D310" s="123">
        <v>25</v>
      </c>
      <c r="E310" s="124">
        <v>5</v>
      </c>
      <c r="F310" s="123">
        <f t="shared" si="33"/>
        <v>300</v>
      </c>
      <c r="G310" s="124">
        <v>3</v>
      </c>
      <c r="H310" s="123">
        <f t="shared" si="34"/>
        <v>180</v>
      </c>
      <c r="I310" s="124">
        <v>3</v>
      </c>
      <c r="J310" s="123">
        <f t="shared" si="35"/>
        <v>180</v>
      </c>
      <c r="K310" s="124">
        <v>4</v>
      </c>
      <c r="L310" s="123">
        <f t="shared" si="36"/>
        <v>240</v>
      </c>
      <c r="M310" s="124">
        <v>3</v>
      </c>
      <c r="N310" s="123">
        <f t="shared" si="37"/>
        <v>180</v>
      </c>
      <c r="O310" s="123">
        <f t="shared" si="32"/>
        <v>1080</v>
      </c>
    </row>
    <row r="311" spans="1:15" ht="20.25">
      <c r="A311" s="127">
        <v>5</v>
      </c>
      <c r="B311" s="128" t="s">
        <v>11</v>
      </c>
      <c r="C311" s="129">
        <v>5</v>
      </c>
      <c r="D311" s="123"/>
      <c r="E311" s="124"/>
      <c r="F311" s="123">
        <f t="shared" si="33"/>
        <v>0</v>
      </c>
      <c r="G311" s="124"/>
      <c r="H311" s="123">
        <f t="shared" si="34"/>
        <v>0</v>
      </c>
      <c r="I311" s="124"/>
      <c r="J311" s="123">
        <f t="shared" si="35"/>
        <v>0</v>
      </c>
      <c r="K311" s="124"/>
      <c r="L311" s="123">
        <f t="shared" si="36"/>
        <v>0</v>
      </c>
      <c r="M311" s="124"/>
      <c r="N311" s="123">
        <f t="shared" si="37"/>
        <v>0</v>
      </c>
      <c r="O311" s="123">
        <f t="shared" si="32"/>
        <v>0</v>
      </c>
    </row>
    <row r="312" spans="1:15" ht="20.25">
      <c r="A312" s="127">
        <v>6</v>
      </c>
      <c r="B312" s="128" t="s">
        <v>103</v>
      </c>
      <c r="C312" s="129">
        <v>4</v>
      </c>
      <c r="D312" s="123">
        <v>25</v>
      </c>
      <c r="E312" s="124">
        <v>3</v>
      </c>
      <c r="F312" s="123">
        <f t="shared" si="33"/>
        <v>144</v>
      </c>
      <c r="G312" s="124">
        <v>5</v>
      </c>
      <c r="H312" s="123">
        <f t="shared" si="34"/>
        <v>240</v>
      </c>
      <c r="I312" s="124">
        <v>5</v>
      </c>
      <c r="J312" s="123">
        <f t="shared" si="35"/>
        <v>240</v>
      </c>
      <c r="K312" s="124">
        <v>5</v>
      </c>
      <c r="L312" s="123">
        <f t="shared" si="36"/>
        <v>240</v>
      </c>
      <c r="M312" s="124">
        <v>5</v>
      </c>
      <c r="N312" s="123">
        <f t="shared" si="37"/>
        <v>240</v>
      </c>
      <c r="O312" s="123">
        <f t="shared" si="32"/>
        <v>1104</v>
      </c>
    </row>
    <row r="313" spans="1:15" ht="101.25">
      <c r="A313" s="127">
        <v>7</v>
      </c>
      <c r="B313" s="128" t="s">
        <v>129</v>
      </c>
      <c r="C313" s="129">
        <v>3</v>
      </c>
      <c r="D313" s="123">
        <v>142</v>
      </c>
      <c r="E313" s="124">
        <v>20</v>
      </c>
      <c r="F313" s="123">
        <f t="shared" si="33"/>
        <v>720</v>
      </c>
      <c r="G313" s="124">
        <v>15</v>
      </c>
      <c r="H313" s="123">
        <f t="shared" si="34"/>
        <v>540</v>
      </c>
      <c r="I313" s="124">
        <v>20</v>
      </c>
      <c r="J313" s="123">
        <f t="shared" si="35"/>
        <v>720</v>
      </c>
      <c r="K313" s="124">
        <v>20</v>
      </c>
      <c r="L313" s="123">
        <f t="shared" si="36"/>
        <v>720</v>
      </c>
      <c r="M313" s="124">
        <v>20</v>
      </c>
      <c r="N313" s="123">
        <f t="shared" si="37"/>
        <v>720</v>
      </c>
      <c r="O313" s="123">
        <f t="shared" si="32"/>
        <v>3420</v>
      </c>
    </row>
    <row r="314" spans="1:15" ht="20.25">
      <c r="A314" s="127">
        <v>8</v>
      </c>
      <c r="B314" s="128" t="s">
        <v>110</v>
      </c>
      <c r="C314" s="129">
        <v>2.5</v>
      </c>
      <c r="D314" s="123">
        <v>26</v>
      </c>
      <c r="E314" s="124"/>
      <c r="F314" s="123">
        <f t="shared" si="33"/>
        <v>0</v>
      </c>
      <c r="G314" s="124"/>
      <c r="H314" s="123">
        <f t="shared" si="34"/>
        <v>0</v>
      </c>
      <c r="I314" s="124"/>
      <c r="J314" s="123">
        <f t="shared" si="35"/>
        <v>0</v>
      </c>
      <c r="K314" s="124"/>
      <c r="L314" s="123">
        <f t="shared" si="36"/>
        <v>0</v>
      </c>
      <c r="M314" s="124"/>
      <c r="N314" s="123">
        <f t="shared" si="37"/>
        <v>0</v>
      </c>
      <c r="O314" s="123">
        <f t="shared" si="32"/>
        <v>0</v>
      </c>
    </row>
    <row r="315" spans="1:15" ht="40.5">
      <c r="A315" s="127">
        <v>9</v>
      </c>
      <c r="B315" s="128" t="s">
        <v>111</v>
      </c>
      <c r="C315" s="129">
        <v>2.5</v>
      </c>
      <c r="D315" s="123">
        <v>30</v>
      </c>
      <c r="E315" s="124">
        <v>6</v>
      </c>
      <c r="F315" s="123">
        <f t="shared" si="33"/>
        <v>180</v>
      </c>
      <c r="G315" s="124">
        <v>12</v>
      </c>
      <c r="H315" s="123">
        <f t="shared" si="34"/>
        <v>360</v>
      </c>
      <c r="I315" s="124">
        <v>12</v>
      </c>
      <c r="J315" s="123">
        <f t="shared" si="35"/>
        <v>360</v>
      </c>
      <c r="K315" s="124">
        <v>12</v>
      </c>
      <c r="L315" s="123">
        <f t="shared" si="36"/>
        <v>360</v>
      </c>
      <c r="M315" s="124">
        <v>12</v>
      </c>
      <c r="N315" s="123">
        <f t="shared" si="37"/>
        <v>360</v>
      </c>
      <c r="O315" s="123">
        <f t="shared" si="32"/>
        <v>1620</v>
      </c>
    </row>
    <row r="316" spans="1:15" ht="40.5">
      <c r="A316" s="127">
        <v>10</v>
      </c>
      <c r="B316" s="128" t="s">
        <v>112</v>
      </c>
      <c r="C316" s="129">
        <v>2.5</v>
      </c>
      <c r="D316" s="123"/>
      <c r="E316" s="124"/>
      <c r="F316" s="123">
        <f t="shared" si="33"/>
        <v>0</v>
      </c>
      <c r="G316" s="124"/>
      <c r="H316" s="123">
        <f t="shared" si="34"/>
        <v>0</v>
      </c>
      <c r="I316" s="124"/>
      <c r="J316" s="123">
        <f t="shared" si="35"/>
        <v>0</v>
      </c>
      <c r="K316" s="124"/>
      <c r="L316" s="123">
        <f t="shared" si="36"/>
        <v>0</v>
      </c>
      <c r="M316" s="124"/>
      <c r="N316" s="123">
        <f t="shared" si="37"/>
        <v>0</v>
      </c>
      <c r="O316" s="123">
        <f t="shared" si="32"/>
        <v>0</v>
      </c>
    </row>
    <row r="317" spans="1:15" ht="40.5">
      <c r="A317" s="127">
        <v>11</v>
      </c>
      <c r="B317" s="128" t="s">
        <v>113</v>
      </c>
      <c r="C317" s="129">
        <v>2</v>
      </c>
      <c r="D317" s="123">
        <v>0</v>
      </c>
      <c r="E317" s="124">
        <v>1</v>
      </c>
      <c r="F317" s="123">
        <f t="shared" si="33"/>
        <v>24</v>
      </c>
      <c r="G317" s="124">
        <v>2</v>
      </c>
      <c r="H317" s="123">
        <f t="shared" si="34"/>
        <v>48</v>
      </c>
      <c r="I317" s="124">
        <v>1</v>
      </c>
      <c r="J317" s="123">
        <f t="shared" si="35"/>
        <v>24</v>
      </c>
      <c r="K317" s="124">
        <v>1</v>
      </c>
      <c r="L317" s="123">
        <f t="shared" si="36"/>
        <v>24</v>
      </c>
      <c r="M317" s="124">
        <v>1</v>
      </c>
      <c r="N317" s="123">
        <f t="shared" si="37"/>
        <v>24</v>
      </c>
      <c r="O317" s="123">
        <f t="shared" si="32"/>
        <v>144</v>
      </c>
    </row>
    <row r="318" spans="1:15" ht="40.5">
      <c r="A318" s="127">
        <v>12</v>
      </c>
      <c r="B318" s="128" t="s">
        <v>117</v>
      </c>
      <c r="C318" s="129">
        <v>2</v>
      </c>
      <c r="D318" s="123">
        <v>10</v>
      </c>
      <c r="E318" s="124">
        <v>3</v>
      </c>
      <c r="F318" s="123">
        <f t="shared" si="33"/>
        <v>72</v>
      </c>
      <c r="G318" s="124">
        <v>5</v>
      </c>
      <c r="H318" s="123">
        <f t="shared" si="34"/>
        <v>120</v>
      </c>
      <c r="I318" s="124">
        <v>4</v>
      </c>
      <c r="J318" s="123">
        <f t="shared" si="35"/>
        <v>96</v>
      </c>
      <c r="K318" s="124">
        <v>4</v>
      </c>
      <c r="L318" s="123">
        <f t="shared" si="36"/>
        <v>96</v>
      </c>
      <c r="M318" s="124">
        <v>5</v>
      </c>
      <c r="N318" s="123">
        <f t="shared" si="37"/>
        <v>120</v>
      </c>
      <c r="O318" s="123">
        <f t="shared" si="32"/>
        <v>504</v>
      </c>
    </row>
    <row r="319" spans="1:15" ht="40.5">
      <c r="A319" s="127">
        <v>13</v>
      </c>
      <c r="B319" s="128" t="s">
        <v>118</v>
      </c>
      <c r="C319" s="129">
        <v>1.5</v>
      </c>
      <c r="D319" s="123">
        <v>15</v>
      </c>
      <c r="E319" s="124">
        <v>10</v>
      </c>
      <c r="F319" s="123">
        <f t="shared" si="33"/>
        <v>180</v>
      </c>
      <c r="G319" s="124">
        <v>5</v>
      </c>
      <c r="H319" s="123">
        <f t="shared" si="34"/>
        <v>90</v>
      </c>
      <c r="I319" s="124">
        <v>5</v>
      </c>
      <c r="J319" s="123">
        <f t="shared" si="35"/>
        <v>90</v>
      </c>
      <c r="K319" s="124">
        <v>4</v>
      </c>
      <c r="L319" s="123">
        <f t="shared" si="36"/>
        <v>72</v>
      </c>
      <c r="M319" s="124">
        <v>5</v>
      </c>
      <c r="N319" s="123">
        <f t="shared" si="37"/>
        <v>90</v>
      </c>
      <c r="O319" s="123">
        <f t="shared" si="32"/>
        <v>522</v>
      </c>
    </row>
    <row r="320" spans="1:15" ht="20.25">
      <c r="A320" s="120">
        <v>7</v>
      </c>
      <c r="B320" s="130" t="s">
        <v>145</v>
      </c>
      <c r="C320" s="131"/>
      <c r="D320" s="123"/>
      <c r="E320" s="124"/>
      <c r="F320" s="123">
        <f t="shared" si="33"/>
        <v>0</v>
      </c>
      <c r="G320" s="124"/>
      <c r="H320" s="123">
        <f t="shared" si="34"/>
        <v>0</v>
      </c>
      <c r="I320" s="124"/>
      <c r="J320" s="123">
        <f t="shared" si="35"/>
        <v>0</v>
      </c>
      <c r="K320" s="124"/>
      <c r="L320" s="123">
        <f t="shared" si="36"/>
        <v>0</v>
      </c>
      <c r="M320" s="124"/>
      <c r="N320" s="123">
        <f t="shared" si="37"/>
        <v>0</v>
      </c>
      <c r="O320" s="123">
        <f t="shared" si="32"/>
        <v>0</v>
      </c>
    </row>
    <row r="321" spans="1:15" ht="20.25">
      <c r="A321" s="127">
        <v>1</v>
      </c>
      <c r="B321" s="128" t="s">
        <v>100</v>
      </c>
      <c r="C321" s="129">
        <v>6</v>
      </c>
      <c r="D321" s="123"/>
      <c r="E321" s="124"/>
      <c r="F321" s="123">
        <f t="shared" si="33"/>
        <v>0</v>
      </c>
      <c r="G321" s="124"/>
      <c r="H321" s="123">
        <f t="shared" si="34"/>
        <v>0</v>
      </c>
      <c r="I321" s="124"/>
      <c r="J321" s="123">
        <f t="shared" si="35"/>
        <v>0</v>
      </c>
      <c r="K321" s="124"/>
      <c r="L321" s="123">
        <f t="shared" si="36"/>
        <v>0</v>
      </c>
      <c r="M321" s="124"/>
      <c r="N321" s="123">
        <f t="shared" si="37"/>
        <v>0</v>
      </c>
      <c r="O321" s="123">
        <f t="shared" si="32"/>
        <v>0</v>
      </c>
    </row>
    <row r="322" spans="1:15" ht="20.25">
      <c r="A322" s="127">
        <v>2</v>
      </c>
      <c r="B322" s="128" t="s">
        <v>101</v>
      </c>
      <c r="C322" s="129">
        <v>6</v>
      </c>
      <c r="D322" s="123">
        <v>1</v>
      </c>
      <c r="E322" s="124">
        <v>2</v>
      </c>
      <c r="F322" s="123">
        <f t="shared" si="33"/>
        <v>144</v>
      </c>
      <c r="G322" s="124">
        <v>2</v>
      </c>
      <c r="H322" s="123">
        <f t="shared" si="34"/>
        <v>144</v>
      </c>
      <c r="I322" s="124">
        <v>2</v>
      </c>
      <c r="J322" s="123">
        <f t="shared" si="35"/>
        <v>144</v>
      </c>
      <c r="K322" s="124">
        <v>3</v>
      </c>
      <c r="L322" s="123">
        <f t="shared" si="36"/>
        <v>216</v>
      </c>
      <c r="M322" s="124">
        <v>3</v>
      </c>
      <c r="N322" s="123">
        <f t="shared" si="37"/>
        <v>216</v>
      </c>
      <c r="O322" s="123">
        <f t="shared" si="32"/>
        <v>864</v>
      </c>
    </row>
    <row r="323" spans="1:15" ht="20.25">
      <c r="A323" s="127">
        <v>3</v>
      </c>
      <c r="B323" s="128" t="s">
        <v>9</v>
      </c>
      <c r="C323" s="129">
        <v>5</v>
      </c>
      <c r="D323" s="123">
        <v>1</v>
      </c>
      <c r="E323" s="124">
        <v>1</v>
      </c>
      <c r="F323" s="123">
        <f t="shared" si="33"/>
        <v>60</v>
      </c>
      <c r="G323" s="124">
        <v>1</v>
      </c>
      <c r="H323" s="123">
        <f t="shared" si="34"/>
        <v>60</v>
      </c>
      <c r="I323" s="124">
        <v>1</v>
      </c>
      <c r="J323" s="123">
        <f t="shared" si="35"/>
        <v>60</v>
      </c>
      <c r="K323" s="124">
        <v>2</v>
      </c>
      <c r="L323" s="123">
        <f t="shared" si="36"/>
        <v>120</v>
      </c>
      <c r="M323" s="124">
        <v>2</v>
      </c>
      <c r="N323" s="123">
        <f t="shared" si="37"/>
        <v>120</v>
      </c>
      <c r="O323" s="123">
        <f t="shared" si="32"/>
        <v>420</v>
      </c>
    </row>
    <row r="324" spans="1:15" ht="20.25">
      <c r="A324" s="127">
        <v>4</v>
      </c>
      <c r="B324" s="128" t="s">
        <v>102</v>
      </c>
      <c r="C324" s="129">
        <v>5</v>
      </c>
      <c r="D324" s="123">
        <v>11</v>
      </c>
      <c r="E324" s="124">
        <v>13</v>
      </c>
      <c r="F324" s="123">
        <f t="shared" si="33"/>
        <v>780</v>
      </c>
      <c r="G324" s="124">
        <v>15</v>
      </c>
      <c r="H324" s="123">
        <f t="shared" si="34"/>
        <v>900</v>
      </c>
      <c r="I324" s="124">
        <v>17</v>
      </c>
      <c r="J324" s="123">
        <f t="shared" si="35"/>
        <v>1020</v>
      </c>
      <c r="K324" s="124">
        <v>18</v>
      </c>
      <c r="L324" s="123">
        <f t="shared" si="36"/>
        <v>1080</v>
      </c>
      <c r="M324" s="124">
        <v>19</v>
      </c>
      <c r="N324" s="123">
        <f t="shared" si="37"/>
        <v>1140</v>
      </c>
      <c r="O324" s="123">
        <f t="shared" si="32"/>
        <v>4920</v>
      </c>
    </row>
    <row r="325" spans="1:15" ht="20.25">
      <c r="A325" s="127">
        <v>5</v>
      </c>
      <c r="B325" s="128" t="s">
        <v>11</v>
      </c>
      <c r="C325" s="129">
        <v>5</v>
      </c>
      <c r="D325" s="123"/>
      <c r="E325" s="124"/>
      <c r="F325" s="123">
        <f t="shared" si="33"/>
        <v>0</v>
      </c>
      <c r="G325" s="124"/>
      <c r="H325" s="123">
        <f t="shared" si="34"/>
        <v>0</v>
      </c>
      <c r="I325" s="124"/>
      <c r="J325" s="123">
        <f t="shared" si="35"/>
        <v>0</v>
      </c>
      <c r="K325" s="124"/>
      <c r="L325" s="123">
        <f t="shared" si="36"/>
        <v>0</v>
      </c>
      <c r="M325" s="124"/>
      <c r="N325" s="123">
        <f t="shared" si="37"/>
        <v>0</v>
      </c>
      <c r="O325" s="123">
        <f t="shared" si="32"/>
        <v>0</v>
      </c>
    </row>
    <row r="326" spans="1:15" ht="20.25">
      <c r="A326" s="127">
        <v>6</v>
      </c>
      <c r="B326" s="128" t="s">
        <v>103</v>
      </c>
      <c r="C326" s="129">
        <v>4</v>
      </c>
      <c r="D326" s="123">
        <v>14</v>
      </c>
      <c r="E326" s="124">
        <v>15</v>
      </c>
      <c r="F326" s="123">
        <f t="shared" si="33"/>
        <v>720</v>
      </c>
      <c r="G326" s="124">
        <v>19</v>
      </c>
      <c r="H326" s="123">
        <f t="shared" si="34"/>
        <v>912</v>
      </c>
      <c r="I326" s="124">
        <v>20</v>
      </c>
      <c r="J326" s="123">
        <f t="shared" si="35"/>
        <v>960</v>
      </c>
      <c r="K326" s="124">
        <v>22</v>
      </c>
      <c r="L326" s="123">
        <f t="shared" si="36"/>
        <v>1056</v>
      </c>
      <c r="M326" s="124">
        <v>25</v>
      </c>
      <c r="N326" s="123">
        <f t="shared" si="37"/>
        <v>1200</v>
      </c>
      <c r="O326" s="123">
        <f t="shared" si="32"/>
        <v>4848</v>
      </c>
    </row>
    <row r="327" spans="1:15" ht="101.25">
      <c r="A327" s="127">
        <v>7</v>
      </c>
      <c r="B327" s="128" t="s">
        <v>129</v>
      </c>
      <c r="C327" s="129">
        <v>3</v>
      </c>
      <c r="D327" s="123">
        <v>57</v>
      </c>
      <c r="E327" s="124">
        <v>57</v>
      </c>
      <c r="F327" s="123">
        <f t="shared" si="33"/>
        <v>2052</v>
      </c>
      <c r="G327" s="124">
        <v>62</v>
      </c>
      <c r="H327" s="123">
        <f t="shared" si="34"/>
        <v>2232</v>
      </c>
      <c r="I327" s="124">
        <v>69</v>
      </c>
      <c r="J327" s="123">
        <f t="shared" si="35"/>
        <v>2484</v>
      </c>
      <c r="K327" s="124">
        <v>77</v>
      </c>
      <c r="L327" s="123">
        <f t="shared" si="36"/>
        <v>2772</v>
      </c>
      <c r="M327" s="124">
        <v>83</v>
      </c>
      <c r="N327" s="123">
        <f t="shared" si="37"/>
        <v>2988</v>
      </c>
      <c r="O327" s="123">
        <f t="shared" si="32"/>
        <v>12528</v>
      </c>
    </row>
    <row r="328" spans="1:15" ht="20.25">
      <c r="A328" s="127">
        <v>8</v>
      </c>
      <c r="B328" s="128" t="s">
        <v>110</v>
      </c>
      <c r="C328" s="129">
        <v>2.5</v>
      </c>
      <c r="D328" s="123">
        <v>17</v>
      </c>
      <c r="E328" s="124">
        <v>14</v>
      </c>
      <c r="F328" s="123">
        <f t="shared" si="33"/>
        <v>420</v>
      </c>
      <c r="G328" s="124">
        <v>13</v>
      </c>
      <c r="H328" s="123">
        <f t="shared" si="34"/>
        <v>390</v>
      </c>
      <c r="I328" s="124">
        <v>10</v>
      </c>
      <c r="J328" s="123">
        <f t="shared" si="35"/>
        <v>300</v>
      </c>
      <c r="K328" s="124">
        <v>7</v>
      </c>
      <c r="L328" s="123">
        <f t="shared" si="36"/>
        <v>210</v>
      </c>
      <c r="M328" s="124">
        <v>5</v>
      </c>
      <c r="N328" s="123">
        <f t="shared" si="37"/>
        <v>150</v>
      </c>
      <c r="O328" s="123">
        <f t="shared" si="32"/>
        <v>1470</v>
      </c>
    </row>
    <row r="329" spans="1:15" ht="40.5">
      <c r="A329" s="127">
        <v>9</v>
      </c>
      <c r="B329" s="128" t="s">
        <v>111</v>
      </c>
      <c r="C329" s="129">
        <v>2.5</v>
      </c>
      <c r="D329" s="123">
        <v>12</v>
      </c>
      <c r="E329" s="124">
        <v>12</v>
      </c>
      <c r="F329" s="123">
        <f t="shared" si="33"/>
        <v>360</v>
      </c>
      <c r="G329" s="124">
        <v>12</v>
      </c>
      <c r="H329" s="123">
        <f t="shared" si="34"/>
        <v>360</v>
      </c>
      <c r="I329" s="124">
        <v>12</v>
      </c>
      <c r="J329" s="123">
        <f t="shared" si="35"/>
        <v>360</v>
      </c>
      <c r="K329" s="124">
        <v>10</v>
      </c>
      <c r="L329" s="123">
        <f t="shared" si="36"/>
        <v>300</v>
      </c>
      <c r="M329" s="124">
        <v>8</v>
      </c>
      <c r="N329" s="123">
        <f t="shared" si="37"/>
        <v>240</v>
      </c>
      <c r="O329" s="123">
        <f t="shared" si="32"/>
        <v>1620</v>
      </c>
    </row>
    <row r="330" spans="1:15" ht="40.5">
      <c r="A330" s="127">
        <v>10</v>
      </c>
      <c r="B330" s="128" t="s">
        <v>112</v>
      </c>
      <c r="C330" s="129">
        <v>2.5</v>
      </c>
      <c r="D330" s="123">
        <v>4</v>
      </c>
      <c r="E330" s="124">
        <v>3</v>
      </c>
      <c r="F330" s="123">
        <f t="shared" si="33"/>
        <v>90</v>
      </c>
      <c r="G330" s="124">
        <v>3</v>
      </c>
      <c r="H330" s="123">
        <f t="shared" si="34"/>
        <v>90</v>
      </c>
      <c r="I330" s="124">
        <v>3</v>
      </c>
      <c r="J330" s="123">
        <f t="shared" si="35"/>
        <v>90</v>
      </c>
      <c r="K330" s="124">
        <v>3</v>
      </c>
      <c r="L330" s="123">
        <f t="shared" si="36"/>
        <v>90</v>
      </c>
      <c r="M330" s="124">
        <v>0</v>
      </c>
      <c r="N330" s="123">
        <f t="shared" si="37"/>
        <v>0</v>
      </c>
      <c r="O330" s="123">
        <f t="shared" si="32"/>
        <v>360</v>
      </c>
    </row>
    <row r="331" spans="1:15" ht="40.5">
      <c r="A331" s="127">
        <v>11</v>
      </c>
      <c r="B331" s="128" t="s">
        <v>113</v>
      </c>
      <c r="C331" s="129">
        <v>2</v>
      </c>
      <c r="D331" s="123">
        <v>1</v>
      </c>
      <c r="E331" s="124">
        <v>1</v>
      </c>
      <c r="F331" s="123">
        <f t="shared" si="33"/>
        <v>24</v>
      </c>
      <c r="G331" s="124">
        <v>2</v>
      </c>
      <c r="H331" s="123">
        <f t="shared" si="34"/>
        <v>48</v>
      </c>
      <c r="I331" s="124">
        <v>2</v>
      </c>
      <c r="J331" s="123">
        <f t="shared" si="35"/>
        <v>48</v>
      </c>
      <c r="K331" s="124">
        <v>2</v>
      </c>
      <c r="L331" s="123">
        <f t="shared" si="36"/>
        <v>48</v>
      </c>
      <c r="M331" s="124">
        <v>3</v>
      </c>
      <c r="N331" s="123">
        <f t="shared" si="37"/>
        <v>72</v>
      </c>
      <c r="O331" s="123">
        <f t="shared" si="32"/>
        <v>240</v>
      </c>
    </row>
    <row r="332" spans="1:15" ht="40.5">
      <c r="A332" s="127">
        <v>12</v>
      </c>
      <c r="B332" s="128" t="s">
        <v>117</v>
      </c>
      <c r="C332" s="129">
        <v>2</v>
      </c>
      <c r="D332" s="123">
        <v>18</v>
      </c>
      <c r="E332" s="124">
        <v>18</v>
      </c>
      <c r="F332" s="123">
        <f t="shared" si="33"/>
        <v>432</v>
      </c>
      <c r="G332" s="124">
        <v>18</v>
      </c>
      <c r="H332" s="123">
        <f t="shared" si="34"/>
        <v>432</v>
      </c>
      <c r="I332" s="124">
        <v>18</v>
      </c>
      <c r="J332" s="123">
        <f t="shared" si="35"/>
        <v>432</v>
      </c>
      <c r="K332" s="124">
        <v>18</v>
      </c>
      <c r="L332" s="123">
        <f t="shared" si="36"/>
        <v>432</v>
      </c>
      <c r="M332" s="124">
        <v>18</v>
      </c>
      <c r="N332" s="123">
        <f t="shared" si="37"/>
        <v>432</v>
      </c>
      <c r="O332" s="123">
        <f t="shared" si="32"/>
        <v>2160</v>
      </c>
    </row>
    <row r="333" spans="1:15" ht="40.5">
      <c r="A333" s="127">
        <v>13</v>
      </c>
      <c r="B333" s="128" t="s">
        <v>118</v>
      </c>
      <c r="C333" s="129">
        <v>1.5</v>
      </c>
      <c r="D333" s="123">
        <v>6</v>
      </c>
      <c r="E333" s="124">
        <v>9</v>
      </c>
      <c r="F333" s="123">
        <f t="shared" si="33"/>
        <v>162</v>
      </c>
      <c r="G333" s="124">
        <v>9</v>
      </c>
      <c r="H333" s="123">
        <f t="shared" si="34"/>
        <v>162</v>
      </c>
      <c r="I333" s="124">
        <v>9</v>
      </c>
      <c r="J333" s="123">
        <f t="shared" si="35"/>
        <v>162</v>
      </c>
      <c r="K333" s="124">
        <v>9</v>
      </c>
      <c r="L333" s="123">
        <f t="shared" si="36"/>
        <v>162</v>
      </c>
      <c r="M333" s="124">
        <v>9</v>
      </c>
      <c r="N333" s="123">
        <f t="shared" si="37"/>
        <v>162</v>
      </c>
      <c r="O333" s="123">
        <f t="shared" si="32"/>
        <v>810</v>
      </c>
    </row>
    <row r="334" spans="1:15" ht="20.25">
      <c r="A334" s="120">
        <v>8</v>
      </c>
      <c r="B334" s="130" t="s">
        <v>146</v>
      </c>
      <c r="C334" s="131"/>
      <c r="D334" s="123"/>
      <c r="E334" s="124"/>
      <c r="F334" s="123">
        <f t="shared" si="33"/>
        <v>0</v>
      </c>
      <c r="G334" s="124"/>
      <c r="H334" s="123">
        <f t="shared" si="34"/>
        <v>0</v>
      </c>
      <c r="I334" s="124"/>
      <c r="J334" s="123">
        <f t="shared" si="35"/>
        <v>0</v>
      </c>
      <c r="K334" s="124"/>
      <c r="L334" s="123">
        <f t="shared" si="36"/>
        <v>0</v>
      </c>
      <c r="M334" s="124"/>
      <c r="N334" s="123">
        <f t="shared" si="37"/>
        <v>0</v>
      </c>
      <c r="O334" s="123">
        <f t="shared" si="32"/>
        <v>0</v>
      </c>
    </row>
    <row r="335" spans="1:15" ht="20.25">
      <c r="A335" s="127">
        <v>1</v>
      </c>
      <c r="B335" s="128" t="s">
        <v>100</v>
      </c>
      <c r="C335" s="129">
        <v>6</v>
      </c>
      <c r="D335" s="123">
        <v>0</v>
      </c>
      <c r="E335" s="124">
        <v>0</v>
      </c>
      <c r="F335" s="123">
        <f t="shared" si="33"/>
        <v>0</v>
      </c>
      <c r="G335" s="124">
        <v>0</v>
      </c>
      <c r="H335" s="123">
        <f t="shared" si="34"/>
        <v>0</v>
      </c>
      <c r="I335" s="124">
        <v>0</v>
      </c>
      <c r="J335" s="123">
        <f t="shared" si="35"/>
        <v>0</v>
      </c>
      <c r="K335" s="124">
        <v>0</v>
      </c>
      <c r="L335" s="123">
        <f t="shared" si="36"/>
        <v>0</v>
      </c>
      <c r="M335" s="124">
        <v>0</v>
      </c>
      <c r="N335" s="123">
        <f t="shared" si="37"/>
        <v>0</v>
      </c>
      <c r="O335" s="123">
        <f t="shared" ref="O335:O398" si="38">+N335+L335+J335+H335+F335</f>
        <v>0</v>
      </c>
    </row>
    <row r="336" spans="1:15" ht="20.25">
      <c r="A336" s="127">
        <v>2</v>
      </c>
      <c r="B336" s="128" t="s">
        <v>101</v>
      </c>
      <c r="C336" s="129">
        <v>6</v>
      </c>
      <c r="D336" s="123">
        <v>1</v>
      </c>
      <c r="E336" s="124">
        <v>1</v>
      </c>
      <c r="F336" s="123">
        <f t="shared" ref="F336:F399" si="39">+C336*E336*12</f>
        <v>72</v>
      </c>
      <c r="G336" s="124">
        <v>1</v>
      </c>
      <c r="H336" s="123">
        <f t="shared" ref="H336:H399" si="40">+C336*G336*12</f>
        <v>72</v>
      </c>
      <c r="I336" s="124">
        <v>2</v>
      </c>
      <c r="J336" s="123">
        <f t="shared" ref="J336:J399" si="41">+I336*C336*12</f>
        <v>144</v>
      </c>
      <c r="K336" s="124">
        <v>2</v>
      </c>
      <c r="L336" s="123">
        <f t="shared" ref="L336:L399" si="42">+K336*12*C336</f>
        <v>144</v>
      </c>
      <c r="M336" s="124">
        <v>2</v>
      </c>
      <c r="N336" s="123">
        <f t="shared" ref="N336:N399" si="43">12*M336*C336</f>
        <v>144</v>
      </c>
      <c r="O336" s="123">
        <f t="shared" si="38"/>
        <v>576</v>
      </c>
    </row>
    <row r="337" spans="1:15" ht="20.25">
      <c r="A337" s="127">
        <v>3</v>
      </c>
      <c r="B337" s="128" t="s">
        <v>9</v>
      </c>
      <c r="C337" s="129">
        <v>5</v>
      </c>
      <c r="D337" s="123"/>
      <c r="E337" s="124"/>
      <c r="F337" s="123">
        <f t="shared" si="39"/>
        <v>0</v>
      </c>
      <c r="G337" s="124"/>
      <c r="H337" s="123">
        <f t="shared" si="40"/>
        <v>0</v>
      </c>
      <c r="I337" s="124"/>
      <c r="J337" s="123">
        <f t="shared" si="41"/>
        <v>0</v>
      </c>
      <c r="K337" s="124"/>
      <c r="L337" s="123">
        <f t="shared" si="42"/>
        <v>0</v>
      </c>
      <c r="M337" s="124"/>
      <c r="N337" s="123">
        <f t="shared" si="43"/>
        <v>0</v>
      </c>
      <c r="O337" s="123">
        <f t="shared" si="38"/>
        <v>0</v>
      </c>
    </row>
    <row r="338" spans="1:15" ht="20.25">
      <c r="A338" s="127">
        <v>4</v>
      </c>
      <c r="B338" s="128" t="s">
        <v>102</v>
      </c>
      <c r="C338" s="129">
        <v>5</v>
      </c>
      <c r="D338" s="123">
        <v>12</v>
      </c>
      <c r="E338" s="124">
        <v>19</v>
      </c>
      <c r="F338" s="123">
        <f t="shared" si="39"/>
        <v>1140</v>
      </c>
      <c r="G338" s="124">
        <v>18</v>
      </c>
      <c r="H338" s="123">
        <f t="shared" si="40"/>
        <v>1080</v>
      </c>
      <c r="I338" s="124">
        <v>20</v>
      </c>
      <c r="J338" s="123">
        <f t="shared" si="41"/>
        <v>1200</v>
      </c>
      <c r="K338" s="124">
        <v>20</v>
      </c>
      <c r="L338" s="123">
        <f t="shared" si="42"/>
        <v>1200</v>
      </c>
      <c r="M338" s="124">
        <v>20</v>
      </c>
      <c r="N338" s="123">
        <f t="shared" si="43"/>
        <v>1200</v>
      </c>
      <c r="O338" s="123">
        <f t="shared" si="38"/>
        <v>5820</v>
      </c>
    </row>
    <row r="339" spans="1:15" ht="20.25">
      <c r="A339" s="127">
        <v>5</v>
      </c>
      <c r="B339" s="128" t="s">
        <v>11</v>
      </c>
      <c r="C339" s="129">
        <v>5</v>
      </c>
      <c r="D339" s="123"/>
      <c r="E339" s="124"/>
      <c r="F339" s="123">
        <f t="shared" si="39"/>
        <v>0</v>
      </c>
      <c r="G339" s="124"/>
      <c r="H339" s="123">
        <f t="shared" si="40"/>
        <v>0</v>
      </c>
      <c r="I339" s="124"/>
      <c r="J339" s="123">
        <f t="shared" si="41"/>
        <v>0</v>
      </c>
      <c r="K339" s="124"/>
      <c r="L339" s="123">
        <f t="shared" si="42"/>
        <v>0</v>
      </c>
      <c r="M339" s="124"/>
      <c r="N339" s="123">
        <f t="shared" si="43"/>
        <v>0</v>
      </c>
      <c r="O339" s="123">
        <f t="shared" si="38"/>
        <v>0</v>
      </c>
    </row>
    <row r="340" spans="1:15" ht="20.25">
      <c r="A340" s="127">
        <v>6</v>
      </c>
      <c r="B340" s="128" t="s">
        <v>103</v>
      </c>
      <c r="C340" s="129">
        <v>4</v>
      </c>
      <c r="D340" s="123">
        <v>19</v>
      </c>
      <c r="E340" s="124">
        <v>14</v>
      </c>
      <c r="F340" s="123">
        <f t="shared" si="39"/>
        <v>672</v>
      </c>
      <c r="G340" s="124">
        <v>17</v>
      </c>
      <c r="H340" s="123">
        <f t="shared" si="40"/>
        <v>816</v>
      </c>
      <c r="I340" s="124">
        <v>21</v>
      </c>
      <c r="J340" s="123">
        <f t="shared" si="41"/>
        <v>1008</v>
      </c>
      <c r="K340" s="124">
        <v>21</v>
      </c>
      <c r="L340" s="123">
        <f t="shared" si="42"/>
        <v>1008</v>
      </c>
      <c r="M340" s="124">
        <v>21</v>
      </c>
      <c r="N340" s="123">
        <f t="shared" si="43"/>
        <v>1008</v>
      </c>
      <c r="O340" s="123">
        <f t="shared" si="38"/>
        <v>4512</v>
      </c>
    </row>
    <row r="341" spans="1:15" ht="101.25">
      <c r="A341" s="127">
        <v>7</v>
      </c>
      <c r="B341" s="128" t="s">
        <v>129</v>
      </c>
      <c r="C341" s="129">
        <v>3</v>
      </c>
      <c r="D341" s="123">
        <v>91</v>
      </c>
      <c r="E341" s="124">
        <v>95</v>
      </c>
      <c r="F341" s="123">
        <f t="shared" si="39"/>
        <v>3420</v>
      </c>
      <c r="G341" s="124">
        <v>97</v>
      </c>
      <c r="H341" s="123">
        <f t="shared" si="40"/>
        <v>3492</v>
      </c>
      <c r="I341" s="124">
        <v>97</v>
      </c>
      <c r="J341" s="123">
        <f t="shared" si="41"/>
        <v>3492</v>
      </c>
      <c r="K341" s="124">
        <v>97</v>
      </c>
      <c r="L341" s="123">
        <f t="shared" si="42"/>
        <v>3492</v>
      </c>
      <c r="M341" s="124">
        <v>97</v>
      </c>
      <c r="N341" s="123">
        <f t="shared" si="43"/>
        <v>3492</v>
      </c>
      <c r="O341" s="123">
        <f t="shared" si="38"/>
        <v>17388</v>
      </c>
    </row>
    <row r="342" spans="1:15" ht="20.25">
      <c r="A342" s="127">
        <v>8</v>
      </c>
      <c r="B342" s="128" t="s">
        <v>110</v>
      </c>
      <c r="C342" s="129">
        <v>2.5</v>
      </c>
      <c r="D342" s="123">
        <v>9</v>
      </c>
      <c r="E342" s="124">
        <v>9</v>
      </c>
      <c r="F342" s="123">
        <f t="shared" si="39"/>
        <v>270</v>
      </c>
      <c r="G342" s="124">
        <v>9</v>
      </c>
      <c r="H342" s="123">
        <f t="shared" si="40"/>
        <v>270</v>
      </c>
      <c r="I342" s="124">
        <v>9</v>
      </c>
      <c r="J342" s="123">
        <f t="shared" si="41"/>
        <v>270</v>
      </c>
      <c r="K342" s="124">
        <v>9</v>
      </c>
      <c r="L342" s="123">
        <f t="shared" si="42"/>
        <v>270</v>
      </c>
      <c r="M342" s="124">
        <v>9</v>
      </c>
      <c r="N342" s="123">
        <f t="shared" si="43"/>
        <v>270</v>
      </c>
      <c r="O342" s="123">
        <f t="shared" si="38"/>
        <v>1350</v>
      </c>
    </row>
    <row r="343" spans="1:15" ht="40.5">
      <c r="A343" s="127">
        <v>9</v>
      </c>
      <c r="B343" s="128" t="s">
        <v>111</v>
      </c>
      <c r="C343" s="129">
        <v>2.5</v>
      </c>
      <c r="D343" s="123">
        <v>8</v>
      </c>
      <c r="E343" s="124">
        <v>9</v>
      </c>
      <c r="F343" s="123">
        <f t="shared" si="39"/>
        <v>270</v>
      </c>
      <c r="G343" s="124">
        <v>10</v>
      </c>
      <c r="H343" s="123">
        <f t="shared" si="40"/>
        <v>300</v>
      </c>
      <c r="I343" s="124">
        <v>12</v>
      </c>
      <c r="J343" s="123">
        <f t="shared" si="41"/>
        <v>360</v>
      </c>
      <c r="K343" s="124">
        <v>12</v>
      </c>
      <c r="L343" s="123">
        <f t="shared" si="42"/>
        <v>360</v>
      </c>
      <c r="M343" s="124">
        <v>12</v>
      </c>
      <c r="N343" s="123">
        <f t="shared" si="43"/>
        <v>360</v>
      </c>
      <c r="O343" s="123">
        <f t="shared" si="38"/>
        <v>1650</v>
      </c>
    </row>
    <row r="344" spans="1:15" ht="40.5">
      <c r="A344" s="127">
        <v>10</v>
      </c>
      <c r="B344" s="128" t="s">
        <v>112</v>
      </c>
      <c r="C344" s="129">
        <v>2.5</v>
      </c>
      <c r="D344" s="123">
        <v>0</v>
      </c>
      <c r="E344" s="124">
        <v>0</v>
      </c>
      <c r="F344" s="123">
        <f t="shared" si="39"/>
        <v>0</v>
      </c>
      <c r="G344" s="124">
        <v>0</v>
      </c>
      <c r="H344" s="123">
        <f t="shared" si="40"/>
        <v>0</v>
      </c>
      <c r="I344" s="124">
        <v>0</v>
      </c>
      <c r="J344" s="123">
        <f t="shared" si="41"/>
        <v>0</v>
      </c>
      <c r="K344" s="124">
        <v>0</v>
      </c>
      <c r="L344" s="123">
        <f t="shared" si="42"/>
        <v>0</v>
      </c>
      <c r="M344" s="124">
        <v>0</v>
      </c>
      <c r="N344" s="123">
        <f t="shared" si="43"/>
        <v>0</v>
      </c>
      <c r="O344" s="123">
        <f t="shared" si="38"/>
        <v>0</v>
      </c>
    </row>
    <row r="345" spans="1:15" ht="40.5">
      <c r="A345" s="127">
        <v>11</v>
      </c>
      <c r="B345" s="128" t="s">
        <v>113</v>
      </c>
      <c r="C345" s="129">
        <v>2</v>
      </c>
      <c r="D345" s="123"/>
      <c r="E345" s="124">
        <v>1</v>
      </c>
      <c r="F345" s="123">
        <f t="shared" si="39"/>
        <v>24</v>
      </c>
      <c r="G345" s="124">
        <v>1</v>
      </c>
      <c r="H345" s="123">
        <f t="shared" si="40"/>
        <v>24</v>
      </c>
      <c r="I345" s="124">
        <v>1</v>
      </c>
      <c r="J345" s="123">
        <f t="shared" si="41"/>
        <v>24</v>
      </c>
      <c r="K345" s="124">
        <v>1</v>
      </c>
      <c r="L345" s="123">
        <f t="shared" si="42"/>
        <v>24</v>
      </c>
      <c r="M345" s="124">
        <v>1</v>
      </c>
      <c r="N345" s="123">
        <f t="shared" si="43"/>
        <v>24</v>
      </c>
      <c r="O345" s="123">
        <f t="shared" si="38"/>
        <v>120</v>
      </c>
    </row>
    <row r="346" spans="1:15" ht="40.5">
      <c r="A346" s="127">
        <v>12</v>
      </c>
      <c r="B346" s="128" t="s">
        <v>117</v>
      </c>
      <c r="C346" s="129">
        <v>2</v>
      </c>
      <c r="D346" s="123">
        <v>9</v>
      </c>
      <c r="E346" s="124">
        <v>10</v>
      </c>
      <c r="F346" s="123">
        <f t="shared" si="39"/>
        <v>240</v>
      </c>
      <c r="G346" s="124">
        <v>10</v>
      </c>
      <c r="H346" s="123">
        <f t="shared" si="40"/>
        <v>240</v>
      </c>
      <c r="I346" s="124">
        <v>11</v>
      </c>
      <c r="J346" s="123">
        <f t="shared" si="41"/>
        <v>264</v>
      </c>
      <c r="K346" s="124">
        <v>12</v>
      </c>
      <c r="L346" s="123">
        <f t="shared" si="42"/>
        <v>288</v>
      </c>
      <c r="M346" s="124">
        <v>12</v>
      </c>
      <c r="N346" s="123">
        <f t="shared" si="43"/>
        <v>288</v>
      </c>
      <c r="O346" s="123">
        <f t="shared" si="38"/>
        <v>1320</v>
      </c>
    </row>
    <row r="347" spans="1:15" ht="40.5">
      <c r="A347" s="127">
        <v>13</v>
      </c>
      <c r="B347" s="128" t="s">
        <v>118</v>
      </c>
      <c r="C347" s="129">
        <v>1.5</v>
      </c>
      <c r="D347" s="123">
        <v>6</v>
      </c>
      <c r="E347" s="124">
        <v>7</v>
      </c>
      <c r="F347" s="123">
        <f t="shared" si="39"/>
        <v>126</v>
      </c>
      <c r="G347" s="124">
        <v>8</v>
      </c>
      <c r="H347" s="123">
        <f t="shared" si="40"/>
        <v>144</v>
      </c>
      <c r="I347" s="124">
        <v>8</v>
      </c>
      <c r="J347" s="123">
        <f t="shared" si="41"/>
        <v>144</v>
      </c>
      <c r="K347" s="124">
        <v>8</v>
      </c>
      <c r="L347" s="123">
        <f t="shared" si="42"/>
        <v>144</v>
      </c>
      <c r="M347" s="124">
        <v>8</v>
      </c>
      <c r="N347" s="123">
        <f t="shared" si="43"/>
        <v>144</v>
      </c>
      <c r="O347" s="123">
        <f t="shared" si="38"/>
        <v>702</v>
      </c>
    </row>
    <row r="348" spans="1:15" ht="20.25">
      <c r="A348" s="120">
        <v>9</v>
      </c>
      <c r="B348" s="130" t="s">
        <v>147</v>
      </c>
      <c r="C348" s="131"/>
      <c r="D348" s="123"/>
      <c r="E348" s="124"/>
      <c r="F348" s="123">
        <f t="shared" si="39"/>
        <v>0</v>
      </c>
      <c r="G348" s="124"/>
      <c r="H348" s="123">
        <f t="shared" si="40"/>
        <v>0</v>
      </c>
      <c r="I348" s="124"/>
      <c r="J348" s="123">
        <f t="shared" si="41"/>
        <v>0</v>
      </c>
      <c r="K348" s="124"/>
      <c r="L348" s="123">
        <f t="shared" si="42"/>
        <v>0</v>
      </c>
      <c r="M348" s="124"/>
      <c r="N348" s="123">
        <f t="shared" si="43"/>
        <v>0</v>
      </c>
      <c r="O348" s="123">
        <f t="shared" si="38"/>
        <v>0</v>
      </c>
    </row>
    <row r="349" spans="1:15" ht="20.25">
      <c r="A349" s="127">
        <v>1</v>
      </c>
      <c r="B349" s="128" t="s">
        <v>100</v>
      </c>
      <c r="C349" s="129">
        <v>6</v>
      </c>
      <c r="D349" s="123">
        <v>0</v>
      </c>
      <c r="E349" s="124">
        <v>0</v>
      </c>
      <c r="F349" s="123">
        <f t="shared" si="39"/>
        <v>0</v>
      </c>
      <c r="G349" s="124">
        <v>0</v>
      </c>
      <c r="H349" s="123">
        <f t="shared" si="40"/>
        <v>0</v>
      </c>
      <c r="I349" s="124">
        <v>0</v>
      </c>
      <c r="J349" s="123">
        <f t="shared" si="41"/>
        <v>0</v>
      </c>
      <c r="K349" s="124">
        <v>0</v>
      </c>
      <c r="L349" s="123">
        <f t="shared" si="42"/>
        <v>0</v>
      </c>
      <c r="M349" s="124">
        <v>0</v>
      </c>
      <c r="N349" s="123">
        <f t="shared" si="43"/>
        <v>0</v>
      </c>
      <c r="O349" s="123">
        <f t="shared" si="38"/>
        <v>0</v>
      </c>
    </row>
    <row r="350" spans="1:15" ht="20.25">
      <c r="A350" s="127">
        <v>2</v>
      </c>
      <c r="B350" s="128" t="s">
        <v>101</v>
      </c>
      <c r="C350" s="129">
        <v>6</v>
      </c>
      <c r="D350" s="123">
        <v>1</v>
      </c>
      <c r="E350" s="124">
        <v>2</v>
      </c>
      <c r="F350" s="123">
        <f t="shared" si="39"/>
        <v>144</v>
      </c>
      <c r="G350" s="124">
        <v>2</v>
      </c>
      <c r="H350" s="123">
        <f t="shared" si="40"/>
        <v>144</v>
      </c>
      <c r="I350" s="124">
        <v>2</v>
      </c>
      <c r="J350" s="123">
        <f t="shared" si="41"/>
        <v>144</v>
      </c>
      <c r="K350" s="124">
        <v>2</v>
      </c>
      <c r="L350" s="123">
        <f t="shared" si="42"/>
        <v>144</v>
      </c>
      <c r="M350" s="124">
        <v>2</v>
      </c>
      <c r="N350" s="123">
        <f t="shared" si="43"/>
        <v>144</v>
      </c>
      <c r="O350" s="123">
        <f t="shared" si="38"/>
        <v>720</v>
      </c>
    </row>
    <row r="351" spans="1:15" ht="20.25">
      <c r="A351" s="127">
        <v>3</v>
      </c>
      <c r="B351" s="128" t="s">
        <v>9</v>
      </c>
      <c r="C351" s="129">
        <v>5</v>
      </c>
      <c r="D351" s="123">
        <v>0</v>
      </c>
      <c r="E351" s="124">
        <v>1</v>
      </c>
      <c r="F351" s="123">
        <f t="shared" si="39"/>
        <v>60</v>
      </c>
      <c r="G351" s="124">
        <v>1</v>
      </c>
      <c r="H351" s="123">
        <f t="shared" si="40"/>
        <v>60</v>
      </c>
      <c r="I351" s="124">
        <v>1</v>
      </c>
      <c r="J351" s="123">
        <f t="shared" si="41"/>
        <v>60</v>
      </c>
      <c r="K351" s="124">
        <v>1</v>
      </c>
      <c r="L351" s="123">
        <f t="shared" si="42"/>
        <v>60</v>
      </c>
      <c r="M351" s="124">
        <v>1</v>
      </c>
      <c r="N351" s="123">
        <f t="shared" si="43"/>
        <v>60</v>
      </c>
      <c r="O351" s="123">
        <f t="shared" si="38"/>
        <v>300</v>
      </c>
    </row>
    <row r="352" spans="1:15" ht="20.25">
      <c r="A352" s="127">
        <v>4</v>
      </c>
      <c r="B352" s="128" t="s">
        <v>102</v>
      </c>
      <c r="C352" s="129">
        <v>5</v>
      </c>
      <c r="D352" s="123">
        <v>14</v>
      </c>
      <c r="E352" s="124">
        <v>16</v>
      </c>
      <c r="F352" s="123">
        <f t="shared" si="39"/>
        <v>960</v>
      </c>
      <c r="G352" s="124">
        <v>18</v>
      </c>
      <c r="H352" s="123">
        <f t="shared" si="40"/>
        <v>1080</v>
      </c>
      <c r="I352" s="124">
        <v>18</v>
      </c>
      <c r="J352" s="123">
        <f t="shared" si="41"/>
        <v>1080</v>
      </c>
      <c r="K352" s="124">
        <v>18</v>
      </c>
      <c r="L352" s="123">
        <f t="shared" si="42"/>
        <v>1080</v>
      </c>
      <c r="M352" s="124">
        <v>18</v>
      </c>
      <c r="N352" s="123">
        <f t="shared" si="43"/>
        <v>1080</v>
      </c>
      <c r="O352" s="123">
        <f t="shared" si="38"/>
        <v>5280</v>
      </c>
    </row>
    <row r="353" spans="1:15" ht="20.25">
      <c r="A353" s="127">
        <v>5</v>
      </c>
      <c r="B353" s="128" t="s">
        <v>11</v>
      </c>
      <c r="C353" s="129">
        <v>5</v>
      </c>
      <c r="D353" s="123">
        <v>0</v>
      </c>
      <c r="E353" s="124">
        <v>0</v>
      </c>
      <c r="F353" s="123">
        <f t="shared" si="39"/>
        <v>0</v>
      </c>
      <c r="G353" s="124">
        <v>0</v>
      </c>
      <c r="H353" s="123">
        <f t="shared" si="40"/>
        <v>0</v>
      </c>
      <c r="I353" s="124">
        <v>0</v>
      </c>
      <c r="J353" s="123">
        <f t="shared" si="41"/>
        <v>0</v>
      </c>
      <c r="K353" s="124">
        <v>0</v>
      </c>
      <c r="L353" s="123">
        <f t="shared" si="42"/>
        <v>0</v>
      </c>
      <c r="M353" s="124">
        <v>0</v>
      </c>
      <c r="N353" s="123">
        <f t="shared" si="43"/>
        <v>0</v>
      </c>
      <c r="O353" s="123">
        <f t="shared" si="38"/>
        <v>0</v>
      </c>
    </row>
    <row r="354" spans="1:15" ht="20.25">
      <c r="A354" s="127">
        <v>6</v>
      </c>
      <c r="B354" s="128" t="s">
        <v>103</v>
      </c>
      <c r="C354" s="129">
        <v>4</v>
      </c>
      <c r="D354" s="123">
        <v>16</v>
      </c>
      <c r="E354" s="124">
        <v>13</v>
      </c>
      <c r="F354" s="123">
        <f t="shared" si="39"/>
        <v>624</v>
      </c>
      <c r="G354" s="124">
        <v>13</v>
      </c>
      <c r="H354" s="123">
        <f t="shared" si="40"/>
        <v>624</v>
      </c>
      <c r="I354" s="124">
        <v>13</v>
      </c>
      <c r="J354" s="123">
        <f t="shared" si="41"/>
        <v>624</v>
      </c>
      <c r="K354" s="124">
        <v>15</v>
      </c>
      <c r="L354" s="123">
        <f t="shared" si="42"/>
        <v>720</v>
      </c>
      <c r="M354" s="124">
        <v>15</v>
      </c>
      <c r="N354" s="123">
        <f t="shared" si="43"/>
        <v>720</v>
      </c>
      <c r="O354" s="123">
        <f t="shared" si="38"/>
        <v>3312</v>
      </c>
    </row>
    <row r="355" spans="1:15" ht="101.25">
      <c r="A355" s="127">
        <v>7</v>
      </c>
      <c r="B355" s="128" t="s">
        <v>129</v>
      </c>
      <c r="C355" s="129">
        <v>3</v>
      </c>
      <c r="D355" s="123">
        <v>49</v>
      </c>
      <c r="E355" s="124">
        <v>60</v>
      </c>
      <c r="F355" s="123">
        <f t="shared" si="39"/>
        <v>2160</v>
      </c>
      <c r="G355" s="124">
        <v>71</v>
      </c>
      <c r="H355" s="123">
        <f t="shared" si="40"/>
        <v>2556</v>
      </c>
      <c r="I355" s="124">
        <v>71</v>
      </c>
      <c r="J355" s="123">
        <f t="shared" si="41"/>
        <v>2556</v>
      </c>
      <c r="K355" s="124">
        <v>71</v>
      </c>
      <c r="L355" s="123">
        <f t="shared" si="42"/>
        <v>2556</v>
      </c>
      <c r="M355" s="124">
        <v>71</v>
      </c>
      <c r="N355" s="123">
        <f t="shared" si="43"/>
        <v>2556</v>
      </c>
      <c r="O355" s="123">
        <f t="shared" si="38"/>
        <v>12384</v>
      </c>
    </row>
    <row r="356" spans="1:15" ht="20.25">
      <c r="A356" s="127">
        <v>8</v>
      </c>
      <c r="B356" s="128" t="s">
        <v>110</v>
      </c>
      <c r="C356" s="129">
        <v>2.5</v>
      </c>
      <c r="D356" s="123">
        <v>10</v>
      </c>
      <c r="E356" s="124">
        <v>7</v>
      </c>
      <c r="F356" s="123">
        <f t="shared" si="39"/>
        <v>210</v>
      </c>
      <c r="G356" s="124">
        <v>2</v>
      </c>
      <c r="H356" s="123">
        <f t="shared" si="40"/>
        <v>60</v>
      </c>
      <c r="I356" s="124">
        <v>2</v>
      </c>
      <c r="J356" s="123">
        <f t="shared" si="41"/>
        <v>60</v>
      </c>
      <c r="K356" s="124">
        <v>0</v>
      </c>
      <c r="L356" s="123">
        <f t="shared" si="42"/>
        <v>0</v>
      </c>
      <c r="M356" s="124">
        <v>0</v>
      </c>
      <c r="N356" s="123">
        <f t="shared" si="43"/>
        <v>0</v>
      </c>
      <c r="O356" s="123">
        <f t="shared" si="38"/>
        <v>330</v>
      </c>
    </row>
    <row r="357" spans="1:15" ht="40.5">
      <c r="A357" s="127">
        <v>9</v>
      </c>
      <c r="B357" s="128" t="s">
        <v>111</v>
      </c>
      <c r="C357" s="129">
        <v>2.5</v>
      </c>
      <c r="D357" s="123">
        <v>8</v>
      </c>
      <c r="E357" s="124">
        <v>8</v>
      </c>
      <c r="F357" s="123">
        <f t="shared" si="39"/>
        <v>240</v>
      </c>
      <c r="G357" s="124">
        <v>2</v>
      </c>
      <c r="H357" s="123">
        <f t="shared" si="40"/>
        <v>60</v>
      </c>
      <c r="I357" s="124">
        <v>2</v>
      </c>
      <c r="J357" s="123">
        <f t="shared" si="41"/>
        <v>60</v>
      </c>
      <c r="K357" s="124">
        <v>2</v>
      </c>
      <c r="L357" s="123">
        <f t="shared" si="42"/>
        <v>60</v>
      </c>
      <c r="M357" s="124">
        <v>2</v>
      </c>
      <c r="N357" s="123">
        <f t="shared" si="43"/>
        <v>60</v>
      </c>
      <c r="O357" s="123">
        <f t="shared" si="38"/>
        <v>480</v>
      </c>
    </row>
    <row r="358" spans="1:15" ht="40.5">
      <c r="A358" s="127">
        <v>10</v>
      </c>
      <c r="B358" s="128" t="s">
        <v>112</v>
      </c>
      <c r="C358" s="129">
        <v>2.5</v>
      </c>
      <c r="D358" s="123">
        <v>2</v>
      </c>
      <c r="E358" s="124">
        <v>0</v>
      </c>
      <c r="F358" s="123">
        <f t="shared" si="39"/>
        <v>0</v>
      </c>
      <c r="G358" s="124">
        <v>0</v>
      </c>
      <c r="H358" s="123">
        <f t="shared" si="40"/>
        <v>0</v>
      </c>
      <c r="I358" s="124">
        <v>0</v>
      </c>
      <c r="J358" s="123">
        <f t="shared" si="41"/>
        <v>0</v>
      </c>
      <c r="K358" s="124">
        <v>0</v>
      </c>
      <c r="L358" s="123">
        <f t="shared" si="42"/>
        <v>0</v>
      </c>
      <c r="M358" s="124">
        <v>0</v>
      </c>
      <c r="N358" s="123">
        <f t="shared" si="43"/>
        <v>0</v>
      </c>
      <c r="O358" s="123">
        <f t="shared" si="38"/>
        <v>0</v>
      </c>
    </row>
    <row r="359" spans="1:15" ht="40.5">
      <c r="A359" s="127">
        <v>11</v>
      </c>
      <c r="B359" s="128" t="s">
        <v>113</v>
      </c>
      <c r="C359" s="129">
        <v>2</v>
      </c>
      <c r="D359" s="123">
        <v>0</v>
      </c>
      <c r="E359" s="124">
        <v>1</v>
      </c>
      <c r="F359" s="123">
        <f t="shared" si="39"/>
        <v>24</v>
      </c>
      <c r="G359" s="124">
        <v>1</v>
      </c>
      <c r="H359" s="123">
        <f t="shared" si="40"/>
        <v>24</v>
      </c>
      <c r="I359" s="124">
        <v>1</v>
      </c>
      <c r="J359" s="123">
        <f t="shared" si="41"/>
        <v>24</v>
      </c>
      <c r="K359" s="124">
        <v>1</v>
      </c>
      <c r="L359" s="123">
        <f t="shared" si="42"/>
        <v>24</v>
      </c>
      <c r="M359" s="124">
        <v>1</v>
      </c>
      <c r="N359" s="123">
        <f t="shared" si="43"/>
        <v>24</v>
      </c>
      <c r="O359" s="123">
        <f t="shared" si="38"/>
        <v>120</v>
      </c>
    </row>
    <row r="360" spans="1:15" ht="40.5">
      <c r="A360" s="127">
        <v>12</v>
      </c>
      <c r="B360" s="128" t="s">
        <v>117</v>
      </c>
      <c r="C360" s="129">
        <v>2</v>
      </c>
      <c r="D360" s="123">
        <v>10</v>
      </c>
      <c r="E360" s="124">
        <v>11</v>
      </c>
      <c r="F360" s="123">
        <f t="shared" si="39"/>
        <v>264</v>
      </c>
      <c r="G360" s="124">
        <v>12</v>
      </c>
      <c r="H360" s="123">
        <f t="shared" si="40"/>
        <v>288</v>
      </c>
      <c r="I360" s="124">
        <v>12</v>
      </c>
      <c r="J360" s="123">
        <f t="shared" si="41"/>
        <v>288</v>
      </c>
      <c r="K360" s="124">
        <v>12</v>
      </c>
      <c r="L360" s="123">
        <f t="shared" si="42"/>
        <v>288</v>
      </c>
      <c r="M360" s="124">
        <v>12</v>
      </c>
      <c r="N360" s="123">
        <f t="shared" si="43"/>
        <v>288</v>
      </c>
      <c r="O360" s="123">
        <f t="shared" si="38"/>
        <v>1416</v>
      </c>
    </row>
    <row r="361" spans="1:15" ht="40.5">
      <c r="A361" s="127">
        <v>13</v>
      </c>
      <c r="B361" s="128" t="s">
        <v>118</v>
      </c>
      <c r="C361" s="129">
        <v>1.5</v>
      </c>
      <c r="D361" s="123">
        <v>3</v>
      </c>
      <c r="E361" s="124">
        <v>3</v>
      </c>
      <c r="F361" s="123">
        <f t="shared" si="39"/>
        <v>54</v>
      </c>
      <c r="G361" s="124">
        <v>2</v>
      </c>
      <c r="H361" s="123">
        <f t="shared" si="40"/>
        <v>36</v>
      </c>
      <c r="I361" s="124">
        <v>2</v>
      </c>
      <c r="J361" s="123">
        <f t="shared" si="41"/>
        <v>36</v>
      </c>
      <c r="K361" s="124">
        <v>2</v>
      </c>
      <c r="L361" s="123">
        <f t="shared" si="42"/>
        <v>36</v>
      </c>
      <c r="M361" s="124">
        <v>2</v>
      </c>
      <c r="N361" s="123">
        <f t="shared" si="43"/>
        <v>36</v>
      </c>
      <c r="O361" s="123">
        <f t="shared" si="38"/>
        <v>198</v>
      </c>
    </row>
    <row r="362" spans="1:15" ht="20.25">
      <c r="A362" s="120">
        <v>10</v>
      </c>
      <c r="B362" s="130" t="s">
        <v>148</v>
      </c>
      <c r="C362" s="131"/>
      <c r="D362" s="123">
        <v>286</v>
      </c>
      <c r="E362" s="124">
        <f t="shared" ref="E362:M362" si="44">E363+E364+E365+E366+E367+E368+E369+E370+E371+E372+E373+E374+E375</f>
        <v>305</v>
      </c>
      <c r="F362" s="123">
        <f t="shared" si="39"/>
        <v>0</v>
      </c>
      <c r="G362" s="124">
        <f t="shared" si="44"/>
        <v>305</v>
      </c>
      <c r="H362" s="123">
        <f t="shared" si="40"/>
        <v>0</v>
      </c>
      <c r="I362" s="124">
        <f t="shared" si="44"/>
        <v>307</v>
      </c>
      <c r="J362" s="123">
        <f t="shared" si="41"/>
        <v>0</v>
      </c>
      <c r="K362" s="124">
        <f t="shared" si="44"/>
        <v>308</v>
      </c>
      <c r="L362" s="123">
        <f t="shared" si="42"/>
        <v>0</v>
      </c>
      <c r="M362" s="124">
        <f t="shared" si="44"/>
        <v>309</v>
      </c>
      <c r="N362" s="123">
        <f t="shared" si="43"/>
        <v>0</v>
      </c>
      <c r="O362" s="123">
        <f t="shared" si="38"/>
        <v>0</v>
      </c>
    </row>
    <row r="363" spans="1:15" ht="20.25">
      <c r="A363" s="127">
        <v>1</v>
      </c>
      <c r="B363" s="128" t="s">
        <v>100</v>
      </c>
      <c r="C363" s="129">
        <v>6</v>
      </c>
      <c r="D363" s="123">
        <v>0</v>
      </c>
      <c r="E363" s="124">
        <v>0</v>
      </c>
      <c r="F363" s="123">
        <f t="shared" si="39"/>
        <v>0</v>
      </c>
      <c r="G363" s="124">
        <v>0</v>
      </c>
      <c r="H363" s="123">
        <f t="shared" si="40"/>
        <v>0</v>
      </c>
      <c r="I363" s="124">
        <v>0</v>
      </c>
      <c r="J363" s="123">
        <f t="shared" si="41"/>
        <v>0</v>
      </c>
      <c r="K363" s="124">
        <v>0</v>
      </c>
      <c r="L363" s="123">
        <f t="shared" si="42"/>
        <v>0</v>
      </c>
      <c r="M363" s="124">
        <v>0</v>
      </c>
      <c r="N363" s="123">
        <f t="shared" si="43"/>
        <v>0</v>
      </c>
      <c r="O363" s="123">
        <f t="shared" si="38"/>
        <v>0</v>
      </c>
    </row>
    <row r="364" spans="1:15" ht="20.25">
      <c r="A364" s="127">
        <v>2</v>
      </c>
      <c r="B364" s="128" t="s">
        <v>101</v>
      </c>
      <c r="C364" s="129">
        <v>6</v>
      </c>
      <c r="D364" s="123">
        <v>3</v>
      </c>
      <c r="E364" s="124">
        <v>4</v>
      </c>
      <c r="F364" s="123">
        <f t="shared" si="39"/>
        <v>288</v>
      </c>
      <c r="G364" s="124">
        <v>4</v>
      </c>
      <c r="H364" s="123">
        <f t="shared" si="40"/>
        <v>288</v>
      </c>
      <c r="I364" s="124">
        <v>4</v>
      </c>
      <c r="J364" s="123">
        <f t="shared" si="41"/>
        <v>288</v>
      </c>
      <c r="K364" s="124">
        <v>5</v>
      </c>
      <c r="L364" s="123">
        <f t="shared" si="42"/>
        <v>360</v>
      </c>
      <c r="M364" s="124">
        <v>5</v>
      </c>
      <c r="N364" s="123">
        <f t="shared" si="43"/>
        <v>360</v>
      </c>
      <c r="O364" s="123">
        <f t="shared" si="38"/>
        <v>1584</v>
      </c>
    </row>
    <row r="365" spans="1:15" ht="20.25">
      <c r="A365" s="127">
        <v>3</v>
      </c>
      <c r="B365" s="128" t="s">
        <v>9</v>
      </c>
      <c r="C365" s="129">
        <v>5</v>
      </c>
      <c r="D365" s="123">
        <v>0</v>
      </c>
      <c r="E365" s="124">
        <v>0</v>
      </c>
      <c r="F365" s="123">
        <f t="shared" si="39"/>
        <v>0</v>
      </c>
      <c r="G365" s="124">
        <v>0</v>
      </c>
      <c r="H365" s="123">
        <f t="shared" si="40"/>
        <v>0</v>
      </c>
      <c r="I365" s="124">
        <v>0</v>
      </c>
      <c r="J365" s="123">
        <f t="shared" si="41"/>
        <v>0</v>
      </c>
      <c r="K365" s="124">
        <v>0</v>
      </c>
      <c r="L365" s="123">
        <f t="shared" si="42"/>
        <v>0</v>
      </c>
      <c r="M365" s="124">
        <v>0</v>
      </c>
      <c r="N365" s="123">
        <f t="shared" si="43"/>
        <v>0</v>
      </c>
      <c r="O365" s="123">
        <f t="shared" si="38"/>
        <v>0</v>
      </c>
    </row>
    <row r="366" spans="1:15" ht="20.25">
      <c r="A366" s="127">
        <v>4</v>
      </c>
      <c r="B366" s="128" t="s">
        <v>102</v>
      </c>
      <c r="C366" s="129">
        <v>5</v>
      </c>
      <c r="D366" s="123">
        <v>19</v>
      </c>
      <c r="E366" s="124">
        <v>20</v>
      </c>
      <c r="F366" s="123">
        <f t="shared" si="39"/>
        <v>1200</v>
      </c>
      <c r="G366" s="124">
        <v>21</v>
      </c>
      <c r="H366" s="123">
        <f t="shared" si="40"/>
        <v>1260</v>
      </c>
      <c r="I366" s="124">
        <v>22</v>
      </c>
      <c r="J366" s="123">
        <f t="shared" si="41"/>
        <v>1320</v>
      </c>
      <c r="K366" s="124">
        <v>23</v>
      </c>
      <c r="L366" s="123">
        <f t="shared" si="42"/>
        <v>1380</v>
      </c>
      <c r="M366" s="124">
        <v>25</v>
      </c>
      <c r="N366" s="123">
        <f t="shared" si="43"/>
        <v>1500</v>
      </c>
      <c r="O366" s="123">
        <f t="shared" si="38"/>
        <v>6660</v>
      </c>
    </row>
    <row r="367" spans="1:15" ht="20.25">
      <c r="A367" s="127">
        <v>5</v>
      </c>
      <c r="B367" s="128" t="s">
        <v>11</v>
      </c>
      <c r="C367" s="129">
        <v>5</v>
      </c>
      <c r="D367" s="123">
        <v>0</v>
      </c>
      <c r="E367" s="124">
        <v>0</v>
      </c>
      <c r="F367" s="123">
        <f t="shared" si="39"/>
        <v>0</v>
      </c>
      <c r="G367" s="124">
        <v>0</v>
      </c>
      <c r="H367" s="123">
        <f t="shared" si="40"/>
        <v>0</v>
      </c>
      <c r="I367" s="124">
        <v>0</v>
      </c>
      <c r="J367" s="123">
        <f t="shared" si="41"/>
        <v>0</v>
      </c>
      <c r="K367" s="124">
        <v>0</v>
      </c>
      <c r="L367" s="123">
        <f t="shared" si="42"/>
        <v>0</v>
      </c>
      <c r="M367" s="124">
        <v>0</v>
      </c>
      <c r="N367" s="123">
        <f t="shared" si="43"/>
        <v>0</v>
      </c>
      <c r="O367" s="123">
        <f t="shared" si="38"/>
        <v>0</v>
      </c>
    </row>
    <row r="368" spans="1:15" ht="20.25">
      <c r="A368" s="127">
        <v>6</v>
      </c>
      <c r="B368" s="128" t="s">
        <v>103</v>
      </c>
      <c r="C368" s="129">
        <v>4</v>
      </c>
      <c r="D368" s="123">
        <v>35</v>
      </c>
      <c r="E368" s="124">
        <v>36</v>
      </c>
      <c r="F368" s="123">
        <f t="shared" si="39"/>
        <v>1728</v>
      </c>
      <c r="G368" s="124">
        <v>37</v>
      </c>
      <c r="H368" s="123">
        <f t="shared" si="40"/>
        <v>1776</v>
      </c>
      <c r="I368" s="124">
        <v>38</v>
      </c>
      <c r="J368" s="123">
        <f t="shared" si="41"/>
        <v>1824</v>
      </c>
      <c r="K368" s="124">
        <v>39</v>
      </c>
      <c r="L368" s="123">
        <f t="shared" si="42"/>
        <v>1872</v>
      </c>
      <c r="M368" s="124">
        <v>40</v>
      </c>
      <c r="N368" s="123">
        <f t="shared" si="43"/>
        <v>1920</v>
      </c>
      <c r="O368" s="123">
        <f t="shared" si="38"/>
        <v>9120</v>
      </c>
    </row>
    <row r="369" spans="1:15" ht="101.25">
      <c r="A369" s="127">
        <v>7</v>
      </c>
      <c r="B369" s="128" t="s">
        <v>129</v>
      </c>
      <c r="C369" s="129">
        <v>3</v>
      </c>
      <c r="D369" s="123">
        <v>131</v>
      </c>
      <c r="E369" s="124">
        <v>136</v>
      </c>
      <c r="F369" s="123">
        <f t="shared" si="39"/>
        <v>4896</v>
      </c>
      <c r="G369" s="124">
        <v>137</v>
      </c>
      <c r="H369" s="123">
        <f t="shared" si="40"/>
        <v>4932</v>
      </c>
      <c r="I369" s="124">
        <v>139</v>
      </c>
      <c r="J369" s="123">
        <f t="shared" si="41"/>
        <v>5004</v>
      </c>
      <c r="K369" s="124">
        <v>139</v>
      </c>
      <c r="L369" s="123">
        <f t="shared" si="42"/>
        <v>5004</v>
      </c>
      <c r="M369" s="124">
        <v>141</v>
      </c>
      <c r="N369" s="123">
        <f t="shared" si="43"/>
        <v>5076</v>
      </c>
      <c r="O369" s="123">
        <f t="shared" si="38"/>
        <v>24912</v>
      </c>
    </row>
    <row r="370" spans="1:15" ht="20.25">
      <c r="A370" s="127">
        <v>8</v>
      </c>
      <c r="B370" s="128" t="s">
        <v>110</v>
      </c>
      <c r="C370" s="129">
        <v>2.5</v>
      </c>
      <c r="D370" s="123">
        <v>10</v>
      </c>
      <c r="E370" s="124">
        <v>10</v>
      </c>
      <c r="F370" s="123">
        <f t="shared" si="39"/>
        <v>300</v>
      </c>
      <c r="G370" s="124">
        <v>10</v>
      </c>
      <c r="H370" s="123">
        <f t="shared" si="40"/>
        <v>300</v>
      </c>
      <c r="I370" s="124">
        <v>10</v>
      </c>
      <c r="J370" s="123">
        <f t="shared" si="41"/>
        <v>300</v>
      </c>
      <c r="K370" s="124">
        <v>10</v>
      </c>
      <c r="L370" s="123">
        <f t="shared" si="42"/>
        <v>300</v>
      </c>
      <c r="M370" s="124">
        <v>10</v>
      </c>
      <c r="N370" s="123">
        <f t="shared" si="43"/>
        <v>300</v>
      </c>
      <c r="O370" s="123">
        <f t="shared" si="38"/>
        <v>1500</v>
      </c>
    </row>
    <row r="371" spans="1:15" ht="40.5">
      <c r="A371" s="127">
        <v>9</v>
      </c>
      <c r="B371" s="128" t="s">
        <v>111</v>
      </c>
      <c r="C371" s="129">
        <v>2.5</v>
      </c>
      <c r="D371" s="123">
        <v>18</v>
      </c>
      <c r="E371" s="124">
        <v>22</v>
      </c>
      <c r="F371" s="123">
        <f t="shared" si="39"/>
        <v>660</v>
      </c>
      <c r="G371" s="124">
        <v>22</v>
      </c>
      <c r="H371" s="123">
        <f t="shared" si="40"/>
        <v>660</v>
      </c>
      <c r="I371" s="124">
        <v>22</v>
      </c>
      <c r="J371" s="123">
        <f t="shared" si="41"/>
        <v>660</v>
      </c>
      <c r="K371" s="124">
        <v>22</v>
      </c>
      <c r="L371" s="123">
        <f t="shared" si="42"/>
        <v>660</v>
      </c>
      <c r="M371" s="124">
        <v>22</v>
      </c>
      <c r="N371" s="123">
        <f t="shared" si="43"/>
        <v>660</v>
      </c>
      <c r="O371" s="123">
        <f t="shared" si="38"/>
        <v>3300</v>
      </c>
    </row>
    <row r="372" spans="1:15" ht="40.5">
      <c r="A372" s="127">
        <v>10</v>
      </c>
      <c r="B372" s="128" t="s">
        <v>112</v>
      </c>
      <c r="C372" s="129">
        <v>2.5</v>
      </c>
      <c r="D372" s="123">
        <v>21</v>
      </c>
      <c r="E372" s="124">
        <v>19</v>
      </c>
      <c r="F372" s="123">
        <f t="shared" si="39"/>
        <v>570</v>
      </c>
      <c r="G372" s="124">
        <v>15</v>
      </c>
      <c r="H372" s="123">
        <f t="shared" si="40"/>
        <v>450</v>
      </c>
      <c r="I372" s="124">
        <v>13</v>
      </c>
      <c r="J372" s="123">
        <f t="shared" si="41"/>
        <v>390</v>
      </c>
      <c r="K372" s="124">
        <v>10</v>
      </c>
      <c r="L372" s="123">
        <f t="shared" si="42"/>
        <v>300</v>
      </c>
      <c r="M372" s="124">
        <v>7</v>
      </c>
      <c r="N372" s="123">
        <f t="shared" si="43"/>
        <v>210</v>
      </c>
      <c r="O372" s="123">
        <f t="shared" si="38"/>
        <v>1920</v>
      </c>
    </row>
    <row r="373" spans="1:15" ht="40.5">
      <c r="A373" s="127">
        <v>11</v>
      </c>
      <c r="B373" s="128" t="s">
        <v>113</v>
      </c>
      <c r="C373" s="129">
        <v>2</v>
      </c>
      <c r="D373" s="123">
        <v>0</v>
      </c>
      <c r="E373" s="124">
        <v>1</v>
      </c>
      <c r="F373" s="123">
        <f t="shared" si="39"/>
        <v>24</v>
      </c>
      <c r="G373" s="124">
        <v>2</v>
      </c>
      <c r="H373" s="123">
        <f t="shared" si="40"/>
        <v>48</v>
      </c>
      <c r="I373" s="124">
        <v>2</v>
      </c>
      <c r="J373" s="123">
        <f t="shared" si="41"/>
        <v>48</v>
      </c>
      <c r="K373" s="124">
        <v>2</v>
      </c>
      <c r="L373" s="123">
        <f t="shared" si="42"/>
        <v>48</v>
      </c>
      <c r="M373" s="124">
        <v>2</v>
      </c>
      <c r="N373" s="123">
        <f t="shared" si="43"/>
        <v>48</v>
      </c>
      <c r="O373" s="123">
        <f t="shared" si="38"/>
        <v>216</v>
      </c>
    </row>
    <row r="374" spans="1:15" ht="40.5">
      <c r="A374" s="127">
        <v>12</v>
      </c>
      <c r="B374" s="128" t="s">
        <v>117</v>
      </c>
      <c r="C374" s="129">
        <v>2</v>
      </c>
      <c r="D374" s="123">
        <v>20</v>
      </c>
      <c r="E374" s="124">
        <v>26</v>
      </c>
      <c r="F374" s="123">
        <f t="shared" si="39"/>
        <v>624</v>
      </c>
      <c r="G374" s="124">
        <v>26</v>
      </c>
      <c r="H374" s="123">
        <f t="shared" si="40"/>
        <v>624</v>
      </c>
      <c r="I374" s="124">
        <v>28</v>
      </c>
      <c r="J374" s="123">
        <f t="shared" si="41"/>
        <v>672</v>
      </c>
      <c r="K374" s="124">
        <v>30</v>
      </c>
      <c r="L374" s="123">
        <f t="shared" si="42"/>
        <v>720</v>
      </c>
      <c r="M374" s="124">
        <v>32</v>
      </c>
      <c r="N374" s="123">
        <f t="shared" si="43"/>
        <v>768</v>
      </c>
      <c r="O374" s="123">
        <f t="shared" si="38"/>
        <v>3408</v>
      </c>
    </row>
    <row r="375" spans="1:15" ht="40.5">
      <c r="A375" s="127">
        <v>13</v>
      </c>
      <c r="B375" s="128" t="s">
        <v>118</v>
      </c>
      <c r="C375" s="129">
        <v>1.5</v>
      </c>
      <c r="D375" s="123">
        <v>29</v>
      </c>
      <c r="E375" s="124">
        <v>31</v>
      </c>
      <c r="F375" s="123">
        <f t="shared" si="39"/>
        <v>558</v>
      </c>
      <c r="G375" s="124">
        <v>31</v>
      </c>
      <c r="H375" s="123">
        <f t="shared" si="40"/>
        <v>558</v>
      </c>
      <c r="I375" s="124">
        <v>29</v>
      </c>
      <c r="J375" s="123">
        <f t="shared" si="41"/>
        <v>522</v>
      </c>
      <c r="K375" s="124">
        <v>28</v>
      </c>
      <c r="L375" s="123">
        <f t="shared" si="42"/>
        <v>504</v>
      </c>
      <c r="M375" s="124">
        <v>25</v>
      </c>
      <c r="N375" s="123">
        <f t="shared" si="43"/>
        <v>450</v>
      </c>
      <c r="O375" s="123">
        <f t="shared" si="38"/>
        <v>2592</v>
      </c>
    </row>
    <row r="376" spans="1:15" ht="20.25">
      <c r="A376" s="120">
        <v>11</v>
      </c>
      <c r="B376" s="130" t="s">
        <v>149</v>
      </c>
      <c r="C376" s="131"/>
      <c r="D376" s="123"/>
      <c r="E376" s="124"/>
      <c r="F376" s="123">
        <f t="shared" si="39"/>
        <v>0</v>
      </c>
      <c r="G376" s="124"/>
      <c r="H376" s="123">
        <f t="shared" si="40"/>
        <v>0</v>
      </c>
      <c r="I376" s="124"/>
      <c r="J376" s="123">
        <f t="shared" si="41"/>
        <v>0</v>
      </c>
      <c r="K376" s="124"/>
      <c r="L376" s="123">
        <f t="shared" si="42"/>
        <v>0</v>
      </c>
      <c r="M376" s="124"/>
      <c r="N376" s="123">
        <f t="shared" si="43"/>
        <v>0</v>
      </c>
      <c r="O376" s="123">
        <f t="shared" si="38"/>
        <v>0</v>
      </c>
    </row>
    <row r="377" spans="1:15" ht="20.25">
      <c r="A377" s="127">
        <v>1</v>
      </c>
      <c r="B377" s="128" t="s">
        <v>100</v>
      </c>
      <c r="C377" s="129">
        <v>6</v>
      </c>
      <c r="D377" s="136">
        <v>0</v>
      </c>
      <c r="E377" s="137"/>
      <c r="F377" s="123">
        <f t="shared" si="39"/>
        <v>0</v>
      </c>
      <c r="G377" s="138"/>
      <c r="H377" s="123">
        <f t="shared" si="40"/>
        <v>0</v>
      </c>
      <c r="I377" s="137"/>
      <c r="J377" s="123">
        <f t="shared" si="41"/>
        <v>0</v>
      </c>
      <c r="K377" s="138"/>
      <c r="L377" s="123">
        <f t="shared" si="42"/>
        <v>0</v>
      </c>
      <c r="M377" s="138"/>
      <c r="N377" s="123">
        <f t="shared" si="43"/>
        <v>0</v>
      </c>
      <c r="O377" s="123">
        <f t="shared" si="38"/>
        <v>0</v>
      </c>
    </row>
    <row r="378" spans="1:15" ht="20.25">
      <c r="A378" s="127">
        <v>2</v>
      </c>
      <c r="B378" s="128" t="s">
        <v>101</v>
      </c>
      <c r="C378" s="129">
        <v>6</v>
      </c>
      <c r="D378" s="136">
        <v>0</v>
      </c>
      <c r="E378" s="137"/>
      <c r="F378" s="123">
        <f t="shared" si="39"/>
        <v>0</v>
      </c>
      <c r="G378" s="138"/>
      <c r="H378" s="123">
        <f t="shared" si="40"/>
        <v>0</v>
      </c>
      <c r="I378" s="137"/>
      <c r="J378" s="123">
        <f t="shared" si="41"/>
        <v>0</v>
      </c>
      <c r="K378" s="138"/>
      <c r="L378" s="123">
        <f t="shared" si="42"/>
        <v>0</v>
      </c>
      <c r="M378" s="138"/>
      <c r="N378" s="123">
        <f t="shared" si="43"/>
        <v>0</v>
      </c>
      <c r="O378" s="123">
        <f t="shared" si="38"/>
        <v>0</v>
      </c>
    </row>
    <row r="379" spans="1:15" ht="20.25">
      <c r="A379" s="127">
        <v>3</v>
      </c>
      <c r="B379" s="128" t="s">
        <v>9</v>
      </c>
      <c r="C379" s="129">
        <v>5</v>
      </c>
      <c r="D379" s="136">
        <v>0</v>
      </c>
      <c r="E379" s="137"/>
      <c r="F379" s="123">
        <f t="shared" si="39"/>
        <v>0</v>
      </c>
      <c r="G379" s="138"/>
      <c r="H379" s="123">
        <f t="shared" si="40"/>
        <v>0</v>
      </c>
      <c r="I379" s="137"/>
      <c r="J379" s="123">
        <f t="shared" si="41"/>
        <v>0</v>
      </c>
      <c r="K379" s="138"/>
      <c r="L379" s="123">
        <f t="shared" si="42"/>
        <v>0</v>
      </c>
      <c r="M379" s="138"/>
      <c r="N379" s="123">
        <f t="shared" si="43"/>
        <v>0</v>
      </c>
      <c r="O379" s="123">
        <f t="shared" si="38"/>
        <v>0</v>
      </c>
    </row>
    <row r="380" spans="1:15" ht="20.25">
      <c r="A380" s="127">
        <v>4</v>
      </c>
      <c r="B380" s="128" t="s">
        <v>102</v>
      </c>
      <c r="C380" s="129">
        <v>5</v>
      </c>
      <c r="D380" s="136">
        <v>9</v>
      </c>
      <c r="E380" s="137">
        <v>11</v>
      </c>
      <c r="F380" s="123">
        <f t="shared" si="39"/>
        <v>660</v>
      </c>
      <c r="G380" s="138">
        <v>13</v>
      </c>
      <c r="H380" s="123">
        <f t="shared" si="40"/>
        <v>780</v>
      </c>
      <c r="I380" s="137">
        <v>15</v>
      </c>
      <c r="J380" s="123">
        <f t="shared" si="41"/>
        <v>900</v>
      </c>
      <c r="K380" s="138">
        <v>17</v>
      </c>
      <c r="L380" s="123">
        <f t="shared" si="42"/>
        <v>1020</v>
      </c>
      <c r="M380" s="138">
        <v>19</v>
      </c>
      <c r="N380" s="123">
        <f t="shared" si="43"/>
        <v>1140</v>
      </c>
      <c r="O380" s="123">
        <f t="shared" si="38"/>
        <v>4500</v>
      </c>
    </row>
    <row r="381" spans="1:15" ht="20.25">
      <c r="A381" s="127">
        <v>5</v>
      </c>
      <c r="B381" s="128" t="s">
        <v>11</v>
      </c>
      <c r="C381" s="129">
        <v>5</v>
      </c>
      <c r="D381" s="136">
        <v>0</v>
      </c>
      <c r="E381" s="137"/>
      <c r="F381" s="123">
        <f t="shared" si="39"/>
        <v>0</v>
      </c>
      <c r="G381" s="138"/>
      <c r="H381" s="123">
        <f t="shared" si="40"/>
        <v>0</v>
      </c>
      <c r="I381" s="137"/>
      <c r="J381" s="123">
        <f t="shared" si="41"/>
        <v>0</v>
      </c>
      <c r="K381" s="138"/>
      <c r="L381" s="123">
        <f t="shared" si="42"/>
        <v>0</v>
      </c>
      <c r="M381" s="138"/>
      <c r="N381" s="123">
        <f t="shared" si="43"/>
        <v>0</v>
      </c>
      <c r="O381" s="123">
        <f t="shared" si="38"/>
        <v>0</v>
      </c>
    </row>
    <row r="382" spans="1:15" ht="20.25">
      <c r="A382" s="127">
        <v>6</v>
      </c>
      <c r="B382" s="128" t="s">
        <v>103</v>
      </c>
      <c r="C382" s="129">
        <v>4</v>
      </c>
      <c r="D382" s="136">
        <v>21</v>
      </c>
      <c r="E382" s="137">
        <v>31</v>
      </c>
      <c r="F382" s="123">
        <f t="shared" si="39"/>
        <v>1488</v>
      </c>
      <c r="G382" s="138">
        <v>41</v>
      </c>
      <c r="H382" s="123">
        <f t="shared" si="40"/>
        <v>1968</v>
      </c>
      <c r="I382" s="137">
        <v>51</v>
      </c>
      <c r="J382" s="123">
        <f t="shared" si="41"/>
        <v>2448</v>
      </c>
      <c r="K382" s="138">
        <v>61</v>
      </c>
      <c r="L382" s="123">
        <f t="shared" si="42"/>
        <v>2928</v>
      </c>
      <c r="M382" s="138">
        <v>71</v>
      </c>
      <c r="N382" s="123">
        <f t="shared" si="43"/>
        <v>3408</v>
      </c>
      <c r="O382" s="123">
        <f t="shared" si="38"/>
        <v>12240</v>
      </c>
    </row>
    <row r="383" spans="1:15" ht="101.25">
      <c r="A383" s="127">
        <v>7</v>
      </c>
      <c r="B383" s="128" t="s">
        <v>129</v>
      </c>
      <c r="C383" s="129">
        <v>3</v>
      </c>
      <c r="D383" s="136">
        <v>66</v>
      </c>
      <c r="E383" s="139">
        <v>70</v>
      </c>
      <c r="F383" s="123">
        <f t="shared" si="39"/>
        <v>2520</v>
      </c>
      <c r="G383" s="139">
        <v>75</v>
      </c>
      <c r="H383" s="123">
        <f t="shared" si="40"/>
        <v>2700</v>
      </c>
      <c r="I383" s="139">
        <v>80</v>
      </c>
      <c r="J383" s="123">
        <f t="shared" si="41"/>
        <v>2880</v>
      </c>
      <c r="K383" s="139">
        <v>85</v>
      </c>
      <c r="L383" s="123">
        <f t="shared" si="42"/>
        <v>3060</v>
      </c>
      <c r="M383" s="139">
        <v>90</v>
      </c>
      <c r="N383" s="123">
        <f t="shared" si="43"/>
        <v>3240</v>
      </c>
      <c r="O383" s="123">
        <f t="shared" si="38"/>
        <v>14400</v>
      </c>
    </row>
    <row r="384" spans="1:15" ht="20.25">
      <c r="A384" s="127">
        <v>8</v>
      </c>
      <c r="B384" s="128" t="s">
        <v>110</v>
      </c>
      <c r="C384" s="129">
        <v>2.5</v>
      </c>
      <c r="D384" s="136">
        <v>39</v>
      </c>
      <c r="E384" s="139">
        <v>40</v>
      </c>
      <c r="F384" s="123">
        <f t="shared" si="39"/>
        <v>1200</v>
      </c>
      <c r="G384" s="139">
        <v>40</v>
      </c>
      <c r="H384" s="123">
        <f t="shared" si="40"/>
        <v>1200</v>
      </c>
      <c r="I384" s="139">
        <v>40</v>
      </c>
      <c r="J384" s="123">
        <f t="shared" si="41"/>
        <v>1200</v>
      </c>
      <c r="K384" s="139">
        <v>40</v>
      </c>
      <c r="L384" s="123">
        <f t="shared" si="42"/>
        <v>1200</v>
      </c>
      <c r="M384" s="139">
        <v>40</v>
      </c>
      <c r="N384" s="123">
        <f t="shared" si="43"/>
        <v>1200</v>
      </c>
      <c r="O384" s="123">
        <f t="shared" si="38"/>
        <v>6000</v>
      </c>
    </row>
    <row r="385" spans="1:15" ht="40.5">
      <c r="A385" s="127">
        <v>9</v>
      </c>
      <c r="B385" s="128" t="s">
        <v>111</v>
      </c>
      <c r="C385" s="129">
        <v>2.5</v>
      </c>
      <c r="D385" s="136">
        <v>15</v>
      </c>
      <c r="E385" s="139">
        <v>17</v>
      </c>
      <c r="F385" s="123">
        <f t="shared" si="39"/>
        <v>510</v>
      </c>
      <c r="G385" s="139">
        <v>18</v>
      </c>
      <c r="H385" s="123">
        <f t="shared" si="40"/>
        <v>540</v>
      </c>
      <c r="I385" s="139">
        <v>18</v>
      </c>
      <c r="J385" s="123">
        <f t="shared" si="41"/>
        <v>540</v>
      </c>
      <c r="K385" s="139">
        <v>18</v>
      </c>
      <c r="L385" s="123">
        <f t="shared" si="42"/>
        <v>540</v>
      </c>
      <c r="M385" s="139">
        <v>18</v>
      </c>
      <c r="N385" s="123">
        <f t="shared" si="43"/>
        <v>540</v>
      </c>
      <c r="O385" s="123">
        <f t="shared" si="38"/>
        <v>2670</v>
      </c>
    </row>
    <row r="386" spans="1:15" ht="40.5">
      <c r="A386" s="127">
        <v>10</v>
      </c>
      <c r="B386" s="128" t="s">
        <v>112</v>
      </c>
      <c r="C386" s="129">
        <v>2.5</v>
      </c>
      <c r="D386" s="136">
        <v>5</v>
      </c>
      <c r="E386" s="140">
        <v>5</v>
      </c>
      <c r="F386" s="123">
        <f t="shared" si="39"/>
        <v>150</v>
      </c>
      <c r="G386" s="140">
        <v>5</v>
      </c>
      <c r="H386" s="123">
        <f t="shared" si="40"/>
        <v>150</v>
      </c>
      <c r="I386" s="140">
        <v>5</v>
      </c>
      <c r="J386" s="123">
        <f t="shared" si="41"/>
        <v>150</v>
      </c>
      <c r="K386" s="140">
        <v>5</v>
      </c>
      <c r="L386" s="123">
        <f t="shared" si="42"/>
        <v>150</v>
      </c>
      <c r="M386" s="140">
        <v>5</v>
      </c>
      <c r="N386" s="123">
        <f t="shared" si="43"/>
        <v>150</v>
      </c>
      <c r="O386" s="123">
        <f t="shared" si="38"/>
        <v>750</v>
      </c>
    </row>
    <row r="387" spans="1:15" ht="40.5">
      <c r="A387" s="127">
        <v>11</v>
      </c>
      <c r="B387" s="128" t="s">
        <v>113</v>
      </c>
      <c r="C387" s="129">
        <v>2</v>
      </c>
      <c r="D387" s="136">
        <v>0</v>
      </c>
      <c r="E387" s="139">
        <v>3</v>
      </c>
      <c r="F387" s="123">
        <f t="shared" si="39"/>
        <v>72</v>
      </c>
      <c r="G387" s="139">
        <v>3</v>
      </c>
      <c r="H387" s="123">
        <f t="shared" si="40"/>
        <v>72</v>
      </c>
      <c r="I387" s="139">
        <v>3</v>
      </c>
      <c r="J387" s="123">
        <f t="shared" si="41"/>
        <v>72</v>
      </c>
      <c r="K387" s="139">
        <v>3</v>
      </c>
      <c r="L387" s="123">
        <f t="shared" si="42"/>
        <v>72</v>
      </c>
      <c r="M387" s="139">
        <v>3</v>
      </c>
      <c r="N387" s="123">
        <f t="shared" si="43"/>
        <v>72</v>
      </c>
      <c r="O387" s="123">
        <f t="shared" si="38"/>
        <v>360</v>
      </c>
    </row>
    <row r="388" spans="1:15" ht="40.5">
      <c r="A388" s="127">
        <v>12</v>
      </c>
      <c r="B388" s="128" t="s">
        <v>117</v>
      </c>
      <c r="C388" s="129">
        <v>2</v>
      </c>
      <c r="D388" s="136">
        <v>10</v>
      </c>
      <c r="E388" s="139">
        <v>11</v>
      </c>
      <c r="F388" s="123">
        <f t="shared" si="39"/>
        <v>264</v>
      </c>
      <c r="G388" s="139">
        <v>12</v>
      </c>
      <c r="H388" s="123">
        <f t="shared" si="40"/>
        <v>288</v>
      </c>
      <c r="I388" s="139">
        <v>13</v>
      </c>
      <c r="J388" s="123">
        <f t="shared" si="41"/>
        <v>312</v>
      </c>
      <c r="K388" s="139">
        <v>14</v>
      </c>
      <c r="L388" s="123">
        <f t="shared" si="42"/>
        <v>336</v>
      </c>
      <c r="M388" s="139">
        <v>15</v>
      </c>
      <c r="N388" s="123">
        <f t="shared" si="43"/>
        <v>360</v>
      </c>
      <c r="O388" s="123">
        <f t="shared" si="38"/>
        <v>1560</v>
      </c>
    </row>
    <row r="389" spans="1:15" ht="40.5">
      <c r="A389" s="127">
        <v>13</v>
      </c>
      <c r="B389" s="128" t="s">
        <v>118</v>
      </c>
      <c r="C389" s="129">
        <v>1.5</v>
      </c>
      <c r="D389" s="136">
        <v>5</v>
      </c>
      <c r="E389" s="139">
        <v>6</v>
      </c>
      <c r="F389" s="123">
        <f t="shared" si="39"/>
        <v>108</v>
      </c>
      <c r="G389" s="139">
        <v>7</v>
      </c>
      <c r="H389" s="123">
        <f t="shared" si="40"/>
        <v>126</v>
      </c>
      <c r="I389" s="139">
        <v>8</v>
      </c>
      <c r="J389" s="123">
        <f t="shared" si="41"/>
        <v>144</v>
      </c>
      <c r="K389" s="139">
        <v>9</v>
      </c>
      <c r="L389" s="123">
        <f t="shared" si="42"/>
        <v>162</v>
      </c>
      <c r="M389" s="139">
        <v>10</v>
      </c>
      <c r="N389" s="123">
        <f t="shared" si="43"/>
        <v>180</v>
      </c>
      <c r="O389" s="123">
        <f t="shared" si="38"/>
        <v>720</v>
      </c>
    </row>
    <row r="390" spans="1:15" ht="20.25">
      <c r="A390" s="120">
        <v>12</v>
      </c>
      <c r="B390" s="130" t="s">
        <v>150</v>
      </c>
      <c r="C390" s="131"/>
      <c r="D390" s="123"/>
      <c r="E390" s="124"/>
      <c r="F390" s="123">
        <f t="shared" si="39"/>
        <v>0</v>
      </c>
      <c r="G390" s="124"/>
      <c r="H390" s="123">
        <f t="shared" si="40"/>
        <v>0</v>
      </c>
      <c r="I390" s="124"/>
      <c r="J390" s="123">
        <f t="shared" si="41"/>
        <v>0</v>
      </c>
      <c r="K390" s="124"/>
      <c r="L390" s="123">
        <f t="shared" si="42"/>
        <v>0</v>
      </c>
      <c r="M390" s="124"/>
      <c r="N390" s="123">
        <f t="shared" si="43"/>
        <v>0</v>
      </c>
      <c r="O390" s="123">
        <f t="shared" si="38"/>
        <v>0</v>
      </c>
    </row>
    <row r="391" spans="1:15" ht="20.25">
      <c r="A391" s="127">
        <v>1</v>
      </c>
      <c r="B391" s="128" t="s">
        <v>100</v>
      </c>
      <c r="C391" s="129">
        <v>6</v>
      </c>
      <c r="D391" s="123">
        <v>467</v>
      </c>
      <c r="E391" s="124">
        <v>531</v>
      </c>
      <c r="F391" s="123">
        <f t="shared" si="39"/>
        <v>38232</v>
      </c>
      <c r="G391" s="124">
        <v>531</v>
      </c>
      <c r="H391" s="123">
        <f t="shared" si="40"/>
        <v>38232</v>
      </c>
      <c r="I391" s="124">
        <v>531</v>
      </c>
      <c r="J391" s="123">
        <f t="shared" si="41"/>
        <v>38232</v>
      </c>
      <c r="K391" s="124">
        <v>531</v>
      </c>
      <c r="L391" s="123">
        <f t="shared" si="42"/>
        <v>38232</v>
      </c>
      <c r="M391" s="124">
        <v>531</v>
      </c>
      <c r="N391" s="123">
        <f t="shared" si="43"/>
        <v>38232</v>
      </c>
      <c r="O391" s="123">
        <f t="shared" si="38"/>
        <v>191160</v>
      </c>
    </row>
    <row r="392" spans="1:15" ht="20.25">
      <c r="A392" s="127">
        <v>2</v>
      </c>
      <c r="B392" s="128" t="s">
        <v>101</v>
      </c>
      <c r="C392" s="129">
        <v>6</v>
      </c>
      <c r="D392" s="123">
        <v>2</v>
      </c>
      <c r="E392" s="124">
        <v>3</v>
      </c>
      <c r="F392" s="123">
        <f t="shared" si="39"/>
        <v>216</v>
      </c>
      <c r="G392" s="124">
        <v>3</v>
      </c>
      <c r="H392" s="123">
        <f t="shared" si="40"/>
        <v>216</v>
      </c>
      <c r="I392" s="124">
        <v>3</v>
      </c>
      <c r="J392" s="123">
        <f t="shared" si="41"/>
        <v>216</v>
      </c>
      <c r="K392" s="124">
        <v>3</v>
      </c>
      <c r="L392" s="123">
        <f t="shared" si="42"/>
        <v>216</v>
      </c>
      <c r="M392" s="124">
        <v>3</v>
      </c>
      <c r="N392" s="123">
        <f t="shared" si="43"/>
        <v>216</v>
      </c>
      <c r="O392" s="123">
        <f t="shared" si="38"/>
        <v>1080</v>
      </c>
    </row>
    <row r="393" spans="1:15" ht="20.25">
      <c r="A393" s="127">
        <v>3</v>
      </c>
      <c r="B393" s="128" t="s">
        <v>9</v>
      </c>
      <c r="C393" s="129">
        <v>5</v>
      </c>
      <c r="D393" s="123">
        <v>1</v>
      </c>
      <c r="E393" s="124">
        <v>1</v>
      </c>
      <c r="F393" s="123">
        <f t="shared" si="39"/>
        <v>60</v>
      </c>
      <c r="G393" s="124">
        <v>1</v>
      </c>
      <c r="H393" s="123">
        <f t="shared" si="40"/>
        <v>60</v>
      </c>
      <c r="I393" s="124">
        <v>1</v>
      </c>
      <c r="J393" s="123">
        <f t="shared" si="41"/>
        <v>60</v>
      </c>
      <c r="K393" s="124">
        <v>1</v>
      </c>
      <c r="L393" s="123">
        <f t="shared" si="42"/>
        <v>60</v>
      </c>
      <c r="M393" s="124">
        <v>1</v>
      </c>
      <c r="N393" s="123">
        <f t="shared" si="43"/>
        <v>60</v>
      </c>
      <c r="O393" s="123">
        <f t="shared" si="38"/>
        <v>300</v>
      </c>
    </row>
    <row r="394" spans="1:15" ht="20.25">
      <c r="A394" s="127">
        <v>4</v>
      </c>
      <c r="B394" s="128" t="s">
        <v>102</v>
      </c>
      <c r="C394" s="129">
        <v>5</v>
      </c>
      <c r="D394" s="123">
        <v>23</v>
      </c>
      <c r="E394" s="124">
        <v>30</v>
      </c>
      <c r="F394" s="123">
        <f t="shared" si="39"/>
        <v>1800</v>
      </c>
      <c r="G394" s="124">
        <v>32</v>
      </c>
      <c r="H394" s="123">
        <f t="shared" si="40"/>
        <v>1920</v>
      </c>
      <c r="I394" s="124">
        <v>34</v>
      </c>
      <c r="J394" s="123">
        <f t="shared" si="41"/>
        <v>2040</v>
      </c>
      <c r="K394" s="124">
        <v>35</v>
      </c>
      <c r="L394" s="123">
        <f t="shared" si="42"/>
        <v>2100</v>
      </c>
      <c r="M394" s="124">
        <v>37</v>
      </c>
      <c r="N394" s="123">
        <f t="shared" si="43"/>
        <v>2220</v>
      </c>
      <c r="O394" s="123">
        <f t="shared" si="38"/>
        <v>10080</v>
      </c>
    </row>
    <row r="395" spans="1:15" ht="20.25">
      <c r="A395" s="127">
        <v>5</v>
      </c>
      <c r="B395" s="128" t="s">
        <v>11</v>
      </c>
      <c r="C395" s="129">
        <v>5</v>
      </c>
      <c r="D395" s="123">
        <v>0</v>
      </c>
      <c r="E395" s="124">
        <v>0</v>
      </c>
      <c r="F395" s="123">
        <f t="shared" si="39"/>
        <v>0</v>
      </c>
      <c r="G395" s="124">
        <v>0</v>
      </c>
      <c r="H395" s="123">
        <f t="shared" si="40"/>
        <v>0</v>
      </c>
      <c r="I395" s="124">
        <v>0</v>
      </c>
      <c r="J395" s="123">
        <f t="shared" si="41"/>
        <v>0</v>
      </c>
      <c r="K395" s="124">
        <v>0</v>
      </c>
      <c r="L395" s="123">
        <f t="shared" si="42"/>
        <v>0</v>
      </c>
      <c r="M395" s="124">
        <v>0</v>
      </c>
      <c r="N395" s="123">
        <f t="shared" si="43"/>
        <v>0</v>
      </c>
      <c r="O395" s="123">
        <f t="shared" si="38"/>
        <v>0</v>
      </c>
    </row>
    <row r="396" spans="1:15" ht="20.25">
      <c r="A396" s="127">
        <v>6</v>
      </c>
      <c r="B396" s="128" t="s">
        <v>103</v>
      </c>
      <c r="C396" s="129">
        <v>4</v>
      </c>
      <c r="D396" s="123">
        <v>26</v>
      </c>
      <c r="E396" s="124">
        <v>70</v>
      </c>
      <c r="F396" s="123">
        <f t="shared" si="39"/>
        <v>3360</v>
      </c>
      <c r="G396" s="124">
        <v>28</v>
      </c>
      <c r="H396" s="123">
        <f t="shared" si="40"/>
        <v>1344</v>
      </c>
      <c r="I396" s="124">
        <v>68</v>
      </c>
      <c r="J396" s="123">
        <f t="shared" si="41"/>
        <v>3264</v>
      </c>
      <c r="K396" s="124">
        <v>28</v>
      </c>
      <c r="L396" s="123">
        <f t="shared" si="42"/>
        <v>1344</v>
      </c>
      <c r="M396" s="124">
        <v>68</v>
      </c>
      <c r="N396" s="123">
        <f t="shared" si="43"/>
        <v>3264</v>
      </c>
      <c r="O396" s="123">
        <f t="shared" si="38"/>
        <v>12576</v>
      </c>
    </row>
    <row r="397" spans="1:15" ht="101.25">
      <c r="A397" s="127">
        <v>7</v>
      </c>
      <c r="B397" s="128" t="s">
        <v>129</v>
      </c>
      <c r="C397" s="129">
        <v>3</v>
      </c>
      <c r="D397" s="123">
        <v>219</v>
      </c>
      <c r="E397" s="124">
        <v>238</v>
      </c>
      <c r="F397" s="123">
        <f t="shared" si="39"/>
        <v>8568</v>
      </c>
      <c r="G397" s="124">
        <v>260</v>
      </c>
      <c r="H397" s="123">
        <f t="shared" si="40"/>
        <v>9360</v>
      </c>
      <c r="I397" s="124">
        <v>260</v>
      </c>
      <c r="J397" s="123">
        <f t="shared" si="41"/>
        <v>9360</v>
      </c>
      <c r="K397" s="124">
        <v>263</v>
      </c>
      <c r="L397" s="123">
        <f t="shared" si="42"/>
        <v>9468</v>
      </c>
      <c r="M397" s="124">
        <v>262</v>
      </c>
      <c r="N397" s="123">
        <f t="shared" si="43"/>
        <v>9432</v>
      </c>
      <c r="O397" s="123">
        <f t="shared" si="38"/>
        <v>46188</v>
      </c>
    </row>
    <row r="398" spans="1:15" ht="20.25">
      <c r="A398" s="127">
        <v>8</v>
      </c>
      <c r="B398" s="128" t="s">
        <v>110</v>
      </c>
      <c r="C398" s="129">
        <v>2.5</v>
      </c>
      <c r="D398" s="123">
        <v>86</v>
      </c>
      <c r="E398" s="124">
        <v>72</v>
      </c>
      <c r="F398" s="123">
        <f t="shared" si="39"/>
        <v>2160</v>
      </c>
      <c r="G398" s="124">
        <v>72</v>
      </c>
      <c r="H398" s="123">
        <f t="shared" si="40"/>
        <v>2160</v>
      </c>
      <c r="I398" s="124">
        <v>71</v>
      </c>
      <c r="J398" s="123">
        <f t="shared" si="41"/>
        <v>2130</v>
      </c>
      <c r="K398" s="124">
        <v>69</v>
      </c>
      <c r="L398" s="123">
        <f t="shared" si="42"/>
        <v>2070</v>
      </c>
      <c r="M398" s="124">
        <v>67</v>
      </c>
      <c r="N398" s="123">
        <f t="shared" si="43"/>
        <v>2010</v>
      </c>
      <c r="O398" s="123">
        <f t="shared" si="38"/>
        <v>10530</v>
      </c>
    </row>
    <row r="399" spans="1:15" ht="40.5">
      <c r="A399" s="127">
        <v>9</v>
      </c>
      <c r="B399" s="128" t="s">
        <v>111</v>
      </c>
      <c r="C399" s="129">
        <v>2.5</v>
      </c>
      <c r="D399" s="123">
        <v>23</v>
      </c>
      <c r="E399" s="124">
        <v>23</v>
      </c>
      <c r="F399" s="123">
        <f t="shared" si="39"/>
        <v>690</v>
      </c>
      <c r="G399" s="124">
        <v>23</v>
      </c>
      <c r="H399" s="123">
        <f t="shared" si="40"/>
        <v>690</v>
      </c>
      <c r="I399" s="124">
        <v>23</v>
      </c>
      <c r="J399" s="123">
        <f t="shared" si="41"/>
        <v>690</v>
      </c>
      <c r="K399" s="124">
        <v>23</v>
      </c>
      <c r="L399" s="123">
        <f t="shared" si="42"/>
        <v>690</v>
      </c>
      <c r="M399" s="124">
        <v>23</v>
      </c>
      <c r="N399" s="123">
        <f t="shared" si="43"/>
        <v>690</v>
      </c>
      <c r="O399" s="123">
        <f t="shared" ref="O399:O462" si="45">+N399+L399+J399+H399+F399</f>
        <v>3450</v>
      </c>
    </row>
    <row r="400" spans="1:15" ht="40.5">
      <c r="A400" s="127">
        <v>10</v>
      </c>
      <c r="B400" s="128" t="s">
        <v>112</v>
      </c>
      <c r="C400" s="129">
        <v>2.5</v>
      </c>
      <c r="D400" s="123">
        <v>20</v>
      </c>
      <c r="E400" s="124">
        <v>20</v>
      </c>
      <c r="F400" s="123">
        <f t="shared" ref="F400:F463" si="46">+C400*E400*12</f>
        <v>600</v>
      </c>
      <c r="G400" s="124">
        <v>15</v>
      </c>
      <c r="H400" s="123">
        <f t="shared" ref="H400:H463" si="47">+C400*G400*12</f>
        <v>450</v>
      </c>
      <c r="I400" s="124">
        <v>15</v>
      </c>
      <c r="J400" s="123">
        <f t="shared" ref="J400:J463" si="48">+I400*C400*12</f>
        <v>450</v>
      </c>
      <c r="K400" s="124">
        <v>15</v>
      </c>
      <c r="L400" s="123">
        <f t="shared" ref="L400:L463" si="49">+K400*12*C400</f>
        <v>450</v>
      </c>
      <c r="M400" s="124">
        <v>15</v>
      </c>
      <c r="N400" s="123">
        <f t="shared" ref="N400:N463" si="50">12*M400*C400</f>
        <v>450</v>
      </c>
      <c r="O400" s="123">
        <f t="shared" si="45"/>
        <v>2400</v>
      </c>
    </row>
    <row r="401" spans="1:15" ht="40.5">
      <c r="A401" s="127">
        <v>11</v>
      </c>
      <c r="B401" s="128" t="s">
        <v>113</v>
      </c>
      <c r="C401" s="129">
        <v>2</v>
      </c>
      <c r="D401" s="123">
        <v>2</v>
      </c>
      <c r="E401" s="124">
        <v>3</v>
      </c>
      <c r="F401" s="123">
        <f t="shared" si="46"/>
        <v>72</v>
      </c>
      <c r="G401" s="124">
        <v>3</v>
      </c>
      <c r="H401" s="123">
        <f t="shared" si="47"/>
        <v>72</v>
      </c>
      <c r="I401" s="124">
        <v>3</v>
      </c>
      <c r="J401" s="123">
        <f t="shared" si="48"/>
        <v>72</v>
      </c>
      <c r="K401" s="124">
        <v>3</v>
      </c>
      <c r="L401" s="123">
        <f t="shared" si="49"/>
        <v>72</v>
      </c>
      <c r="M401" s="124">
        <v>3</v>
      </c>
      <c r="N401" s="123">
        <f t="shared" si="50"/>
        <v>72</v>
      </c>
      <c r="O401" s="123">
        <f t="shared" si="45"/>
        <v>360</v>
      </c>
    </row>
    <row r="402" spans="1:15" ht="40.5">
      <c r="A402" s="127">
        <v>12</v>
      </c>
      <c r="B402" s="128" t="s">
        <v>117</v>
      </c>
      <c r="C402" s="129">
        <v>2</v>
      </c>
      <c r="D402" s="123">
        <v>29</v>
      </c>
      <c r="E402" s="124">
        <v>32</v>
      </c>
      <c r="F402" s="123">
        <f t="shared" si="46"/>
        <v>768</v>
      </c>
      <c r="G402" s="124">
        <v>32</v>
      </c>
      <c r="H402" s="123">
        <f t="shared" si="47"/>
        <v>768</v>
      </c>
      <c r="I402" s="124">
        <v>33</v>
      </c>
      <c r="J402" s="123">
        <f t="shared" si="48"/>
        <v>792</v>
      </c>
      <c r="K402" s="124">
        <v>33</v>
      </c>
      <c r="L402" s="123">
        <f t="shared" si="49"/>
        <v>792</v>
      </c>
      <c r="M402" s="124">
        <v>34</v>
      </c>
      <c r="N402" s="123">
        <f t="shared" si="50"/>
        <v>816</v>
      </c>
      <c r="O402" s="123">
        <f t="shared" si="45"/>
        <v>3936</v>
      </c>
    </row>
    <row r="403" spans="1:15" ht="40.5">
      <c r="A403" s="127">
        <v>13</v>
      </c>
      <c r="B403" s="128" t="s">
        <v>118</v>
      </c>
      <c r="C403" s="129">
        <v>1.5</v>
      </c>
      <c r="D403" s="123">
        <v>36</v>
      </c>
      <c r="E403" s="124">
        <v>39</v>
      </c>
      <c r="F403" s="123">
        <f t="shared" si="46"/>
        <v>702</v>
      </c>
      <c r="G403" s="124">
        <v>22</v>
      </c>
      <c r="H403" s="123">
        <f t="shared" si="47"/>
        <v>396</v>
      </c>
      <c r="I403" s="124">
        <v>20</v>
      </c>
      <c r="J403" s="123">
        <f t="shared" si="48"/>
        <v>360</v>
      </c>
      <c r="K403" s="124">
        <v>18</v>
      </c>
      <c r="L403" s="123">
        <f t="shared" si="49"/>
        <v>324</v>
      </c>
      <c r="M403" s="124">
        <v>18</v>
      </c>
      <c r="N403" s="123">
        <f t="shared" si="50"/>
        <v>324</v>
      </c>
      <c r="O403" s="123">
        <f t="shared" si="45"/>
        <v>2106</v>
      </c>
    </row>
    <row r="404" spans="1:15" ht="20.25">
      <c r="A404" s="120">
        <v>13</v>
      </c>
      <c r="B404" s="130" t="s">
        <v>151</v>
      </c>
      <c r="C404" s="131"/>
      <c r="D404" s="123"/>
      <c r="E404" s="124"/>
      <c r="F404" s="123">
        <f t="shared" si="46"/>
        <v>0</v>
      </c>
      <c r="G404" s="124"/>
      <c r="H404" s="123">
        <f t="shared" si="47"/>
        <v>0</v>
      </c>
      <c r="I404" s="124"/>
      <c r="J404" s="123">
        <f t="shared" si="48"/>
        <v>0</v>
      </c>
      <c r="K404" s="124"/>
      <c r="L404" s="123">
        <f t="shared" si="49"/>
        <v>0</v>
      </c>
      <c r="M404" s="124"/>
      <c r="N404" s="123">
        <f t="shared" si="50"/>
        <v>0</v>
      </c>
      <c r="O404" s="123">
        <f t="shared" si="45"/>
        <v>0</v>
      </c>
    </row>
    <row r="405" spans="1:15" ht="20.25">
      <c r="A405" s="127">
        <v>1</v>
      </c>
      <c r="B405" s="128" t="s">
        <v>100</v>
      </c>
      <c r="C405" s="129">
        <v>6</v>
      </c>
      <c r="D405" s="123">
        <v>0</v>
      </c>
      <c r="E405" s="124">
        <v>0</v>
      </c>
      <c r="F405" s="123">
        <f t="shared" si="46"/>
        <v>0</v>
      </c>
      <c r="G405" s="124">
        <v>0</v>
      </c>
      <c r="H405" s="123">
        <f t="shared" si="47"/>
        <v>0</v>
      </c>
      <c r="I405" s="124">
        <v>0</v>
      </c>
      <c r="J405" s="123">
        <f t="shared" si="48"/>
        <v>0</v>
      </c>
      <c r="K405" s="124">
        <v>0</v>
      </c>
      <c r="L405" s="123">
        <f t="shared" si="49"/>
        <v>0</v>
      </c>
      <c r="M405" s="124">
        <v>0</v>
      </c>
      <c r="N405" s="123">
        <f t="shared" si="50"/>
        <v>0</v>
      </c>
      <c r="O405" s="123">
        <f t="shared" si="45"/>
        <v>0</v>
      </c>
    </row>
    <row r="406" spans="1:15" ht="20.25">
      <c r="A406" s="127">
        <v>2</v>
      </c>
      <c r="B406" s="128" t="s">
        <v>101</v>
      </c>
      <c r="C406" s="129">
        <v>6</v>
      </c>
      <c r="D406" s="123">
        <v>1</v>
      </c>
      <c r="E406" s="124">
        <v>1</v>
      </c>
      <c r="F406" s="123">
        <f t="shared" si="46"/>
        <v>72</v>
      </c>
      <c r="G406" s="124">
        <v>1</v>
      </c>
      <c r="H406" s="123">
        <f t="shared" si="47"/>
        <v>72</v>
      </c>
      <c r="I406" s="124">
        <v>1</v>
      </c>
      <c r="J406" s="123">
        <f t="shared" si="48"/>
        <v>72</v>
      </c>
      <c r="K406" s="124">
        <v>1</v>
      </c>
      <c r="L406" s="123">
        <f t="shared" si="49"/>
        <v>72</v>
      </c>
      <c r="M406" s="124">
        <v>1</v>
      </c>
      <c r="N406" s="123">
        <f t="shared" si="50"/>
        <v>72</v>
      </c>
      <c r="O406" s="123">
        <f t="shared" si="45"/>
        <v>360</v>
      </c>
    </row>
    <row r="407" spans="1:15" ht="20.25">
      <c r="A407" s="127">
        <v>3</v>
      </c>
      <c r="B407" s="128" t="s">
        <v>9</v>
      </c>
      <c r="C407" s="129">
        <v>5</v>
      </c>
      <c r="D407" s="123">
        <v>0</v>
      </c>
      <c r="E407" s="124">
        <v>0</v>
      </c>
      <c r="F407" s="123">
        <f t="shared" si="46"/>
        <v>0</v>
      </c>
      <c r="G407" s="124">
        <v>0</v>
      </c>
      <c r="H407" s="123">
        <f t="shared" si="47"/>
        <v>0</v>
      </c>
      <c r="I407" s="124">
        <v>0</v>
      </c>
      <c r="J407" s="123">
        <f t="shared" si="48"/>
        <v>0</v>
      </c>
      <c r="K407" s="124">
        <v>0</v>
      </c>
      <c r="L407" s="123">
        <f t="shared" si="49"/>
        <v>0</v>
      </c>
      <c r="M407" s="124">
        <v>0</v>
      </c>
      <c r="N407" s="123">
        <f t="shared" si="50"/>
        <v>0</v>
      </c>
      <c r="O407" s="123">
        <f t="shared" si="45"/>
        <v>0</v>
      </c>
    </row>
    <row r="408" spans="1:15" ht="20.25">
      <c r="A408" s="127">
        <v>4</v>
      </c>
      <c r="B408" s="128" t="s">
        <v>102</v>
      </c>
      <c r="C408" s="129">
        <v>5</v>
      </c>
      <c r="D408" s="123">
        <v>11</v>
      </c>
      <c r="E408" s="124">
        <v>12</v>
      </c>
      <c r="F408" s="123">
        <f t="shared" si="46"/>
        <v>720</v>
      </c>
      <c r="G408" s="124">
        <v>15</v>
      </c>
      <c r="H408" s="123">
        <f t="shared" si="47"/>
        <v>900</v>
      </c>
      <c r="I408" s="124">
        <v>15</v>
      </c>
      <c r="J408" s="123">
        <f t="shared" si="48"/>
        <v>900</v>
      </c>
      <c r="K408" s="124">
        <v>15</v>
      </c>
      <c r="L408" s="123">
        <f t="shared" si="49"/>
        <v>900</v>
      </c>
      <c r="M408" s="124">
        <v>15</v>
      </c>
      <c r="N408" s="123">
        <f t="shared" si="50"/>
        <v>900</v>
      </c>
      <c r="O408" s="123">
        <f t="shared" si="45"/>
        <v>4320</v>
      </c>
    </row>
    <row r="409" spans="1:15" ht="20.25">
      <c r="A409" s="127">
        <v>5</v>
      </c>
      <c r="B409" s="128" t="s">
        <v>11</v>
      </c>
      <c r="C409" s="129">
        <v>5</v>
      </c>
      <c r="D409" s="123">
        <v>0</v>
      </c>
      <c r="E409" s="124">
        <v>0</v>
      </c>
      <c r="F409" s="123">
        <f t="shared" si="46"/>
        <v>0</v>
      </c>
      <c r="G409" s="124">
        <v>0</v>
      </c>
      <c r="H409" s="123">
        <f t="shared" si="47"/>
        <v>0</v>
      </c>
      <c r="I409" s="124">
        <v>0</v>
      </c>
      <c r="J409" s="123">
        <f t="shared" si="48"/>
        <v>0</v>
      </c>
      <c r="K409" s="124">
        <v>0</v>
      </c>
      <c r="L409" s="123">
        <f t="shared" si="49"/>
        <v>0</v>
      </c>
      <c r="M409" s="124">
        <v>0</v>
      </c>
      <c r="N409" s="123">
        <f t="shared" si="50"/>
        <v>0</v>
      </c>
      <c r="O409" s="123">
        <f t="shared" si="45"/>
        <v>0</v>
      </c>
    </row>
    <row r="410" spans="1:15" ht="20.25">
      <c r="A410" s="127">
        <v>6</v>
      </c>
      <c r="B410" s="128" t="s">
        <v>103</v>
      </c>
      <c r="C410" s="129">
        <v>4</v>
      </c>
      <c r="D410" s="123">
        <v>17</v>
      </c>
      <c r="E410" s="124">
        <v>19</v>
      </c>
      <c r="F410" s="123">
        <f t="shared" si="46"/>
        <v>912</v>
      </c>
      <c r="G410" s="124">
        <v>16</v>
      </c>
      <c r="H410" s="123">
        <f t="shared" si="47"/>
        <v>768</v>
      </c>
      <c r="I410" s="124">
        <v>16</v>
      </c>
      <c r="J410" s="123">
        <f t="shared" si="48"/>
        <v>768</v>
      </c>
      <c r="K410" s="124">
        <v>16</v>
      </c>
      <c r="L410" s="123">
        <f t="shared" si="49"/>
        <v>768</v>
      </c>
      <c r="M410" s="124">
        <v>16</v>
      </c>
      <c r="N410" s="123">
        <f t="shared" si="50"/>
        <v>768</v>
      </c>
      <c r="O410" s="123">
        <f t="shared" si="45"/>
        <v>3984</v>
      </c>
    </row>
    <row r="411" spans="1:15" ht="101.25">
      <c r="A411" s="127">
        <v>7</v>
      </c>
      <c r="B411" s="128" t="s">
        <v>129</v>
      </c>
      <c r="C411" s="129">
        <v>3</v>
      </c>
      <c r="D411" s="123">
        <v>62</v>
      </c>
      <c r="E411" s="124">
        <v>63</v>
      </c>
      <c r="F411" s="123">
        <f t="shared" si="46"/>
        <v>2268</v>
      </c>
      <c r="G411" s="124">
        <v>63</v>
      </c>
      <c r="H411" s="123">
        <f t="shared" si="47"/>
        <v>2268</v>
      </c>
      <c r="I411" s="124">
        <v>64</v>
      </c>
      <c r="J411" s="123">
        <f t="shared" si="48"/>
        <v>2304</v>
      </c>
      <c r="K411" s="124">
        <v>65</v>
      </c>
      <c r="L411" s="123">
        <f t="shared" si="49"/>
        <v>2340</v>
      </c>
      <c r="M411" s="124">
        <v>65</v>
      </c>
      <c r="N411" s="123">
        <f t="shared" si="50"/>
        <v>2340</v>
      </c>
      <c r="O411" s="123">
        <f t="shared" si="45"/>
        <v>11520</v>
      </c>
    </row>
    <row r="412" spans="1:15" ht="20.25">
      <c r="A412" s="127">
        <v>8</v>
      </c>
      <c r="B412" s="128" t="s">
        <v>110</v>
      </c>
      <c r="C412" s="129">
        <v>2.5</v>
      </c>
      <c r="D412" s="123">
        <v>27</v>
      </c>
      <c r="E412" s="124">
        <v>32</v>
      </c>
      <c r="F412" s="123">
        <f t="shared" si="46"/>
        <v>960</v>
      </c>
      <c r="G412" s="124">
        <v>32</v>
      </c>
      <c r="H412" s="123">
        <f t="shared" si="47"/>
        <v>960</v>
      </c>
      <c r="I412" s="124">
        <v>32</v>
      </c>
      <c r="J412" s="123">
        <f t="shared" si="48"/>
        <v>960</v>
      </c>
      <c r="K412" s="124">
        <v>32</v>
      </c>
      <c r="L412" s="123">
        <f t="shared" si="49"/>
        <v>960</v>
      </c>
      <c r="M412" s="124">
        <v>32</v>
      </c>
      <c r="N412" s="123">
        <f t="shared" si="50"/>
        <v>960</v>
      </c>
      <c r="O412" s="123">
        <f t="shared" si="45"/>
        <v>4800</v>
      </c>
    </row>
    <row r="413" spans="1:15" ht="40.5">
      <c r="A413" s="127">
        <v>9</v>
      </c>
      <c r="B413" s="128" t="s">
        <v>111</v>
      </c>
      <c r="C413" s="129">
        <v>2.5</v>
      </c>
      <c r="D413" s="123">
        <v>18</v>
      </c>
      <c r="E413" s="124">
        <v>18</v>
      </c>
      <c r="F413" s="123">
        <f t="shared" si="46"/>
        <v>540</v>
      </c>
      <c r="G413" s="124">
        <v>18</v>
      </c>
      <c r="H413" s="123">
        <f t="shared" si="47"/>
        <v>540</v>
      </c>
      <c r="I413" s="124">
        <v>18</v>
      </c>
      <c r="J413" s="123">
        <f t="shared" si="48"/>
        <v>540</v>
      </c>
      <c r="K413" s="124">
        <v>18</v>
      </c>
      <c r="L413" s="123">
        <f t="shared" si="49"/>
        <v>540</v>
      </c>
      <c r="M413" s="124">
        <v>18</v>
      </c>
      <c r="N413" s="123">
        <f t="shared" si="50"/>
        <v>540</v>
      </c>
      <c r="O413" s="123">
        <f t="shared" si="45"/>
        <v>2700</v>
      </c>
    </row>
    <row r="414" spans="1:15" ht="40.5">
      <c r="A414" s="127">
        <v>10</v>
      </c>
      <c r="B414" s="128" t="s">
        <v>112</v>
      </c>
      <c r="C414" s="129">
        <v>2.5</v>
      </c>
      <c r="D414" s="123">
        <v>9</v>
      </c>
      <c r="E414" s="124">
        <v>8</v>
      </c>
      <c r="F414" s="123">
        <f t="shared" si="46"/>
        <v>240</v>
      </c>
      <c r="G414" s="124">
        <v>8</v>
      </c>
      <c r="H414" s="123">
        <f t="shared" si="47"/>
        <v>240</v>
      </c>
      <c r="I414" s="124">
        <v>7</v>
      </c>
      <c r="J414" s="123">
        <f t="shared" si="48"/>
        <v>210</v>
      </c>
      <c r="K414" s="124">
        <v>6</v>
      </c>
      <c r="L414" s="123">
        <f t="shared" si="49"/>
        <v>180</v>
      </c>
      <c r="M414" s="124">
        <v>6</v>
      </c>
      <c r="N414" s="123">
        <f t="shared" si="50"/>
        <v>180</v>
      </c>
      <c r="O414" s="123">
        <f t="shared" si="45"/>
        <v>1050</v>
      </c>
    </row>
    <row r="415" spans="1:15" ht="40.5">
      <c r="A415" s="127">
        <v>11</v>
      </c>
      <c r="B415" s="128" t="s">
        <v>113</v>
      </c>
      <c r="C415" s="129">
        <v>2</v>
      </c>
      <c r="D415" s="123">
        <v>1</v>
      </c>
      <c r="E415" s="124">
        <v>1</v>
      </c>
      <c r="F415" s="123">
        <f t="shared" si="46"/>
        <v>24</v>
      </c>
      <c r="G415" s="124">
        <v>1</v>
      </c>
      <c r="H415" s="123">
        <f t="shared" si="47"/>
        <v>24</v>
      </c>
      <c r="I415" s="124">
        <v>1</v>
      </c>
      <c r="J415" s="123">
        <f t="shared" si="48"/>
        <v>24</v>
      </c>
      <c r="K415" s="124">
        <v>1</v>
      </c>
      <c r="L415" s="123">
        <f t="shared" si="49"/>
        <v>24</v>
      </c>
      <c r="M415" s="124">
        <v>1</v>
      </c>
      <c r="N415" s="123">
        <f t="shared" si="50"/>
        <v>24</v>
      </c>
      <c r="O415" s="123">
        <f t="shared" si="45"/>
        <v>120</v>
      </c>
    </row>
    <row r="416" spans="1:15" ht="40.5">
      <c r="A416" s="127">
        <v>12</v>
      </c>
      <c r="B416" s="128" t="s">
        <v>117</v>
      </c>
      <c r="C416" s="129">
        <v>2</v>
      </c>
      <c r="D416" s="123">
        <v>21</v>
      </c>
      <c r="E416" s="124">
        <v>21</v>
      </c>
      <c r="F416" s="123">
        <f t="shared" si="46"/>
        <v>504</v>
      </c>
      <c r="G416" s="124">
        <v>22</v>
      </c>
      <c r="H416" s="123">
        <f t="shared" si="47"/>
        <v>528</v>
      </c>
      <c r="I416" s="124">
        <v>22</v>
      </c>
      <c r="J416" s="123">
        <f t="shared" si="48"/>
        <v>528</v>
      </c>
      <c r="K416" s="124">
        <v>22</v>
      </c>
      <c r="L416" s="123">
        <f t="shared" si="49"/>
        <v>528</v>
      </c>
      <c r="M416" s="124">
        <v>22</v>
      </c>
      <c r="N416" s="123">
        <f t="shared" si="50"/>
        <v>528</v>
      </c>
      <c r="O416" s="123">
        <f t="shared" si="45"/>
        <v>2616</v>
      </c>
    </row>
    <row r="417" spans="1:15" ht="40.5">
      <c r="A417" s="127">
        <v>13</v>
      </c>
      <c r="B417" s="128" t="s">
        <v>118</v>
      </c>
      <c r="C417" s="129">
        <v>1.5</v>
      </c>
      <c r="D417" s="123">
        <v>2</v>
      </c>
      <c r="E417" s="124">
        <v>2</v>
      </c>
      <c r="F417" s="123">
        <f t="shared" si="46"/>
        <v>36</v>
      </c>
      <c r="G417" s="124">
        <v>1</v>
      </c>
      <c r="H417" s="123">
        <f t="shared" si="47"/>
        <v>18</v>
      </c>
      <c r="I417" s="124">
        <v>1</v>
      </c>
      <c r="J417" s="123">
        <f t="shared" si="48"/>
        <v>18</v>
      </c>
      <c r="K417" s="124">
        <v>1</v>
      </c>
      <c r="L417" s="123">
        <f t="shared" si="49"/>
        <v>18</v>
      </c>
      <c r="M417" s="124">
        <v>1</v>
      </c>
      <c r="N417" s="123">
        <f t="shared" si="50"/>
        <v>18</v>
      </c>
      <c r="O417" s="123">
        <f t="shared" si="45"/>
        <v>108</v>
      </c>
    </row>
    <row r="418" spans="1:15" ht="20.25">
      <c r="A418" s="120">
        <v>14</v>
      </c>
      <c r="B418" s="130" t="s">
        <v>152</v>
      </c>
      <c r="C418" s="131"/>
      <c r="D418" s="123">
        <f t="shared" ref="D418:M418" si="51">SUM(D419:D431)</f>
        <v>292</v>
      </c>
      <c r="E418" s="124">
        <f t="shared" si="51"/>
        <v>315</v>
      </c>
      <c r="F418" s="123">
        <f t="shared" si="46"/>
        <v>0</v>
      </c>
      <c r="G418" s="124">
        <f t="shared" si="51"/>
        <v>315</v>
      </c>
      <c r="H418" s="123">
        <f t="shared" si="47"/>
        <v>0</v>
      </c>
      <c r="I418" s="124">
        <f t="shared" si="51"/>
        <v>315</v>
      </c>
      <c r="J418" s="123">
        <f t="shared" si="48"/>
        <v>0</v>
      </c>
      <c r="K418" s="124">
        <f t="shared" si="51"/>
        <v>315</v>
      </c>
      <c r="L418" s="123">
        <f t="shared" si="49"/>
        <v>0</v>
      </c>
      <c r="M418" s="124">
        <f t="shared" si="51"/>
        <v>315</v>
      </c>
      <c r="N418" s="123">
        <f t="shared" si="50"/>
        <v>0</v>
      </c>
      <c r="O418" s="123">
        <f t="shared" si="45"/>
        <v>0</v>
      </c>
    </row>
    <row r="419" spans="1:15" ht="20.25">
      <c r="A419" s="127">
        <v>1</v>
      </c>
      <c r="B419" s="128" t="s">
        <v>100</v>
      </c>
      <c r="C419" s="129">
        <v>6</v>
      </c>
      <c r="D419" s="123">
        <v>0</v>
      </c>
      <c r="E419" s="124">
        <v>0</v>
      </c>
      <c r="F419" s="123">
        <f t="shared" si="46"/>
        <v>0</v>
      </c>
      <c r="G419" s="124">
        <v>0</v>
      </c>
      <c r="H419" s="123">
        <f t="shared" si="47"/>
        <v>0</v>
      </c>
      <c r="I419" s="124">
        <v>0</v>
      </c>
      <c r="J419" s="123">
        <f t="shared" si="48"/>
        <v>0</v>
      </c>
      <c r="K419" s="124">
        <v>0</v>
      </c>
      <c r="L419" s="123">
        <f t="shared" si="49"/>
        <v>0</v>
      </c>
      <c r="M419" s="124">
        <v>0</v>
      </c>
      <c r="N419" s="123">
        <f t="shared" si="50"/>
        <v>0</v>
      </c>
      <c r="O419" s="123">
        <f t="shared" si="45"/>
        <v>0</v>
      </c>
    </row>
    <row r="420" spans="1:15" ht="20.25">
      <c r="A420" s="127">
        <v>2</v>
      </c>
      <c r="B420" s="128" t="s">
        <v>101</v>
      </c>
      <c r="C420" s="129">
        <v>6</v>
      </c>
      <c r="D420" s="123">
        <v>1</v>
      </c>
      <c r="E420" s="124">
        <v>1</v>
      </c>
      <c r="F420" s="123">
        <f t="shared" si="46"/>
        <v>72</v>
      </c>
      <c r="G420" s="124">
        <v>1</v>
      </c>
      <c r="H420" s="123">
        <f t="shared" si="47"/>
        <v>72</v>
      </c>
      <c r="I420" s="124">
        <v>1</v>
      </c>
      <c r="J420" s="123">
        <f t="shared" si="48"/>
        <v>72</v>
      </c>
      <c r="K420" s="124">
        <v>1</v>
      </c>
      <c r="L420" s="123">
        <f t="shared" si="49"/>
        <v>72</v>
      </c>
      <c r="M420" s="124">
        <v>1</v>
      </c>
      <c r="N420" s="123">
        <f t="shared" si="50"/>
        <v>72</v>
      </c>
      <c r="O420" s="123">
        <f t="shared" si="45"/>
        <v>360</v>
      </c>
    </row>
    <row r="421" spans="1:15" ht="20.25">
      <c r="A421" s="127">
        <v>3</v>
      </c>
      <c r="B421" s="128" t="s">
        <v>9</v>
      </c>
      <c r="C421" s="129">
        <v>5</v>
      </c>
      <c r="D421" s="123">
        <v>2</v>
      </c>
      <c r="E421" s="124">
        <v>2</v>
      </c>
      <c r="F421" s="123">
        <f t="shared" si="46"/>
        <v>120</v>
      </c>
      <c r="G421" s="124">
        <v>4</v>
      </c>
      <c r="H421" s="123">
        <f t="shared" si="47"/>
        <v>240</v>
      </c>
      <c r="I421" s="124">
        <v>4</v>
      </c>
      <c r="J421" s="123">
        <f t="shared" si="48"/>
        <v>240</v>
      </c>
      <c r="K421" s="124">
        <v>4</v>
      </c>
      <c r="L421" s="123">
        <f t="shared" si="49"/>
        <v>240</v>
      </c>
      <c r="M421" s="124">
        <v>4</v>
      </c>
      <c r="N421" s="123">
        <f t="shared" si="50"/>
        <v>240</v>
      </c>
      <c r="O421" s="123">
        <f t="shared" si="45"/>
        <v>1080</v>
      </c>
    </row>
    <row r="422" spans="1:15" ht="20.25">
      <c r="A422" s="127">
        <v>4</v>
      </c>
      <c r="B422" s="128" t="s">
        <v>102</v>
      </c>
      <c r="C422" s="129">
        <v>5</v>
      </c>
      <c r="D422" s="123">
        <v>17</v>
      </c>
      <c r="E422" s="124">
        <v>25</v>
      </c>
      <c r="F422" s="123">
        <f t="shared" si="46"/>
        <v>1500</v>
      </c>
      <c r="G422" s="124">
        <v>29</v>
      </c>
      <c r="H422" s="123">
        <f t="shared" si="47"/>
        <v>1740</v>
      </c>
      <c r="I422" s="124">
        <v>31</v>
      </c>
      <c r="J422" s="123">
        <f t="shared" si="48"/>
        <v>1860</v>
      </c>
      <c r="K422" s="124">
        <v>33</v>
      </c>
      <c r="L422" s="123">
        <f t="shared" si="49"/>
        <v>1980</v>
      </c>
      <c r="M422" s="124">
        <v>35</v>
      </c>
      <c r="N422" s="123">
        <f t="shared" si="50"/>
        <v>2100</v>
      </c>
      <c r="O422" s="123">
        <f t="shared" si="45"/>
        <v>9180</v>
      </c>
    </row>
    <row r="423" spans="1:15" ht="20.25">
      <c r="A423" s="127">
        <v>5</v>
      </c>
      <c r="B423" s="128" t="s">
        <v>11</v>
      </c>
      <c r="C423" s="129">
        <v>5</v>
      </c>
      <c r="D423" s="123">
        <v>0</v>
      </c>
      <c r="E423" s="124">
        <v>0</v>
      </c>
      <c r="F423" s="123">
        <f t="shared" si="46"/>
        <v>0</v>
      </c>
      <c r="G423" s="124">
        <v>0</v>
      </c>
      <c r="H423" s="123">
        <f t="shared" si="47"/>
        <v>0</v>
      </c>
      <c r="I423" s="124">
        <v>0</v>
      </c>
      <c r="J423" s="123">
        <f t="shared" si="48"/>
        <v>0</v>
      </c>
      <c r="K423" s="124">
        <v>0</v>
      </c>
      <c r="L423" s="123">
        <f t="shared" si="49"/>
        <v>0</v>
      </c>
      <c r="M423" s="124">
        <v>0</v>
      </c>
      <c r="N423" s="123">
        <f t="shared" si="50"/>
        <v>0</v>
      </c>
      <c r="O423" s="123">
        <f t="shared" si="45"/>
        <v>0</v>
      </c>
    </row>
    <row r="424" spans="1:15" ht="20.25">
      <c r="A424" s="127">
        <v>6</v>
      </c>
      <c r="B424" s="128" t="s">
        <v>103</v>
      </c>
      <c r="C424" s="129">
        <v>4</v>
      </c>
      <c r="D424" s="123">
        <v>41</v>
      </c>
      <c r="E424" s="124">
        <v>52</v>
      </c>
      <c r="F424" s="123">
        <f t="shared" si="46"/>
        <v>2496</v>
      </c>
      <c r="G424" s="124">
        <v>48</v>
      </c>
      <c r="H424" s="123">
        <f t="shared" si="47"/>
        <v>2304</v>
      </c>
      <c r="I424" s="124">
        <v>46</v>
      </c>
      <c r="J424" s="123">
        <f t="shared" si="48"/>
        <v>2208</v>
      </c>
      <c r="K424" s="124">
        <v>44</v>
      </c>
      <c r="L424" s="123">
        <f t="shared" si="49"/>
        <v>2112</v>
      </c>
      <c r="M424" s="124">
        <v>42</v>
      </c>
      <c r="N424" s="123">
        <f t="shared" si="50"/>
        <v>2016</v>
      </c>
      <c r="O424" s="123">
        <f t="shared" si="45"/>
        <v>11136</v>
      </c>
    </row>
    <row r="425" spans="1:15" ht="101.25">
      <c r="A425" s="127">
        <v>7</v>
      </c>
      <c r="B425" s="128" t="s">
        <v>129</v>
      </c>
      <c r="C425" s="129">
        <v>3</v>
      </c>
      <c r="D425" s="123">
        <v>137</v>
      </c>
      <c r="E425" s="124">
        <v>142</v>
      </c>
      <c r="F425" s="123">
        <f t="shared" si="46"/>
        <v>5112</v>
      </c>
      <c r="G425" s="124">
        <v>142</v>
      </c>
      <c r="H425" s="123">
        <f t="shared" si="47"/>
        <v>5112</v>
      </c>
      <c r="I425" s="124">
        <v>144</v>
      </c>
      <c r="J425" s="123">
        <f t="shared" si="48"/>
        <v>5184</v>
      </c>
      <c r="K425" s="124">
        <v>146</v>
      </c>
      <c r="L425" s="123">
        <f t="shared" si="49"/>
        <v>5256</v>
      </c>
      <c r="M425" s="124">
        <v>148</v>
      </c>
      <c r="N425" s="123">
        <f t="shared" si="50"/>
        <v>5328</v>
      </c>
      <c r="O425" s="123">
        <f t="shared" si="45"/>
        <v>25992</v>
      </c>
    </row>
    <row r="426" spans="1:15" ht="20.25">
      <c r="A426" s="127">
        <v>8</v>
      </c>
      <c r="B426" s="128" t="s">
        <v>110</v>
      </c>
      <c r="C426" s="129">
        <v>2.5</v>
      </c>
      <c r="D426" s="123">
        <v>11</v>
      </c>
      <c r="E426" s="124">
        <v>11</v>
      </c>
      <c r="F426" s="123">
        <f t="shared" si="46"/>
        <v>330</v>
      </c>
      <c r="G426" s="124">
        <v>11</v>
      </c>
      <c r="H426" s="123">
        <f t="shared" si="47"/>
        <v>330</v>
      </c>
      <c r="I426" s="124">
        <v>11</v>
      </c>
      <c r="J426" s="123">
        <f t="shared" si="48"/>
        <v>330</v>
      </c>
      <c r="K426" s="124">
        <v>11</v>
      </c>
      <c r="L426" s="123">
        <f t="shared" si="49"/>
        <v>330</v>
      </c>
      <c r="M426" s="124">
        <v>11</v>
      </c>
      <c r="N426" s="123">
        <f t="shared" si="50"/>
        <v>330</v>
      </c>
      <c r="O426" s="123">
        <f t="shared" si="45"/>
        <v>1650</v>
      </c>
    </row>
    <row r="427" spans="1:15" ht="40.5">
      <c r="A427" s="127">
        <v>9</v>
      </c>
      <c r="B427" s="128" t="s">
        <v>111</v>
      </c>
      <c r="C427" s="129">
        <v>2.5</v>
      </c>
      <c r="D427" s="123">
        <v>40</v>
      </c>
      <c r="E427" s="124">
        <v>40</v>
      </c>
      <c r="F427" s="123">
        <f t="shared" si="46"/>
        <v>1200</v>
      </c>
      <c r="G427" s="124">
        <v>40</v>
      </c>
      <c r="H427" s="123">
        <f t="shared" si="47"/>
        <v>1200</v>
      </c>
      <c r="I427" s="124">
        <v>40</v>
      </c>
      <c r="J427" s="123">
        <f t="shared" si="48"/>
        <v>1200</v>
      </c>
      <c r="K427" s="124">
        <v>40</v>
      </c>
      <c r="L427" s="123">
        <f t="shared" si="49"/>
        <v>1200</v>
      </c>
      <c r="M427" s="124">
        <v>40</v>
      </c>
      <c r="N427" s="123">
        <f t="shared" si="50"/>
        <v>1200</v>
      </c>
      <c r="O427" s="123">
        <f t="shared" si="45"/>
        <v>6000</v>
      </c>
    </row>
    <row r="428" spans="1:15" ht="40.5">
      <c r="A428" s="127">
        <v>10</v>
      </c>
      <c r="B428" s="128" t="s">
        <v>112</v>
      </c>
      <c r="C428" s="129">
        <v>2.5</v>
      </c>
      <c r="D428" s="123">
        <v>11</v>
      </c>
      <c r="E428" s="124">
        <v>10</v>
      </c>
      <c r="F428" s="123">
        <f t="shared" si="46"/>
        <v>300</v>
      </c>
      <c r="G428" s="124">
        <v>8</v>
      </c>
      <c r="H428" s="123">
        <f t="shared" si="47"/>
        <v>240</v>
      </c>
      <c r="I428" s="124">
        <v>6</v>
      </c>
      <c r="J428" s="123">
        <f t="shared" si="48"/>
        <v>180</v>
      </c>
      <c r="K428" s="124">
        <v>4</v>
      </c>
      <c r="L428" s="123">
        <f t="shared" si="49"/>
        <v>120</v>
      </c>
      <c r="M428" s="124">
        <v>2</v>
      </c>
      <c r="N428" s="123">
        <f t="shared" si="50"/>
        <v>60</v>
      </c>
      <c r="O428" s="123">
        <f t="shared" si="45"/>
        <v>900</v>
      </c>
    </row>
    <row r="429" spans="1:15" ht="40.5">
      <c r="A429" s="127">
        <v>11</v>
      </c>
      <c r="B429" s="128" t="s">
        <v>113</v>
      </c>
      <c r="C429" s="129">
        <v>2</v>
      </c>
      <c r="D429" s="123">
        <v>1</v>
      </c>
      <c r="E429" s="124">
        <v>1</v>
      </c>
      <c r="F429" s="123">
        <f t="shared" si="46"/>
        <v>24</v>
      </c>
      <c r="G429" s="124">
        <v>1</v>
      </c>
      <c r="H429" s="123">
        <f t="shared" si="47"/>
        <v>24</v>
      </c>
      <c r="I429" s="124">
        <v>1</v>
      </c>
      <c r="J429" s="123">
        <f t="shared" si="48"/>
        <v>24</v>
      </c>
      <c r="K429" s="124">
        <v>1</v>
      </c>
      <c r="L429" s="123">
        <f t="shared" si="49"/>
        <v>24</v>
      </c>
      <c r="M429" s="124">
        <v>1</v>
      </c>
      <c r="N429" s="123">
        <f t="shared" si="50"/>
        <v>24</v>
      </c>
      <c r="O429" s="123">
        <f t="shared" si="45"/>
        <v>120</v>
      </c>
    </row>
    <row r="430" spans="1:15" ht="40.5">
      <c r="A430" s="127">
        <v>12</v>
      </c>
      <c r="B430" s="128" t="s">
        <v>117</v>
      </c>
      <c r="C430" s="129">
        <v>2</v>
      </c>
      <c r="D430" s="123">
        <v>18</v>
      </c>
      <c r="E430" s="124">
        <v>18</v>
      </c>
      <c r="F430" s="123">
        <f t="shared" si="46"/>
        <v>432</v>
      </c>
      <c r="G430" s="124">
        <v>18</v>
      </c>
      <c r="H430" s="123">
        <f t="shared" si="47"/>
        <v>432</v>
      </c>
      <c r="I430" s="124">
        <v>18</v>
      </c>
      <c r="J430" s="123">
        <f t="shared" si="48"/>
        <v>432</v>
      </c>
      <c r="K430" s="124">
        <v>18</v>
      </c>
      <c r="L430" s="123">
        <f t="shared" si="49"/>
        <v>432</v>
      </c>
      <c r="M430" s="124">
        <v>18</v>
      </c>
      <c r="N430" s="123">
        <f t="shared" si="50"/>
        <v>432</v>
      </c>
      <c r="O430" s="123">
        <f t="shared" si="45"/>
        <v>2160</v>
      </c>
    </row>
    <row r="431" spans="1:15" ht="40.5">
      <c r="A431" s="127">
        <v>13</v>
      </c>
      <c r="B431" s="128" t="s">
        <v>118</v>
      </c>
      <c r="C431" s="129">
        <v>1.5</v>
      </c>
      <c r="D431" s="123">
        <v>13</v>
      </c>
      <c r="E431" s="124">
        <v>13</v>
      </c>
      <c r="F431" s="123">
        <f t="shared" si="46"/>
        <v>234</v>
      </c>
      <c r="G431" s="124">
        <v>13</v>
      </c>
      <c r="H431" s="123">
        <f t="shared" si="47"/>
        <v>234</v>
      </c>
      <c r="I431" s="124">
        <v>13</v>
      </c>
      <c r="J431" s="123">
        <f t="shared" si="48"/>
        <v>234</v>
      </c>
      <c r="K431" s="124">
        <v>13</v>
      </c>
      <c r="L431" s="123">
        <f t="shared" si="49"/>
        <v>234</v>
      </c>
      <c r="M431" s="124">
        <v>13</v>
      </c>
      <c r="N431" s="123">
        <f t="shared" si="50"/>
        <v>234</v>
      </c>
      <c r="O431" s="123">
        <f t="shared" si="45"/>
        <v>1170</v>
      </c>
    </row>
    <row r="432" spans="1:15" ht="20.25">
      <c r="A432" s="120">
        <v>15</v>
      </c>
      <c r="B432" s="130" t="s">
        <v>153</v>
      </c>
      <c r="C432" s="131"/>
      <c r="D432" s="123"/>
      <c r="E432" s="124"/>
      <c r="F432" s="123">
        <f t="shared" si="46"/>
        <v>0</v>
      </c>
      <c r="G432" s="124"/>
      <c r="H432" s="123">
        <f t="shared" si="47"/>
        <v>0</v>
      </c>
      <c r="I432" s="124"/>
      <c r="J432" s="123">
        <f t="shared" si="48"/>
        <v>0</v>
      </c>
      <c r="K432" s="124"/>
      <c r="L432" s="123">
        <f t="shared" si="49"/>
        <v>0</v>
      </c>
      <c r="M432" s="124"/>
      <c r="N432" s="123">
        <f t="shared" si="50"/>
        <v>0</v>
      </c>
      <c r="O432" s="123">
        <f t="shared" si="45"/>
        <v>0</v>
      </c>
    </row>
    <row r="433" spans="1:15" ht="20.25">
      <c r="A433" s="127">
        <v>1</v>
      </c>
      <c r="B433" s="128" t="s">
        <v>100</v>
      </c>
      <c r="C433" s="129">
        <v>6</v>
      </c>
      <c r="D433" s="123"/>
      <c r="E433" s="124"/>
      <c r="F433" s="123">
        <f t="shared" si="46"/>
        <v>0</v>
      </c>
      <c r="G433" s="124"/>
      <c r="H433" s="123">
        <f t="shared" si="47"/>
        <v>0</v>
      </c>
      <c r="I433" s="124"/>
      <c r="J433" s="123">
        <f t="shared" si="48"/>
        <v>0</v>
      </c>
      <c r="K433" s="124"/>
      <c r="L433" s="123">
        <f t="shared" si="49"/>
        <v>0</v>
      </c>
      <c r="M433" s="124"/>
      <c r="N433" s="123">
        <f t="shared" si="50"/>
        <v>0</v>
      </c>
      <c r="O433" s="123">
        <f t="shared" si="45"/>
        <v>0</v>
      </c>
    </row>
    <row r="434" spans="1:15" ht="20.25">
      <c r="A434" s="127">
        <v>2</v>
      </c>
      <c r="B434" s="128" t="s">
        <v>101</v>
      </c>
      <c r="C434" s="129">
        <v>6</v>
      </c>
      <c r="D434" s="123"/>
      <c r="E434" s="124"/>
      <c r="F434" s="123">
        <f t="shared" si="46"/>
        <v>0</v>
      </c>
      <c r="G434" s="124"/>
      <c r="H434" s="123">
        <f t="shared" si="47"/>
        <v>0</v>
      </c>
      <c r="I434" s="124"/>
      <c r="J434" s="123">
        <f t="shared" si="48"/>
        <v>0</v>
      </c>
      <c r="K434" s="124"/>
      <c r="L434" s="123">
        <f t="shared" si="49"/>
        <v>0</v>
      </c>
      <c r="M434" s="124"/>
      <c r="N434" s="123">
        <f t="shared" si="50"/>
        <v>0</v>
      </c>
      <c r="O434" s="123">
        <f t="shared" si="45"/>
        <v>0</v>
      </c>
    </row>
    <row r="435" spans="1:15" ht="20.25">
      <c r="A435" s="127">
        <v>3</v>
      </c>
      <c r="B435" s="128" t="s">
        <v>9</v>
      </c>
      <c r="C435" s="129">
        <v>5</v>
      </c>
      <c r="D435" s="123"/>
      <c r="E435" s="124"/>
      <c r="F435" s="123">
        <f t="shared" si="46"/>
        <v>0</v>
      </c>
      <c r="G435" s="124"/>
      <c r="H435" s="123">
        <f t="shared" si="47"/>
        <v>0</v>
      </c>
      <c r="I435" s="124"/>
      <c r="J435" s="123">
        <f t="shared" si="48"/>
        <v>0</v>
      </c>
      <c r="K435" s="124"/>
      <c r="L435" s="123">
        <f t="shared" si="49"/>
        <v>0</v>
      </c>
      <c r="M435" s="124"/>
      <c r="N435" s="123">
        <f t="shared" si="50"/>
        <v>0</v>
      </c>
      <c r="O435" s="123">
        <f t="shared" si="45"/>
        <v>0</v>
      </c>
    </row>
    <row r="436" spans="1:15" ht="20.25">
      <c r="A436" s="127">
        <v>4</v>
      </c>
      <c r="B436" s="128" t="s">
        <v>102</v>
      </c>
      <c r="C436" s="129">
        <v>5</v>
      </c>
      <c r="D436" s="123">
        <v>11</v>
      </c>
      <c r="E436" s="124">
        <v>12</v>
      </c>
      <c r="F436" s="123">
        <f t="shared" si="46"/>
        <v>720</v>
      </c>
      <c r="G436" s="124">
        <v>17</v>
      </c>
      <c r="H436" s="123">
        <f t="shared" si="47"/>
        <v>1020</v>
      </c>
      <c r="I436" s="124">
        <v>20</v>
      </c>
      <c r="J436" s="123">
        <f t="shared" si="48"/>
        <v>1200</v>
      </c>
      <c r="K436" s="124">
        <v>20</v>
      </c>
      <c r="L436" s="123">
        <f t="shared" si="49"/>
        <v>1200</v>
      </c>
      <c r="M436" s="124">
        <v>22</v>
      </c>
      <c r="N436" s="123">
        <f t="shared" si="50"/>
        <v>1320</v>
      </c>
      <c r="O436" s="123">
        <f t="shared" si="45"/>
        <v>5460</v>
      </c>
    </row>
    <row r="437" spans="1:15" ht="20.25">
      <c r="A437" s="127">
        <v>5</v>
      </c>
      <c r="B437" s="128" t="s">
        <v>11</v>
      </c>
      <c r="C437" s="129">
        <v>5</v>
      </c>
      <c r="D437" s="123"/>
      <c r="E437" s="124"/>
      <c r="F437" s="123">
        <f t="shared" si="46"/>
        <v>0</v>
      </c>
      <c r="G437" s="124"/>
      <c r="H437" s="123">
        <f t="shared" si="47"/>
        <v>0</v>
      </c>
      <c r="I437" s="124"/>
      <c r="J437" s="123">
        <f t="shared" si="48"/>
        <v>0</v>
      </c>
      <c r="K437" s="124"/>
      <c r="L437" s="123">
        <f t="shared" si="49"/>
        <v>0</v>
      </c>
      <c r="M437" s="124"/>
      <c r="N437" s="123">
        <f t="shared" si="50"/>
        <v>0</v>
      </c>
      <c r="O437" s="123">
        <f t="shared" si="45"/>
        <v>0</v>
      </c>
    </row>
    <row r="438" spans="1:15" ht="20.25">
      <c r="A438" s="127">
        <v>6</v>
      </c>
      <c r="B438" s="128" t="s">
        <v>103</v>
      </c>
      <c r="C438" s="129">
        <v>4</v>
      </c>
      <c r="D438" s="123">
        <v>35</v>
      </c>
      <c r="E438" s="124">
        <v>40</v>
      </c>
      <c r="F438" s="123">
        <f t="shared" si="46"/>
        <v>1920</v>
      </c>
      <c r="G438" s="124">
        <v>42</v>
      </c>
      <c r="H438" s="123">
        <f t="shared" si="47"/>
        <v>2016</v>
      </c>
      <c r="I438" s="124">
        <v>44</v>
      </c>
      <c r="J438" s="123">
        <f t="shared" si="48"/>
        <v>2112</v>
      </c>
      <c r="K438" s="124">
        <v>46</v>
      </c>
      <c r="L438" s="123">
        <f t="shared" si="49"/>
        <v>2208</v>
      </c>
      <c r="M438" s="124">
        <v>46</v>
      </c>
      <c r="N438" s="123">
        <f t="shared" si="50"/>
        <v>2208</v>
      </c>
      <c r="O438" s="123">
        <f t="shared" si="45"/>
        <v>10464</v>
      </c>
    </row>
    <row r="439" spans="1:15" ht="101.25">
      <c r="A439" s="127">
        <v>7</v>
      </c>
      <c r="B439" s="128" t="s">
        <v>129</v>
      </c>
      <c r="C439" s="129">
        <v>3</v>
      </c>
      <c r="D439" s="123">
        <v>152</v>
      </c>
      <c r="E439" s="124">
        <v>152</v>
      </c>
      <c r="F439" s="123">
        <f t="shared" si="46"/>
        <v>5472</v>
      </c>
      <c r="G439" s="124">
        <v>152</v>
      </c>
      <c r="H439" s="123">
        <f t="shared" si="47"/>
        <v>5472</v>
      </c>
      <c r="I439" s="124">
        <v>152</v>
      </c>
      <c r="J439" s="123">
        <f t="shared" si="48"/>
        <v>5472</v>
      </c>
      <c r="K439" s="124"/>
      <c r="L439" s="123">
        <f t="shared" si="49"/>
        <v>0</v>
      </c>
      <c r="M439" s="124">
        <v>152</v>
      </c>
      <c r="N439" s="123">
        <f t="shared" si="50"/>
        <v>5472</v>
      </c>
      <c r="O439" s="123">
        <f t="shared" si="45"/>
        <v>21888</v>
      </c>
    </row>
    <row r="440" spans="1:15" ht="20.25">
      <c r="A440" s="127">
        <v>8</v>
      </c>
      <c r="B440" s="128" t="s">
        <v>110</v>
      </c>
      <c r="C440" s="129">
        <v>2.5</v>
      </c>
      <c r="D440" s="123">
        <v>12</v>
      </c>
      <c r="E440" s="124">
        <v>12</v>
      </c>
      <c r="F440" s="123">
        <f t="shared" si="46"/>
        <v>360</v>
      </c>
      <c r="G440" s="124">
        <v>12</v>
      </c>
      <c r="H440" s="123">
        <f t="shared" si="47"/>
        <v>360</v>
      </c>
      <c r="I440" s="124">
        <v>12</v>
      </c>
      <c r="J440" s="123">
        <f t="shared" si="48"/>
        <v>360</v>
      </c>
      <c r="K440" s="124"/>
      <c r="L440" s="123">
        <f t="shared" si="49"/>
        <v>0</v>
      </c>
      <c r="M440" s="124">
        <v>12</v>
      </c>
      <c r="N440" s="123">
        <f t="shared" si="50"/>
        <v>360</v>
      </c>
      <c r="O440" s="123">
        <f t="shared" si="45"/>
        <v>1440</v>
      </c>
    </row>
    <row r="441" spans="1:15" ht="40.5">
      <c r="A441" s="127">
        <v>9</v>
      </c>
      <c r="B441" s="128" t="s">
        <v>111</v>
      </c>
      <c r="C441" s="129">
        <v>2.5</v>
      </c>
      <c r="D441" s="123">
        <v>5</v>
      </c>
      <c r="E441" s="124">
        <v>5</v>
      </c>
      <c r="F441" s="123">
        <f t="shared" si="46"/>
        <v>150</v>
      </c>
      <c r="G441" s="124">
        <v>5</v>
      </c>
      <c r="H441" s="123">
        <f t="shared" si="47"/>
        <v>150</v>
      </c>
      <c r="I441" s="124">
        <v>5</v>
      </c>
      <c r="J441" s="123">
        <f t="shared" si="48"/>
        <v>150</v>
      </c>
      <c r="K441" s="124"/>
      <c r="L441" s="123">
        <f t="shared" si="49"/>
        <v>0</v>
      </c>
      <c r="M441" s="124">
        <v>5</v>
      </c>
      <c r="N441" s="123">
        <f t="shared" si="50"/>
        <v>150</v>
      </c>
      <c r="O441" s="123">
        <f t="shared" si="45"/>
        <v>600</v>
      </c>
    </row>
    <row r="442" spans="1:15" ht="40.5">
      <c r="A442" s="127">
        <v>10</v>
      </c>
      <c r="B442" s="128" t="s">
        <v>112</v>
      </c>
      <c r="C442" s="129">
        <v>2.5</v>
      </c>
      <c r="D442" s="123">
        <v>2</v>
      </c>
      <c r="E442" s="124"/>
      <c r="F442" s="123">
        <f t="shared" si="46"/>
        <v>0</v>
      </c>
      <c r="G442" s="124">
        <v>2</v>
      </c>
      <c r="H442" s="123">
        <f t="shared" si="47"/>
        <v>60</v>
      </c>
      <c r="I442" s="124">
        <v>2</v>
      </c>
      <c r="J442" s="123">
        <f t="shared" si="48"/>
        <v>60</v>
      </c>
      <c r="K442" s="124"/>
      <c r="L442" s="123">
        <f t="shared" si="49"/>
        <v>0</v>
      </c>
      <c r="M442" s="124">
        <v>2</v>
      </c>
      <c r="N442" s="123">
        <f t="shared" si="50"/>
        <v>60</v>
      </c>
      <c r="O442" s="123">
        <f t="shared" si="45"/>
        <v>180</v>
      </c>
    </row>
    <row r="443" spans="1:15" ht="40.5">
      <c r="A443" s="127">
        <v>11</v>
      </c>
      <c r="B443" s="128" t="s">
        <v>113</v>
      </c>
      <c r="C443" s="129">
        <v>2</v>
      </c>
      <c r="D443" s="123">
        <v>2</v>
      </c>
      <c r="E443" s="124">
        <v>2</v>
      </c>
      <c r="F443" s="123">
        <f t="shared" si="46"/>
        <v>48</v>
      </c>
      <c r="G443" s="124">
        <v>2</v>
      </c>
      <c r="H443" s="123">
        <f t="shared" si="47"/>
        <v>48</v>
      </c>
      <c r="I443" s="124">
        <v>2</v>
      </c>
      <c r="J443" s="123">
        <f t="shared" si="48"/>
        <v>48</v>
      </c>
      <c r="K443" s="124"/>
      <c r="L443" s="123">
        <f t="shared" si="49"/>
        <v>0</v>
      </c>
      <c r="M443" s="124">
        <v>2</v>
      </c>
      <c r="N443" s="123">
        <f t="shared" si="50"/>
        <v>48</v>
      </c>
      <c r="O443" s="123">
        <f t="shared" si="45"/>
        <v>192</v>
      </c>
    </row>
    <row r="444" spans="1:15" ht="40.5">
      <c r="A444" s="127">
        <v>12</v>
      </c>
      <c r="B444" s="128" t="s">
        <v>117</v>
      </c>
      <c r="C444" s="129">
        <v>2</v>
      </c>
      <c r="D444" s="123">
        <v>25</v>
      </c>
      <c r="E444" s="124">
        <v>25</v>
      </c>
      <c r="F444" s="123">
        <f t="shared" si="46"/>
        <v>600</v>
      </c>
      <c r="G444" s="124">
        <v>25</v>
      </c>
      <c r="H444" s="123">
        <f t="shared" si="47"/>
        <v>600</v>
      </c>
      <c r="I444" s="124">
        <v>25</v>
      </c>
      <c r="J444" s="123">
        <f t="shared" si="48"/>
        <v>600</v>
      </c>
      <c r="K444" s="124"/>
      <c r="L444" s="123">
        <f t="shared" si="49"/>
        <v>0</v>
      </c>
      <c r="M444" s="124">
        <v>25</v>
      </c>
      <c r="N444" s="123">
        <f t="shared" si="50"/>
        <v>600</v>
      </c>
      <c r="O444" s="123">
        <f t="shared" si="45"/>
        <v>2400</v>
      </c>
    </row>
    <row r="445" spans="1:15" ht="40.5">
      <c r="A445" s="127">
        <v>13</v>
      </c>
      <c r="B445" s="128" t="s">
        <v>118</v>
      </c>
      <c r="C445" s="129">
        <v>1.5</v>
      </c>
      <c r="D445" s="123">
        <v>19</v>
      </c>
      <c r="E445" s="124">
        <v>19</v>
      </c>
      <c r="F445" s="123">
        <f t="shared" si="46"/>
        <v>342</v>
      </c>
      <c r="G445" s="124">
        <v>19</v>
      </c>
      <c r="H445" s="123">
        <f t="shared" si="47"/>
        <v>342</v>
      </c>
      <c r="I445" s="124">
        <v>19</v>
      </c>
      <c r="J445" s="123">
        <f t="shared" si="48"/>
        <v>342</v>
      </c>
      <c r="K445" s="124"/>
      <c r="L445" s="123">
        <f t="shared" si="49"/>
        <v>0</v>
      </c>
      <c r="M445" s="124">
        <v>19</v>
      </c>
      <c r="N445" s="123">
        <f t="shared" si="50"/>
        <v>342</v>
      </c>
      <c r="O445" s="123">
        <f t="shared" si="45"/>
        <v>1368</v>
      </c>
    </row>
    <row r="446" spans="1:15" ht="20.25">
      <c r="A446" s="120">
        <v>16</v>
      </c>
      <c r="B446" s="130" t="s">
        <v>154</v>
      </c>
      <c r="C446" s="131"/>
      <c r="D446" s="123">
        <f t="shared" ref="D446:M446" si="52">SUM(D447:D459)</f>
        <v>343</v>
      </c>
      <c r="E446" s="124">
        <f t="shared" si="52"/>
        <v>406</v>
      </c>
      <c r="F446" s="123">
        <f t="shared" si="46"/>
        <v>0</v>
      </c>
      <c r="G446" s="124">
        <f t="shared" si="52"/>
        <v>406</v>
      </c>
      <c r="H446" s="123">
        <f t="shared" si="47"/>
        <v>0</v>
      </c>
      <c r="I446" s="124">
        <f t="shared" si="52"/>
        <v>406</v>
      </c>
      <c r="J446" s="123">
        <f t="shared" si="48"/>
        <v>0</v>
      </c>
      <c r="K446" s="124">
        <f t="shared" si="52"/>
        <v>406</v>
      </c>
      <c r="L446" s="123">
        <f t="shared" si="49"/>
        <v>0</v>
      </c>
      <c r="M446" s="124">
        <f t="shared" si="52"/>
        <v>406</v>
      </c>
      <c r="N446" s="123">
        <f t="shared" si="50"/>
        <v>0</v>
      </c>
      <c r="O446" s="123">
        <f t="shared" si="45"/>
        <v>0</v>
      </c>
    </row>
    <row r="447" spans="1:15" ht="20.25">
      <c r="A447" s="127">
        <v>1</v>
      </c>
      <c r="B447" s="128" t="s">
        <v>100</v>
      </c>
      <c r="C447" s="129">
        <v>6</v>
      </c>
      <c r="D447" s="123">
        <v>0</v>
      </c>
      <c r="E447" s="124">
        <v>0</v>
      </c>
      <c r="F447" s="123">
        <f t="shared" si="46"/>
        <v>0</v>
      </c>
      <c r="G447" s="124">
        <v>0</v>
      </c>
      <c r="H447" s="123">
        <f t="shared" si="47"/>
        <v>0</v>
      </c>
      <c r="I447" s="124">
        <v>0</v>
      </c>
      <c r="J447" s="123">
        <f t="shared" si="48"/>
        <v>0</v>
      </c>
      <c r="K447" s="124">
        <v>0</v>
      </c>
      <c r="L447" s="123">
        <f t="shared" si="49"/>
        <v>0</v>
      </c>
      <c r="M447" s="124">
        <v>0</v>
      </c>
      <c r="N447" s="123">
        <f t="shared" si="50"/>
        <v>0</v>
      </c>
      <c r="O447" s="123">
        <f t="shared" si="45"/>
        <v>0</v>
      </c>
    </row>
    <row r="448" spans="1:15" ht="20.25">
      <c r="A448" s="127">
        <v>2</v>
      </c>
      <c r="B448" s="128" t="s">
        <v>101</v>
      </c>
      <c r="C448" s="129">
        <v>6</v>
      </c>
      <c r="D448" s="123">
        <v>1</v>
      </c>
      <c r="E448" s="124">
        <v>1</v>
      </c>
      <c r="F448" s="123">
        <f t="shared" si="46"/>
        <v>72</v>
      </c>
      <c r="G448" s="124">
        <v>1</v>
      </c>
      <c r="H448" s="123">
        <f t="shared" si="47"/>
        <v>72</v>
      </c>
      <c r="I448" s="124">
        <v>2</v>
      </c>
      <c r="J448" s="123">
        <f t="shared" si="48"/>
        <v>144</v>
      </c>
      <c r="K448" s="124">
        <v>2</v>
      </c>
      <c r="L448" s="123">
        <f t="shared" si="49"/>
        <v>144</v>
      </c>
      <c r="M448" s="124">
        <v>2</v>
      </c>
      <c r="N448" s="123">
        <f t="shared" si="50"/>
        <v>144</v>
      </c>
      <c r="O448" s="123">
        <f t="shared" si="45"/>
        <v>576</v>
      </c>
    </row>
    <row r="449" spans="1:15" ht="20.25">
      <c r="A449" s="127">
        <v>3</v>
      </c>
      <c r="B449" s="128" t="s">
        <v>9</v>
      </c>
      <c r="C449" s="129">
        <v>5</v>
      </c>
      <c r="D449" s="123">
        <v>0</v>
      </c>
      <c r="E449" s="124">
        <v>0</v>
      </c>
      <c r="F449" s="123">
        <f t="shared" si="46"/>
        <v>0</v>
      </c>
      <c r="G449" s="124">
        <v>0</v>
      </c>
      <c r="H449" s="123">
        <f t="shared" si="47"/>
        <v>0</v>
      </c>
      <c r="I449" s="124">
        <v>0</v>
      </c>
      <c r="J449" s="123">
        <f t="shared" si="48"/>
        <v>0</v>
      </c>
      <c r="K449" s="124">
        <v>0</v>
      </c>
      <c r="L449" s="123">
        <f t="shared" si="49"/>
        <v>0</v>
      </c>
      <c r="M449" s="124">
        <v>0</v>
      </c>
      <c r="N449" s="123">
        <f t="shared" si="50"/>
        <v>0</v>
      </c>
      <c r="O449" s="123">
        <f t="shared" si="45"/>
        <v>0</v>
      </c>
    </row>
    <row r="450" spans="1:15" ht="20.25">
      <c r="A450" s="127">
        <v>4</v>
      </c>
      <c r="B450" s="128" t="s">
        <v>102</v>
      </c>
      <c r="C450" s="129">
        <v>5</v>
      </c>
      <c r="D450" s="123">
        <v>28</v>
      </c>
      <c r="E450" s="124">
        <v>37</v>
      </c>
      <c r="F450" s="123">
        <f t="shared" si="46"/>
        <v>2220</v>
      </c>
      <c r="G450" s="124">
        <v>39</v>
      </c>
      <c r="H450" s="123">
        <f t="shared" si="47"/>
        <v>2340</v>
      </c>
      <c r="I450" s="124">
        <v>43</v>
      </c>
      <c r="J450" s="123">
        <f t="shared" si="48"/>
        <v>2580</v>
      </c>
      <c r="K450" s="124">
        <v>46</v>
      </c>
      <c r="L450" s="123">
        <f t="shared" si="49"/>
        <v>2760</v>
      </c>
      <c r="M450" s="124">
        <v>46</v>
      </c>
      <c r="N450" s="123">
        <f t="shared" si="50"/>
        <v>2760</v>
      </c>
      <c r="O450" s="123">
        <f t="shared" si="45"/>
        <v>12660</v>
      </c>
    </row>
    <row r="451" spans="1:15" ht="20.25">
      <c r="A451" s="127">
        <v>5</v>
      </c>
      <c r="B451" s="128" t="s">
        <v>11</v>
      </c>
      <c r="C451" s="129">
        <v>5</v>
      </c>
      <c r="D451" s="123">
        <v>0</v>
      </c>
      <c r="E451" s="124">
        <v>0</v>
      </c>
      <c r="F451" s="123">
        <f t="shared" si="46"/>
        <v>0</v>
      </c>
      <c r="G451" s="124">
        <v>0</v>
      </c>
      <c r="H451" s="123">
        <f t="shared" si="47"/>
        <v>0</v>
      </c>
      <c r="I451" s="124">
        <v>0</v>
      </c>
      <c r="J451" s="123">
        <f t="shared" si="48"/>
        <v>0</v>
      </c>
      <c r="K451" s="124">
        <v>0</v>
      </c>
      <c r="L451" s="123">
        <f t="shared" si="49"/>
        <v>0</v>
      </c>
      <c r="M451" s="124">
        <v>0</v>
      </c>
      <c r="N451" s="123">
        <f t="shared" si="50"/>
        <v>0</v>
      </c>
      <c r="O451" s="123">
        <f t="shared" si="45"/>
        <v>0</v>
      </c>
    </row>
    <row r="452" spans="1:15" ht="20.25">
      <c r="A452" s="127">
        <v>6</v>
      </c>
      <c r="B452" s="128" t="s">
        <v>103</v>
      </c>
      <c r="C452" s="129">
        <v>4</v>
      </c>
      <c r="D452" s="123">
        <v>36</v>
      </c>
      <c r="E452" s="124">
        <v>55</v>
      </c>
      <c r="F452" s="123">
        <f t="shared" si="46"/>
        <v>2640</v>
      </c>
      <c r="G452" s="124">
        <v>53</v>
      </c>
      <c r="H452" s="123">
        <f t="shared" si="47"/>
        <v>2544</v>
      </c>
      <c r="I452" s="124">
        <v>50</v>
      </c>
      <c r="J452" s="123">
        <f t="shared" si="48"/>
        <v>2400</v>
      </c>
      <c r="K452" s="124">
        <v>50</v>
      </c>
      <c r="L452" s="123">
        <f t="shared" si="49"/>
        <v>2400</v>
      </c>
      <c r="M452" s="124">
        <v>50</v>
      </c>
      <c r="N452" s="123">
        <f t="shared" si="50"/>
        <v>2400</v>
      </c>
      <c r="O452" s="123">
        <f t="shared" si="45"/>
        <v>12384</v>
      </c>
    </row>
    <row r="453" spans="1:15" ht="101.25">
      <c r="A453" s="127">
        <v>7</v>
      </c>
      <c r="B453" s="128" t="s">
        <v>129</v>
      </c>
      <c r="C453" s="129">
        <v>3</v>
      </c>
      <c r="D453" s="123">
        <v>167</v>
      </c>
      <c r="E453" s="124">
        <v>194</v>
      </c>
      <c r="F453" s="123">
        <f t="shared" si="46"/>
        <v>6984</v>
      </c>
      <c r="G453" s="124">
        <v>194</v>
      </c>
      <c r="H453" s="123">
        <f t="shared" si="47"/>
        <v>6984</v>
      </c>
      <c r="I453" s="124">
        <v>194</v>
      </c>
      <c r="J453" s="123">
        <f t="shared" si="48"/>
        <v>6984</v>
      </c>
      <c r="K453" s="124">
        <v>194</v>
      </c>
      <c r="L453" s="123">
        <f t="shared" si="49"/>
        <v>6984</v>
      </c>
      <c r="M453" s="124">
        <v>194</v>
      </c>
      <c r="N453" s="123">
        <f t="shared" si="50"/>
        <v>6984</v>
      </c>
      <c r="O453" s="123">
        <f t="shared" si="45"/>
        <v>34920</v>
      </c>
    </row>
    <row r="454" spans="1:15" ht="20.25">
      <c r="A454" s="127">
        <v>8</v>
      </c>
      <c r="B454" s="128" t="s">
        <v>110</v>
      </c>
      <c r="C454" s="129">
        <v>2.5</v>
      </c>
      <c r="D454" s="123">
        <v>32</v>
      </c>
      <c r="E454" s="124">
        <v>35</v>
      </c>
      <c r="F454" s="123">
        <f t="shared" si="46"/>
        <v>1050</v>
      </c>
      <c r="G454" s="124">
        <v>35</v>
      </c>
      <c r="H454" s="123">
        <f t="shared" si="47"/>
        <v>1050</v>
      </c>
      <c r="I454" s="124">
        <v>33</v>
      </c>
      <c r="J454" s="123">
        <f t="shared" si="48"/>
        <v>990</v>
      </c>
      <c r="K454" s="124">
        <v>30</v>
      </c>
      <c r="L454" s="123">
        <f t="shared" si="49"/>
        <v>900</v>
      </c>
      <c r="M454" s="124">
        <v>30</v>
      </c>
      <c r="N454" s="123">
        <f t="shared" si="50"/>
        <v>900</v>
      </c>
      <c r="O454" s="123">
        <f t="shared" si="45"/>
        <v>4890</v>
      </c>
    </row>
    <row r="455" spans="1:15" ht="40.5">
      <c r="A455" s="127">
        <v>9</v>
      </c>
      <c r="B455" s="128" t="s">
        <v>111</v>
      </c>
      <c r="C455" s="129">
        <v>2.5</v>
      </c>
      <c r="D455" s="123">
        <v>24</v>
      </c>
      <c r="E455" s="124">
        <v>28</v>
      </c>
      <c r="F455" s="123">
        <f t="shared" si="46"/>
        <v>840</v>
      </c>
      <c r="G455" s="124">
        <v>28</v>
      </c>
      <c r="H455" s="123">
        <f t="shared" si="47"/>
        <v>840</v>
      </c>
      <c r="I455" s="124">
        <v>28</v>
      </c>
      <c r="J455" s="123">
        <f t="shared" si="48"/>
        <v>840</v>
      </c>
      <c r="K455" s="124">
        <v>28</v>
      </c>
      <c r="L455" s="123">
        <f t="shared" si="49"/>
        <v>840</v>
      </c>
      <c r="M455" s="124">
        <v>28</v>
      </c>
      <c r="N455" s="123">
        <f t="shared" si="50"/>
        <v>840</v>
      </c>
      <c r="O455" s="123">
        <f t="shared" si="45"/>
        <v>4200</v>
      </c>
    </row>
    <row r="456" spans="1:15" ht="40.5">
      <c r="A456" s="127">
        <v>10</v>
      </c>
      <c r="B456" s="128" t="s">
        <v>112</v>
      </c>
      <c r="C456" s="129">
        <v>2.5</v>
      </c>
      <c r="D456" s="123">
        <v>3</v>
      </c>
      <c r="E456" s="124">
        <v>3</v>
      </c>
      <c r="F456" s="123">
        <f t="shared" si="46"/>
        <v>90</v>
      </c>
      <c r="G456" s="124">
        <v>3</v>
      </c>
      <c r="H456" s="123">
        <f t="shared" si="47"/>
        <v>90</v>
      </c>
      <c r="I456" s="124">
        <v>3</v>
      </c>
      <c r="J456" s="123">
        <f t="shared" si="48"/>
        <v>90</v>
      </c>
      <c r="K456" s="124">
        <v>3</v>
      </c>
      <c r="L456" s="123">
        <f t="shared" si="49"/>
        <v>90</v>
      </c>
      <c r="M456" s="124">
        <v>3</v>
      </c>
      <c r="N456" s="123">
        <f t="shared" si="50"/>
        <v>90</v>
      </c>
      <c r="O456" s="123">
        <f t="shared" si="45"/>
        <v>450</v>
      </c>
    </row>
    <row r="457" spans="1:15" ht="40.5">
      <c r="A457" s="127">
        <v>11</v>
      </c>
      <c r="B457" s="128" t="s">
        <v>113</v>
      </c>
      <c r="C457" s="129">
        <v>2</v>
      </c>
      <c r="D457" s="123">
        <v>1</v>
      </c>
      <c r="E457" s="124">
        <v>3</v>
      </c>
      <c r="F457" s="123">
        <f t="shared" si="46"/>
        <v>72</v>
      </c>
      <c r="G457" s="124">
        <v>3</v>
      </c>
      <c r="H457" s="123">
        <f t="shared" si="47"/>
        <v>72</v>
      </c>
      <c r="I457" s="124">
        <v>3</v>
      </c>
      <c r="J457" s="123">
        <f t="shared" si="48"/>
        <v>72</v>
      </c>
      <c r="K457" s="124">
        <v>3</v>
      </c>
      <c r="L457" s="123">
        <f t="shared" si="49"/>
        <v>72</v>
      </c>
      <c r="M457" s="124">
        <v>3</v>
      </c>
      <c r="N457" s="123">
        <f t="shared" si="50"/>
        <v>72</v>
      </c>
      <c r="O457" s="123">
        <f t="shared" si="45"/>
        <v>360</v>
      </c>
    </row>
    <row r="458" spans="1:15" ht="40.5">
      <c r="A458" s="127">
        <v>12</v>
      </c>
      <c r="B458" s="128" t="s">
        <v>117</v>
      </c>
      <c r="C458" s="129">
        <v>2</v>
      </c>
      <c r="D458" s="123">
        <v>36</v>
      </c>
      <c r="E458" s="124">
        <v>38</v>
      </c>
      <c r="F458" s="123">
        <f t="shared" si="46"/>
        <v>912</v>
      </c>
      <c r="G458" s="124">
        <v>39</v>
      </c>
      <c r="H458" s="123">
        <f t="shared" si="47"/>
        <v>936</v>
      </c>
      <c r="I458" s="124">
        <v>41</v>
      </c>
      <c r="J458" s="123">
        <f t="shared" si="48"/>
        <v>984</v>
      </c>
      <c r="K458" s="124">
        <v>41</v>
      </c>
      <c r="L458" s="123">
        <f t="shared" si="49"/>
        <v>984</v>
      </c>
      <c r="M458" s="124">
        <v>42</v>
      </c>
      <c r="N458" s="123">
        <f t="shared" si="50"/>
        <v>1008</v>
      </c>
      <c r="O458" s="123">
        <f t="shared" si="45"/>
        <v>4824</v>
      </c>
    </row>
    <row r="459" spans="1:15" ht="40.5">
      <c r="A459" s="127">
        <v>13</v>
      </c>
      <c r="B459" s="128" t="s">
        <v>118</v>
      </c>
      <c r="C459" s="129">
        <v>1.5</v>
      </c>
      <c r="D459" s="123">
        <v>15</v>
      </c>
      <c r="E459" s="124">
        <v>12</v>
      </c>
      <c r="F459" s="123">
        <f t="shared" si="46"/>
        <v>216</v>
      </c>
      <c r="G459" s="124">
        <v>11</v>
      </c>
      <c r="H459" s="123">
        <f t="shared" si="47"/>
        <v>198</v>
      </c>
      <c r="I459" s="124">
        <v>9</v>
      </c>
      <c r="J459" s="123">
        <f t="shared" si="48"/>
        <v>162</v>
      </c>
      <c r="K459" s="124">
        <v>9</v>
      </c>
      <c r="L459" s="123">
        <f t="shared" si="49"/>
        <v>162</v>
      </c>
      <c r="M459" s="124">
        <v>8</v>
      </c>
      <c r="N459" s="123">
        <f t="shared" si="50"/>
        <v>144</v>
      </c>
      <c r="O459" s="123">
        <f t="shared" si="45"/>
        <v>882</v>
      </c>
    </row>
    <row r="460" spans="1:15" ht="20.25">
      <c r="A460" s="120">
        <v>17</v>
      </c>
      <c r="B460" s="130" t="s">
        <v>155</v>
      </c>
      <c r="C460" s="131"/>
      <c r="D460" s="123"/>
      <c r="E460" s="124"/>
      <c r="F460" s="123">
        <f t="shared" si="46"/>
        <v>0</v>
      </c>
      <c r="G460" s="124"/>
      <c r="H460" s="123">
        <f t="shared" si="47"/>
        <v>0</v>
      </c>
      <c r="I460" s="124"/>
      <c r="J460" s="123">
        <f t="shared" si="48"/>
        <v>0</v>
      </c>
      <c r="K460" s="124"/>
      <c r="L460" s="123">
        <f t="shared" si="49"/>
        <v>0</v>
      </c>
      <c r="M460" s="124"/>
      <c r="N460" s="123">
        <f t="shared" si="50"/>
        <v>0</v>
      </c>
      <c r="O460" s="123">
        <f t="shared" si="45"/>
        <v>0</v>
      </c>
    </row>
    <row r="461" spans="1:15" ht="20.25">
      <c r="A461" s="127">
        <v>1</v>
      </c>
      <c r="B461" s="128" t="s">
        <v>100</v>
      </c>
      <c r="C461" s="129">
        <v>6</v>
      </c>
      <c r="D461" s="123"/>
      <c r="E461" s="124"/>
      <c r="F461" s="123">
        <f t="shared" si="46"/>
        <v>0</v>
      </c>
      <c r="G461" s="124"/>
      <c r="H461" s="123">
        <f t="shared" si="47"/>
        <v>0</v>
      </c>
      <c r="I461" s="124"/>
      <c r="J461" s="123">
        <f t="shared" si="48"/>
        <v>0</v>
      </c>
      <c r="K461" s="124"/>
      <c r="L461" s="123">
        <f t="shared" si="49"/>
        <v>0</v>
      </c>
      <c r="M461" s="124"/>
      <c r="N461" s="123">
        <f t="shared" si="50"/>
        <v>0</v>
      </c>
      <c r="O461" s="123">
        <f t="shared" si="45"/>
        <v>0</v>
      </c>
    </row>
    <row r="462" spans="1:15" ht="20.25">
      <c r="A462" s="127">
        <v>2</v>
      </c>
      <c r="B462" s="128" t="s">
        <v>101</v>
      </c>
      <c r="C462" s="129">
        <v>6</v>
      </c>
      <c r="D462" s="123"/>
      <c r="E462" s="124"/>
      <c r="F462" s="123">
        <f t="shared" si="46"/>
        <v>0</v>
      </c>
      <c r="G462" s="124">
        <v>1</v>
      </c>
      <c r="H462" s="123">
        <f t="shared" si="47"/>
        <v>72</v>
      </c>
      <c r="I462" s="124">
        <v>2</v>
      </c>
      <c r="J462" s="123">
        <f t="shared" si="48"/>
        <v>144</v>
      </c>
      <c r="K462" s="124">
        <v>2</v>
      </c>
      <c r="L462" s="123">
        <f t="shared" si="49"/>
        <v>144</v>
      </c>
      <c r="M462" s="124">
        <v>3</v>
      </c>
      <c r="N462" s="123">
        <f t="shared" si="50"/>
        <v>216</v>
      </c>
      <c r="O462" s="123">
        <f t="shared" si="45"/>
        <v>576</v>
      </c>
    </row>
    <row r="463" spans="1:15" ht="20.25">
      <c r="A463" s="127">
        <v>3</v>
      </c>
      <c r="B463" s="128" t="s">
        <v>9</v>
      </c>
      <c r="C463" s="129">
        <v>5</v>
      </c>
      <c r="D463" s="123"/>
      <c r="E463" s="124"/>
      <c r="F463" s="123">
        <f t="shared" si="46"/>
        <v>0</v>
      </c>
      <c r="G463" s="124"/>
      <c r="H463" s="123">
        <f t="shared" si="47"/>
        <v>0</v>
      </c>
      <c r="I463" s="124"/>
      <c r="J463" s="123">
        <f t="shared" si="48"/>
        <v>0</v>
      </c>
      <c r="K463" s="124"/>
      <c r="L463" s="123">
        <f t="shared" si="49"/>
        <v>0</v>
      </c>
      <c r="M463" s="124"/>
      <c r="N463" s="123">
        <f t="shared" si="50"/>
        <v>0</v>
      </c>
      <c r="O463" s="123">
        <f t="shared" ref="O463:O526" si="53">+N463+L463+J463+H463+F463</f>
        <v>0</v>
      </c>
    </row>
    <row r="464" spans="1:15" ht="20.25">
      <c r="A464" s="127">
        <v>4</v>
      </c>
      <c r="B464" s="128" t="s">
        <v>102</v>
      </c>
      <c r="C464" s="129">
        <v>5</v>
      </c>
      <c r="D464" s="123">
        <v>15</v>
      </c>
      <c r="E464" s="124">
        <v>18</v>
      </c>
      <c r="F464" s="123">
        <f t="shared" ref="F464:F527" si="54">+C464*E464*12</f>
        <v>1080</v>
      </c>
      <c r="G464" s="124">
        <v>21</v>
      </c>
      <c r="H464" s="123">
        <f t="shared" ref="H464:H527" si="55">+C464*G464*12</f>
        <v>1260</v>
      </c>
      <c r="I464" s="124">
        <v>23</v>
      </c>
      <c r="J464" s="123">
        <f t="shared" ref="J464:J527" si="56">+I464*C464*12</f>
        <v>1380</v>
      </c>
      <c r="K464" s="124">
        <v>24</v>
      </c>
      <c r="L464" s="123">
        <f t="shared" ref="L464:L527" si="57">+K464*12*C464</f>
        <v>1440</v>
      </c>
      <c r="M464" s="124">
        <v>25</v>
      </c>
      <c r="N464" s="123">
        <f t="shared" ref="N464:N527" si="58">12*M464*C464</f>
        <v>1500</v>
      </c>
      <c r="O464" s="123">
        <f t="shared" si="53"/>
        <v>6660</v>
      </c>
    </row>
    <row r="465" spans="1:15" ht="20.25">
      <c r="A465" s="127">
        <v>5</v>
      </c>
      <c r="B465" s="128" t="s">
        <v>11</v>
      </c>
      <c r="C465" s="129">
        <v>5</v>
      </c>
      <c r="D465" s="123"/>
      <c r="E465" s="124"/>
      <c r="F465" s="123">
        <f t="shared" si="54"/>
        <v>0</v>
      </c>
      <c r="G465" s="124"/>
      <c r="H465" s="123">
        <f t="shared" si="55"/>
        <v>0</v>
      </c>
      <c r="I465" s="124"/>
      <c r="J465" s="123">
        <f t="shared" si="56"/>
        <v>0</v>
      </c>
      <c r="K465" s="124"/>
      <c r="L465" s="123">
        <f t="shared" si="57"/>
        <v>0</v>
      </c>
      <c r="M465" s="124"/>
      <c r="N465" s="123">
        <f t="shared" si="58"/>
        <v>0</v>
      </c>
      <c r="O465" s="123">
        <f t="shared" si="53"/>
        <v>0</v>
      </c>
    </row>
    <row r="466" spans="1:15" ht="20.25">
      <c r="A466" s="127">
        <v>6</v>
      </c>
      <c r="B466" s="128" t="s">
        <v>103</v>
      </c>
      <c r="C466" s="129">
        <v>4</v>
      </c>
      <c r="D466" s="123">
        <v>33</v>
      </c>
      <c r="E466" s="124">
        <v>37</v>
      </c>
      <c r="F466" s="123">
        <f t="shared" si="54"/>
        <v>1776</v>
      </c>
      <c r="G466" s="124">
        <v>39</v>
      </c>
      <c r="H466" s="123">
        <f t="shared" si="55"/>
        <v>1872</v>
      </c>
      <c r="I466" s="124">
        <v>39</v>
      </c>
      <c r="J466" s="123">
        <f t="shared" si="56"/>
        <v>1872</v>
      </c>
      <c r="K466" s="124">
        <v>40</v>
      </c>
      <c r="L466" s="123">
        <f t="shared" si="57"/>
        <v>1920</v>
      </c>
      <c r="M466" s="124">
        <v>40</v>
      </c>
      <c r="N466" s="123">
        <f t="shared" si="58"/>
        <v>1920</v>
      </c>
      <c r="O466" s="123">
        <f t="shared" si="53"/>
        <v>9360</v>
      </c>
    </row>
    <row r="467" spans="1:15" ht="101.25">
      <c r="A467" s="127">
        <v>7</v>
      </c>
      <c r="B467" s="128" t="s">
        <v>129</v>
      </c>
      <c r="C467" s="129">
        <v>3</v>
      </c>
      <c r="D467" s="123">
        <v>134</v>
      </c>
      <c r="E467" s="124">
        <v>141</v>
      </c>
      <c r="F467" s="123">
        <f t="shared" si="54"/>
        <v>5076</v>
      </c>
      <c r="G467" s="124">
        <v>145</v>
      </c>
      <c r="H467" s="123">
        <f t="shared" si="55"/>
        <v>5220</v>
      </c>
      <c r="I467" s="124">
        <v>151</v>
      </c>
      <c r="J467" s="123">
        <f t="shared" si="56"/>
        <v>5436</v>
      </c>
      <c r="K467" s="124">
        <v>155</v>
      </c>
      <c r="L467" s="123">
        <f t="shared" si="57"/>
        <v>5580</v>
      </c>
      <c r="M467" s="124">
        <v>155</v>
      </c>
      <c r="N467" s="123">
        <f t="shared" si="58"/>
        <v>5580</v>
      </c>
      <c r="O467" s="123">
        <f t="shared" si="53"/>
        <v>26892</v>
      </c>
    </row>
    <row r="468" spans="1:15" ht="20.25">
      <c r="A468" s="127">
        <v>8</v>
      </c>
      <c r="B468" s="128" t="s">
        <v>110</v>
      </c>
      <c r="C468" s="129">
        <v>2.5</v>
      </c>
      <c r="D468" s="123">
        <v>49</v>
      </c>
      <c r="E468" s="124">
        <v>45</v>
      </c>
      <c r="F468" s="123">
        <f t="shared" si="54"/>
        <v>1350</v>
      </c>
      <c r="G468" s="124">
        <v>40</v>
      </c>
      <c r="H468" s="123">
        <f t="shared" si="55"/>
        <v>1200</v>
      </c>
      <c r="I468" s="124">
        <v>35</v>
      </c>
      <c r="J468" s="123">
        <f t="shared" si="56"/>
        <v>1050</v>
      </c>
      <c r="K468" s="124">
        <v>30</v>
      </c>
      <c r="L468" s="123">
        <f t="shared" si="57"/>
        <v>900</v>
      </c>
      <c r="M468" s="124">
        <v>30</v>
      </c>
      <c r="N468" s="123">
        <f t="shared" si="58"/>
        <v>900</v>
      </c>
      <c r="O468" s="123">
        <f t="shared" si="53"/>
        <v>5400</v>
      </c>
    </row>
    <row r="469" spans="1:15" ht="40.5">
      <c r="A469" s="127">
        <v>9</v>
      </c>
      <c r="B469" s="128" t="s">
        <v>111</v>
      </c>
      <c r="C469" s="129">
        <v>2.5</v>
      </c>
      <c r="D469" s="123">
        <v>26</v>
      </c>
      <c r="E469" s="124">
        <v>28</v>
      </c>
      <c r="F469" s="123">
        <f t="shared" si="54"/>
        <v>840</v>
      </c>
      <c r="G469" s="124">
        <v>28</v>
      </c>
      <c r="H469" s="123">
        <f t="shared" si="55"/>
        <v>840</v>
      </c>
      <c r="I469" s="124">
        <v>26</v>
      </c>
      <c r="J469" s="123">
        <f t="shared" si="56"/>
        <v>780</v>
      </c>
      <c r="K469" s="124">
        <v>26</v>
      </c>
      <c r="L469" s="123">
        <f t="shared" si="57"/>
        <v>780</v>
      </c>
      <c r="M469" s="124">
        <v>26</v>
      </c>
      <c r="N469" s="123">
        <f t="shared" si="58"/>
        <v>780</v>
      </c>
      <c r="O469" s="123">
        <f t="shared" si="53"/>
        <v>4020</v>
      </c>
    </row>
    <row r="470" spans="1:15" ht="40.5">
      <c r="A470" s="127">
        <v>10</v>
      </c>
      <c r="B470" s="128" t="s">
        <v>112</v>
      </c>
      <c r="C470" s="129">
        <v>2.5</v>
      </c>
      <c r="D470" s="123">
        <v>12</v>
      </c>
      <c r="E470" s="124">
        <v>12</v>
      </c>
      <c r="F470" s="123">
        <f t="shared" si="54"/>
        <v>360</v>
      </c>
      <c r="G470" s="124">
        <v>9</v>
      </c>
      <c r="H470" s="123">
        <f t="shared" si="55"/>
        <v>270</v>
      </c>
      <c r="I470" s="124">
        <v>8</v>
      </c>
      <c r="J470" s="123">
        <f t="shared" si="56"/>
        <v>240</v>
      </c>
      <c r="K470" s="124">
        <v>7</v>
      </c>
      <c r="L470" s="123">
        <f t="shared" si="57"/>
        <v>210</v>
      </c>
      <c r="M470" s="124">
        <v>7</v>
      </c>
      <c r="N470" s="123">
        <f t="shared" si="58"/>
        <v>210</v>
      </c>
      <c r="O470" s="123">
        <f t="shared" si="53"/>
        <v>1290</v>
      </c>
    </row>
    <row r="471" spans="1:15" ht="40.5">
      <c r="A471" s="127">
        <v>11</v>
      </c>
      <c r="B471" s="128" t="s">
        <v>113</v>
      </c>
      <c r="C471" s="129">
        <v>2</v>
      </c>
      <c r="D471" s="123">
        <v>1</v>
      </c>
      <c r="E471" s="124">
        <v>2</v>
      </c>
      <c r="F471" s="123">
        <f t="shared" si="54"/>
        <v>48</v>
      </c>
      <c r="G471" s="124">
        <v>3</v>
      </c>
      <c r="H471" s="123">
        <f t="shared" si="55"/>
        <v>72</v>
      </c>
      <c r="I471" s="124">
        <v>3</v>
      </c>
      <c r="J471" s="123">
        <f t="shared" si="56"/>
        <v>72</v>
      </c>
      <c r="K471" s="124">
        <v>3</v>
      </c>
      <c r="L471" s="123">
        <f t="shared" si="57"/>
        <v>72</v>
      </c>
      <c r="M471" s="124">
        <v>3</v>
      </c>
      <c r="N471" s="123">
        <f t="shared" si="58"/>
        <v>72</v>
      </c>
      <c r="O471" s="123">
        <f t="shared" si="53"/>
        <v>336</v>
      </c>
    </row>
    <row r="472" spans="1:15" ht="40.5">
      <c r="A472" s="127">
        <v>12</v>
      </c>
      <c r="B472" s="128" t="s">
        <v>117</v>
      </c>
      <c r="C472" s="129">
        <v>2</v>
      </c>
      <c r="D472" s="123">
        <v>18</v>
      </c>
      <c r="E472" s="124">
        <v>19</v>
      </c>
      <c r="F472" s="123">
        <f t="shared" si="54"/>
        <v>456</v>
      </c>
      <c r="G472" s="124">
        <v>20</v>
      </c>
      <c r="H472" s="123">
        <f t="shared" si="55"/>
        <v>480</v>
      </c>
      <c r="I472" s="124">
        <v>20</v>
      </c>
      <c r="J472" s="123">
        <f t="shared" si="56"/>
        <v>480</v>
      </c>
      <c r="K472" s="124">
        <v>20</v>
      </c>
      <c r="L472" s="123">
        <f t="shared" si="57"/>
        <v>480</v>
      </c>
      <c r="M472" s="124">
        <v>20</v>
      </c>
      <c r="N472" s="123">
        <f t="shared" si="58"/>
        <v>480</v>
      </c>
      <c r="O472" s="123">
        <f t="shared" si="53"/>
        <v>2376</v>
      </c>
    </row>
    <row r="473" spans="1:15" ht="40.5">
      <c r="A473" s="127">
        <v>13</v>
      </c>
      <c r="B473" s="128" t="s">
        <v>118</v>
      </c>
      <c r="C473" s="129">
        <v>1.5</v>
      </c>
      <c r="D473" s="123">
        <v>24</v>
      </c>
      <c r="E473" s="124">
        <v>24</v>
      </c>
      <c r="F473" s="123">
        <f t="shared" si="54"/>
        <v>432</v>
      </c>
      <c r="G473" s="124">
        <v>24</v>
      </c>
      <c r="H473" s="123">
        <f t="shared" si="55"/>
        <v>432</v>
      </c>
      <c r="I473" s="124">
        <v>23</v>
      </c>
      <c r="J473" s="123">
        <f t="shared" si="56"/>
        <v>414</v>
      </c>
      <c r="K473" s="124">
        <v>23</v>
      </c>
      <c r="L473" s="123">
        <f t="shared" si="57"/>
        <v>414</v>
      </c>
      <c r="M473" s="124">
        <v>23</v>
      </c>
      <c r="N473" s="123">
        <f t="shared" si="58"/>
        <v>414</v>
      </c>
      <c r="O473" s="123">
        <f t="shared" si="53"/>
        <v>2106</v>
      </c>
    </row>
    <row r="474" spans="1:15" ht="20.25">
      <c r="A474" s="120">
        <v>18</v>
      </c>
      <c r="B474" s="130" t="s">
        <v>156</v>
      </c>
      <c r="C474" s="131"/>
      <c r="D474" s="123">
        <v>161</v>
      </c>
      <c r="E474" s="124">
        <v>179</v>
      </c>
      <c r="F474" s="123">
        <f t="shared" si="54"/>
        <v>0</v>
      </c>
      <c r="G474" s="124">
        <v>179</v>
      </c>
      <c r="H474" s="123">
        <f t="shared" si="55"/>
        <v>0</v>
      </c>
      <c r="I474" s="124">
        <v>185</v>
      </c>
      <c r="J474" s="123">
        <f t="shared" si="56"/>
        <v>0</v>
      </c>
      <c r="K474" s="124">
        <v>185</v>
      </c>
      <c r="L474" s="123">
        <f t="shared" si="57"/>
        <v>0</v>
      </c>
      <c r="M474" s="124">
        <v>185</v>
      </c>
      <c r="N474" s="123">
        <f t="shared" si="58"/>
        <v>0</v>
      </c>
      <c r="O474" s="123">
        <f t="shared" si="53"/>
        <v>0</v>
      </c>
    </row>
    <row r="475" spans="1:15" ht="20.25">
      <c r="A475" s="127">
        <v>1</v>
      </c>
      <c r="B475" s="128" t="s">
        <v>100</v>
      </c>
      <c r="C475" s="129">
        <v>6</v>
      </c>
      <c r="D475" s="123"/>
      <c r="E475" s="124"/>
      <c r="F475" s="123">
        <f t="shared" si="54"/>
        <v>0</v>
      </c>
      <c r="G475" s="124"/>
      <c r="H475" s="123">
        <f t="shared" si="55"/>
        <v>0</v>
      </c>
      <c r="I475" s="124"/>
      <c r="J475" s="123">
        <f t="shared" si="56"/>
        <v>0</v>
      </c>
      <c r="K475" s="124"/>
      <c r="L475" s="123">
        <f t="shared" si="57"/>
        <v>0</v>
      </c>
      <c r="M475" s="124"/>
      <c r="N475" s="123">
        <f t="shared" si="58"/>
        <v>0</v>
      </c>
      <c r="O475" s="123">
        <f t="shared" si="53"/>
        <v>0</v>
      </c>
    </row>
    <row r="476" spans="1:15" ht="20.25">
      <c r="A476" s="127">
        <v>2</v>
      </c>
      <c r="B476" s="128" t="s">
        <v>101</v>
      </c>
      <c r="C476" s="129">
        <v>6</v>
      </c>
      <c r="D476" s="123">
        <v>1</v>
      </c>
      <c r="E476" s="124">
        <v>1</v>
      </c>
      <c r="F476" s="123">
        <f t="shared" si="54"/>
        <v>72</v>
      </c>
      <c r="G476" s="124">
        <v>1</v>
      </c>
      <c r="H476" s="123">
        <f t="shared" si="55"/>
        <v>72</v>
      </c>
      <c r="I476" s="124">
        <v>0</v>
      </c>
      <c r="J476" s="123">
        <f t="shared" si="56"/>
        <v>0</v>
      </c>
      <c r="K476" s="124">
        <v>1</v>
      </c>
      <c r="L476" s="123">
        <f t="shared" si="57"/>
        <v>72</v>
      </c>
      <c r="M476" s="124">
        <v>1</v>
      </c>
      <c r="N476" s="123">
        <f t="shared" si="58"/>
        <v>72</v>
      </c>
      <c r="O476" s="123">
        <f t="shared" si="53"/>
        <v>288</v>
      </c>
    </row>
    <row r="477" spans="1:15" ht="20.25">
      <c r="A477" s="127">
        <v>3</v>
      </c>
      <c r="B477" s="128" t="s">
        <v>9</v>
      </c>
      <c r="C477" s="129">
        <v>5</v>
      </c>
      <c r="D477" s="123">
        <v>0</v>
      </c>
      <c r="E477" s="124">
        <v>0</v>
      </c>
      <c r="F477" s="123">
        <f t="shared" si="54"/>
        <v>0</v>
      </c>
      <c r="G477" s="124">
        <v>0</v>
      </c>
      <c r="H477" s="123">
        <f t="shared" si="55"/>
        <v>0</v>
      </c>
      <c r="I477" s="124">
        <v>0</v>
      </c>
      <c r="J477" s="123">
        <f t="shared" si="56"/>
        <v>0</v>
      </c>
      <c r="K477" s="124">
        <v>0</v>
      </c>
      <c r="L477" s="123">
        <f t="shared" si="57"/>
        <v>0</v>
      </c>
      <c r="M477" s="124">
        <v>0</v>
      </c>
      <c r="N477" s="123">
        <f t="shared" si="58"/>
        <v>0</v>
      </c>
      <c r="O477" s="123">
        <f t="shared" si="53"/>
        <v>0</v>
      </c>
    </row>
    <row r="478" spans="1:15" ht="20.25">
      <c r="A478" s="127">
        <v>4</v>
      </c>
      <c r="B478" s="128" t="s">
        <v>102</v>
      </c>
      <c r="C478" s="129">
        <v>5</v>
      </c>
      <c r="D478" s="123">
        <v>11</v>
      </c>
      <c r="E478" s="124">
        <v>12</v>
      </c>
      <c r="F478" s="123">
        <f t="shared" si="54"/>
        <v>720</v>
      </c>
      <c r="G478" s="124">
        <v>14</v>
      </c>
      <c r="H478" s="123">
        <f t="shared" si="55"/>
        <v>840</v>
      </c>
      <c r="I478" s="124">
        <v>17</v>
      </c>
      <c r="J478" s="123">
        <f t="shared" si="56"/>
        <v>1020</v>
      </c>
      <c r="K478" s="124">
        <v>19</v>
      </c>
      <c r="L478" s="123">
        <f t="shared" si="57"/>
        <v>1140</v>
      </c>
      <c r="M478" s="124">
        <v>19</v>
      </c>
      <c r="N478" s="123">
        <f t="shared" si="58"/>
        <v>1140</v>
      </c>
      <c r="O478" s="123">
        <f t="shared" si="53"/>
        <v>4860</v>
      </c>
    </row>
    <row r="479" spans="1:15" ht="20.25">
      <c r="A479" s="127">
        <v>5</v>
      </c>
      <c r="B479" s="128" t="s">
        <v>11</v>
      </c>
      <c r="C479" s="129">
        <v>5</v>
      </c>
      <c r="D479" s="123">
        <v>0</v>
      </c>
      <c r="E479" s="124">
        <v>0</v>
      </c>
      <c r="F479" s="123">
        <f t="shared" si="54"/>
        <v>0</v>
      </c>
      <c r="G479" s="124">
        <v>0</v>
      </c>
      <c r="H479" s="123">
        <f t="shared" si="55"/>
        <v>0</v>
      </c>
      <c r="I479" s="124">
        <v>0</v>
      </c>
      <c r="J479" s="123">
        <f t="shared" si="56"/>
        <v>0</v>
      </c>
      <c r="K479" s="124">
        <v>0</v>
      </c>
      <c r="L479" s="123">
        <f t="shared" si="57"/>
        <v>0</v>
      </c>
      <c r="M479" s="124">
        <v>0</v>
      </c>
      <c r="N479" s="123">
        <f t="shared" si="58"/>
        <v>0</v>
      </c>
      <c r="O479" s="123">
        <f t="shared" si="53"/>
        <v>0</v>
      </c>
    </row>
    <row r="480" spans="1:15" ht="20.25">
      <c r="A480" s="127">
        <v>6</v>
      </c>
      <c r="B480" s="128" t="s">
        <v>103</v>
      </c>
      <c r="C480" s="129">
        <v>4</v>
      </c>
      <c r="D480" s="123">
        <v>10</v>
      </c>
      <c r="E480" s="124">
        <v>14</v>
      </c>
      <c r="F480" s="123">
        <f t="shared" si="54"/>
        <v>672</v>
      </c>
      <c r="G480" s="124">
        <v>17</v>
      </c>
      <c r="H480" s="123">
        <f t="shared" si="55"/>
        <v>816</v>
      </c>
      <c r="I480" s="124">
        <v>20</v>
      </c>
      <c r="J480" s="123">
        <f t="shared" si="56"/>
        <v>960</v>
      </c>
      <c r="K480" s="124">
        <v>24</v>
      </c>
      <c r="L480" s="123">
        <f t="shared" si="57"/>
        <v>1152</v>
      </c>
      <c r="M480" s="124">
        <v>24</v>
      </c>
      <c r="N480" s="123">
        <f t="shared" si="58"/>
        <v>1152</v>
      </c>
      <c r="O480" s="123">
        <f t="shared" si="53"/>
        <v>4752</v>
      </c>
    </row>
    <row r="481" spans="1:15" ht="101.25">
      <c r="A481" s="127">
        <v>7</v>
      </c>
      <c r="B481" s="128" t="s">
        <v>129</v>
      </c>
      <c r="C481" s="129">
        <v>3</v>
      </c>
      <c r="D481" s="123">
        <v>77</v>
      </c>
      <c r="E481" s="124">
        <v>90</v>
      </c>
      <c r="F481" s="123">
        <f t="shared" si="54"/>
        <v>3240</v>
      </c>
      <c r="G481" s="124">
        <v>88</v>
      </c>
      <c r="H481" s="123">
        <f t="shared" si="55"/>
        <v>3168</v>
      </c>
      <c r="I481" s="124">
        <v>88</v>
      </c>
      <c r="J481" s="123">
        <f t="shared" si="56"/>
        <v>3168</v>
      </c>
      <c r="K481" s="124">
        <v>81</v>
      </c>
      <c r="L481" s="123">
        <f t="shared" si="57"/>
        <v>2916</v>
      </c>
      <c r="M481" s="124">
        <v>81</v>
      </c>
      <c r="N481" s="123">
        <f t="shared" si="58"/>
        <v>2916</v>
      </c>
      <c r="O481" s="123">
        <f t="shared" si="53"/>
        <v>15408</v>
      </c>
    </row>
    <row r="482" spans="1:15" ht="20.25">
      <c r="A482" s="127">
        <v>8</v>
      </c>
      <c r="B482" s="128" t="s">
        <v>110</v>
      </c>
      <c r="C482" s="129">
        <v>2.5</v>
      </c>
      <c r="D482" s="123">
        <v>37</v>
      </c>
      <c r="E482" s="124">
        <v>40</v>
      </c>
      <c r="F482" s="123">
        <f t="shared" si="54"/>
        <v>1200</v>
      </c>
      <c r="G482" s="124">
        <v>37</v>
      </c>
      <c r="H482" s="123">
        <f t="shared" si="55"/>
        <v>1110</v>
      </c>
      <c r="I482" s="124">
        <v>37</v>
      </c>
      <c r="J482" s="123">
        <f t="shared" si="56"/>
        <v>1110</v>
      </c>
      <c r="K482" s="124">
        <v>37</v>
      </c>
      <c r="L482" s="123">
        <f t="shared" si="57"/>
        <v>1110</v>
      </c>
      <c r="M482" s="124">
        <v>37</v>
      </c>
      <c r="N482" s="123">
        <f t="shared" si="58"/>
        <v>1110</v>
      </c>
      <c r="O482" s="123">
        <f t="shared" si="53"/>
        <v>5640</v>
      </c>
    </row>
    <row r="483" spans="1:15" ht="40.5">
      <c r="A483" s="127">
        <v>9</v>
      </c>
      <c r="B483" s="128" t="s">
        <v>111</v>
      </c>
      <c r="C483" s="129">
        <v>2.5</v>
      </c>
      <c r="D483" s="123">
        <v>30</v>
      </c>
      <c r="E483" s="124">
        <v>32</v>
      </c>
      <c r="F483" s="123">
        <f t="shared" si="54"/>
        <v>960</v>
      </c>
      <c r="G483" s="124">
        <v>32</v>
      </c>
      <c r="H483" s="123">
        <f t="shared" si="55"/>
        <v>960</v>
      </c>
      <c r="I483" s="124">
        <v>32</v>
      </c>
      <c r="J483" s="123">
        <f t="shared" si="56"/>
        <v>960</v>
      </c>
      <c r="K483" s="124">
        <v>30</v>
      </c>
      <c r="L483" s="123">
        <f t="shared" si="57"/>
        <v>900</v>
      </c>
      <c r="M483" s="124">
        <v>30</v>
      </c>
      <c r="N483" s="123">
        <f t="shared" si="58"/>
        <v>900</v>
      </c>
      <c r="O483" s="123">
        <f t="shared" si="53"/>
        <v>4680</v>
      </c>
    </row>
    <row r="484" spans="1:15" ht="40.5">
      <c r="A484" s="127">
        <v>10</v>
      </c>
      <c r="B484" s="128" t="s">
        <v>112</v>
      </c>
      <c r="C484" s="129">
        <v>2.5</v>
      </c>
      <c r="D484" s="123">
        <v>7</v>
      </c>
      <c r="E484" s="124">
        <v>7</v>
      </c>
      <c r="F484" s="123">
        <f t="shared" si="54"/>
        <v>210</v>
      </c>
      <c r="G484" s="124">
        <v>7</v>
      </c>
      <c r="H484" s="123">
        <f t="shared" si="55"/>
        <v>210</v>
      </c>
      <c r="I484" s="124">
        <v>4</v>
      </c>
      <c r="J484" s="123">
        <f t="shared" si="56"/>
        <v>120</v>
      </c>
      <c r="K484" s="124">
        <v>4</v>
      </c>
      <c r="L484" s="123">
        <f t="shared" si="57"/>
        <v>120</v>
      </c>
      <c r="M484" s="124">
        <v>4</v>
      </c>
      <c r="N484" s="123">
        <f t="shared" si="58"/>
        <v>120</v>
      </c>
      <c r="O484" s="123">
        <f t="shared" si="53"/>
        <v>780</v>
      </c>
    </row>
    <row r="485" spans="1:15" ht="40.5">
      <c r="A485" s="127">
        <v>11</v>
      </c>
      <c r="B485" s="128" t="s">
        <v>113</v>
      </c>
      <c r="C485" s="129">
        <v>2</v>
      </c>
      <c r="D485" s="123">
        <v>0</v>
      </c>
      <c r="E485" s="124">
        <v>0</v>
      </c>
      <c r="F485" s="123">
        <f t="shared" si="54"/>
        <v>0</v>
      </c>
      <c r="G485" s="124">
        <v>0</v>
      </c>
      <c r="H485" s="123">
        <f t="shared" si="55"/>
        <v>0</v>
      </c>
      <c r="I485" s="124">
        <v>1</v>
      </c>
      <c r="J485" s="123">
        <f t="shared" si="56"/>
        <v>24</v>
      </c>
      <c r="K485" s="124">
        <v>1</v>
      </c>
      <c r="L485" s="123">
        <f t="shared" si="57"/>
        <v>24</v>
      </c>
      <c r="M485" s="124">
        <v>1</v>
      </c>
      <c r="N485" s="123">
        <f t="shared" si="58"/>
        <v>24</v>
      </c>
      <c r="O485" s="123">
        <f t="shared" si="53"/>
        <v>72</v>
      </c>
    </row>
    <row r="486" spans="1:15" ht="40.5">
      <c r="A486" s="127">
        <v>12</v>
      </c>
      <c r="B486" s="128" t="s">
        <v>117</v>
      </c>
      <c r="C486" s="129">
        <v>2</v>
      </c>
      <c r="D486" s="123">
        <v>14</v>
      </c>
      <c r="E486" s="124">
        <v>11</v>
      </c>
      <c r="F486" s="123">
        <f t="shared" si="54"/>
        <v>264</v>
      </c>
      <c r="G486" s="124">
        <v>11</v>
      </c>
      <c r="H486" s="123">
        <f t="shared" si="55"/>
        <v>264</v>
      </c>
      <c r="I486" s="124">
        <v>11</v>
      </c>
      <c r="J486" s="123">
        <f t="shared" si="56"/>
        <v>264</v>
      </c>
      <c r="K486" s="124">
        <v>11</v>
      </c>
      <c r="L486" s="123">
        <f t="shared" si="57"/>
        <v>264</v>
      </c>
      <c r="M486" s="124">
        <v>11</v>
      </c>
      <c r="N486" s="123">
        <f t="shared" si="58"/>
        <v>264</v>
      </c>
      <c r="O486" s="123">
        <f t="shared" si="53"/>
        <v>1320</v>
      </c>
    </row>
    <row r="487" spans="1:15" ht="40.5">
      <c r="A487" s="127">
        <v>13</v>
      </c>
      <c r="B487" s="128" t="s">
        <v>118</v>
      </c>
      <c r="C487" s="129">
        <v>1.5</v>
      </c>
      <c r="D487" s="123">
        <v>11</v>
      </c>
      <c r="E487" s="124">
        <v>11</v>
      </c>
      <c r="F487" s="123">
        <f t="shared" si="54"/>
        <v>198</v>
      </c>
      <c r="G487" s="124">
        <v>11</v>
      </c>
      <c r="H487" s="123">
        <f t="shared" si="55"/>
        <v>198</v>
      </c>
      <c r="I487" s="124">
        <v>11</v>
      </c>
      <c r="J487" s="123">
        <f t="shared" si="56"/>
        <v>198</v>
      </c>
      <c r="K487" s="124">
        <v>11</v>
      </c>
      <c r="L487" s="123">
        <f t="shared" si="57"/>
        <v>198</v>
      </c>
      <c r="M487" s="124">
        <v>11</v>
      </c>
      <c r="N487" s="123">
        <f t="shared" si="58"/>
        <v>198</v>
      </c>
      <c r="O487" s="123">
        <f t="shared" si="53"/>
        <v>990</v>
      </c>
    </row>
    <row r="488" spans="1:15" ht="20.25">
      <c r="A488" s="120">
        <v>19</v>
      </c>
      <c r="B488" s="130" t="s">
        <v>157</v>
      </c>
      <c r="C488" s="131"/>
      <c r="D488" s="123">
        <f t="shared" ref="D488:M488" si="59">SUM(D491:D501)</f>
        <v>435</v>
      </c>
      <c r="E488" s="124">
        <f t="shared" si="59"/>
        <v>456</v>
      </c>
      <c r="F488" s="123">
        <f t="shared" si="54"/>
        <v>0</v>
      </c>
      <c r="G488" s="124">
        <f t="shared" si="59"/>
        <v>456</v>
      </c>
      <c r="H488" s="123">
        <f t="shared" si="55"/>
        <v>0</v>
      </c>
      <c r="I488" s="124">
        <f t="shared" si="59"/>
        <v>456</v>
      </c>
      <c r="J488" s="123">
        <f t="shared" si="56"/>
        <v>0</v>
      </c>
      <c r="K488" s="124">
        <f t="shared" si="59"/>
        <v>456</v>
      </c>
      <c r="L488" s="123">
        <f t="shared" si="57"/>
        <v>0</v>
      </c>
      <c r="M488" s="124">
        <f t="shared" si="59"/>
        <v>456</v>
      </c>
      <c r="N488" s="123">
        <f t="shared" si="58"/>
        <v>0</v>
      </c>
      <c r="O488" s="123">
        <f t="shared" si="53"/>
        <v>0</v>
      </c>
    </row>
    <row r="489" spans="1:15" ht="20.25">
      <c r="A489" s="127">
        <v>1</v>
      </c>
      <c r="B489" s="128" t="s">
        <v>100</v>
      </c>
      <c r="C489" s="129">
        <v>6</v>
      </c>
      <c r="D489" s="123">
        <v>0</v>
      </c>
      <c r="E489" s="124">
        <v>0</v>
      </c>
      <c r="F489" s="123">
        <f t="shared" si="54"/>
        <v>0</v>
      </c>
      <c r="G489" s="124">
        <v>0</v>
      </c>
      <c r="H489" s="123">
        <f t="shared" si="55"/>
        <v>0</v>
      </c>
      <c r="I489" s="124">
        <v>0</v>
      </c>
      <c r="J489" s="123">
        <f t="shared" si="56"/>
        <v>0</v>
      </c>
      <c r="K489" s="124">
        <v>0</v>
      </c>
      <c r="L489" s="123">
        <f t="shared" si="57"/>
        <v>0</v>
      </c>
      <c r="M489" s="124">
        <v>0</v>
      </c>
      <c r="N489" s="123">
        <f t="shared" si="58"/>
        <v>0</v>
      </c>
      <c r="O489" s="123">
        <f t="shared" si="53"/>
        <v>0</v>
      </c>
    </row>
    <row r="490" spans="1:15" ht="20.25">
      <c r="A490" s="127">
        <v>2</v>
      </c>
      <c r="B490" s="128" t="s">
        <v>101</v>
      </c>
      <c r="C490" s="129">
        <v>6</v>
      </c>
      <c r="D490" s="123">
        <v>0</v>
      </c>
      <c r="E490" s="124">
        <v>0</v>
      </c>
      <c r="F490" s="123">
        <f t="shared" si="54"/>
        <v>0</v>
      </c>
      <c r="G490" s="124">
        <v>0</v>
      </c>
      <c r="H490" s="123">
        <f t="shared" si="55"/>
        <v>0</v>
      </c>
      <c r="I490" s="124">
        <v>0</v>
      </c>
      <c r="J490" s="123">
        <f t="shared" si="56"/>
        <v>0</v>
      </c>
      <c r="K490" s="124">
        <v>0</v>
      </c>
      <c r="L490" s="123">
        <f t="shared" si="57"/>
        <v>0</v>
      </c>
      <c r="M490" s="124">
        <v>0</v>
      </c>
      <c r="N490" s="123">
        <f t="shared" si="58"/>
        <v>0</v>
      </c>
      <c r="O490" s="123">
        <f t="shared" si="53"/>
        <v>0</v>
      </c>
    </row>
    <row r="491" spans="1:15" ht="20.25">
      <c r="A491" s="127">
        <v>3</v>
      </c>
      <c r="B491" s="128" t="s">
        <v>9</v>
      </c>
      <c r="C491" s="129">
        <v>5</v>
      </c>
      <c r="D491" s="123">
        <v>1</v>
      </c>
      <c r="E491" s="124">
        <v>1</v>
      </c>
      <c r="F491" s="123">
        <f t="shared" si="54"/>
        <v>60</v>
      </c>
      <c r="G491" s="124">
        <v>1</v>
      </c>
      <c r="H491" s="123">
        <f t="shared" si="55"/>
        <v>60</v>
      </c>
      <c r="I491" s="124">
        <v>1</v>
      </c>
      <c r="J491" s="123">
        <f t="shared" si="56"/>
        <v>60</v>
      </c>
      <c r="K491" s="124">
        <v>1</v>
      </c>
      <c r="L491" s="123">
        <f t="shared" si="57"/>
        <v>60</v>
      </c>
      <c r="M491" s="124">
        <v>1</v>
      </c>
      <c r="N491" s="123">
        <f t="shared" si="58"/>
        <v>60</v>
      </c>
      <c r="O491" s="123">
        <f t="shared" si="53"/>
        <v>300</v>
      </c>
    </row>
    <row r="492" spans="1:15" ht="20.25">
      <c r="A492" s="127">
        <v>4</v>
      </c>
      <c r="B492" s="128" t="s">
        <v>102</v>
      </c>
      <c r="C492" s="129">
        <v>5</v>
      </c>
      <c r="D492" s="123">
        <v>13</v>
      </c>
      <c r="E492" s="124">
        <v>17</v>
      </c>
      <c r="F492" s="123">
        <f t="shared" si="54"/>
        <v>1020</v>
      </c>
      <c r="G492" s="124">
        <v>20</v>
      </c>
      <c r="H492" s="123">
        <f t="shared" si="55"/>
        <v>1200</v>
      </c>
      <c r="I492" s="124">
        <v>23</v>
      </c>
      <c r="J492" s="123">
        <f t="shared" si="56"/>
        <v>1380</v>
      </c>
      <c r="K492" s="124">
        <v>25</v>
      </c>
      <c r="L492" s="123">
        <f t="shared" si="57"/>
        <v>1500</v>
      </c>
      <c r="M492" s="124">
        <v>25</v>
      </c>
      <c r="N492" s="123">
        <f t="shared" si="58"/>
        <v>1500</v>
      </c>
      <c r="O492" s="123">
        <f t="shared" si="53"/>
        <v>6600</v>
      </c>
    </row>
    <row r="493" spans="1:15" ht="20.25">
      <c r="A493" s="127">
        <v>5</v>
      </c>
      <c r="B493" s="128" t="s">
        <v>11</v>
      </c>
      <c r="C493" s="129">
        <v>5</v>
      </c>
      <c r="D493" s="123">
        <v>0</v>
      </c>
      <c r="E493" s="124">
        <v>0</v>
      </c>
      <c r="F493" s="123">
        <f t="shared" si="54"/>
        <v>0</v>
      </c>
      <c r="G493" s="124">
        <v>0</v>
      </c>
      <c r="H493" s="123">
        <f t="shared" si="55"/>
        <v>0</v>
      </c>
      <c r="I493" s="124">
        <v>0</v>
      </c>
      <c r="J493" s="123">
        <f t="shared" si="56"/>
        <v>0</v>
      </c>
      <c r="K493" s="124">
        <v>0</v>
      </c>
      <c r="L493" s="123">
        <f t="shared" si="57"/>
        <v>0</v>
      </c>
      <c r="M493" s="124">
        <v>0</v>
      </c>
      <c r="N493" s="123">
        <f t="shared" si="58"/>
        <v>0</v>
      </c>
      <c r="O493" s="123">
        <f t="shared" si="53"/>
        <v>0</v>
      </c>
    </row>
    <row r="494" spans="1:15" ht="20.25">
      <c r="A494" s="127">
        <v>6</v>
      </c>
      <c r="B494" s="128" t="s">
        <v>103</v>
      </c>
      <c r="C494" s="129">
        <v>4</v>
      </c>
      <c r="D494" s="123">
        <v>61</v>
      </c>
      <c r="E494" s="124">
        <v>75</v>
      </c>
      <c r="F494" s="123">
        <f t="shared" si="54"/>
        <v>3600</v>
      </c>
      <c r="G494" s="124">
        <v>72</v>
      </c>
      <c r="H494" s="123">
        <f t="shared" si="55"/>
        <v>3456</v>
      </c>
      <c r="I494" s="124">
        <v>72</v>
      </c>
      <c r="J494" s="123">
        <f t="shared" si="56"/>
        <v>3456</v>
      </c>
      <c r="K494" s="124">
        <v>70</v>
      </c>
      <c r="L494" s="123">
        <f t="shared" si="57"/>
        <v>3360</v>
      </c>
      <c r="M494" s="124">
        <v>70</v>
      </c>
      <c r="N494" s="123">
        <f t="shared" si="58"/>
        <v>3360</v>
      </c>
      <c r="O494" s="123">
        <f t="shared" si="53"/>
        <v>17232</v>
      </c>
    </row>
    <row r="495" spans="1:15" ht="101.25">
      <c r="A495" s="127">
        <v>7</v>
      </c>
      <c r="B495" s="128" t="s">
        <v>129</v>
      </c>
      <c r="C495" s="129">
        <v>3</v>
      </c>
      <c r="D495" s="123">
        <v>252</v>
      </c>
      <c r="E495" s="124">
        <v>260</v>
      </c>
      <c r="F495" s="123">
        <f t="shared" si="54"/>
        <v>9360</v>
      </c>
      <c r="G495" s="124">
        <v>263</v>
      </c>
      <c r="H495" s="123">
        <f t="shared" si="55"/>
        <v>9468</v>
      </c>
      <c r="I495" s="124">
        <v>263</v>
      </c>
      <c r="J495" s="123">
        <f t="shared" si="56"/>
        <v>9468</v>
      </c>
      <c r="K495" s="124">
        <v>263</v>
      </c>
      <c r="L495" s="123">
        <f t="shared" si="57"/>
        <v>9468</v>
      </c>
      <c r="M495" s="124">
        <v>263</v>
      </c>
      <c r="N495" s="123">
        <f t="shared" si="58"/>
        <v>9468</v>
      </c>
      <c r="O495" s="123">
        <f t="shared" si="53"/>
        <v>47232</v>
      </c>
    </row>
    <row r="496" spans="1:15" ht="20.25">
      <c r="A496" s="127">
        <v>8</v>
      </c>
      <c r="B496" s="128" t="s">
        <v>110</v>
      </c>
      <c r="C496" s="129">
        <v>2.5</v>
      </c>
      <c r="D496" s="123">
        <v>24</v>
      </c>
      <c r="E496" s="124">
        <v>15</v>
      </c>
      <c r="F496" s="123">
        <f t="shared" si="54"/>
        <v>450</v>
      </c>
      <c r="G496" s="124">
        <v>15</v>
      </c>
      <c r="H496" s="123">
        <f t="shared" si="55"/>
        <v>450</v>
      </c>
      <c r="I496" s="124">
        <v>12</v>
      </c>
      <c r="J496" s="123">
        <f t="shared" si="56"/>
        <v>360</v>
      </c>
      <c r="K496" s="124">
        <v>12</v>
      </c>
      <c r="L496" s="123">
        <f t="shared" si="57"/>
        <v>360</v>
      </c>
      <c r="M496" s="124">
        <v>12</v>
      </c>
      <c r="N496" s="123">
        <f t="shared" si="58"/>
        <v>360</v>
      </c>
      <c r="O496" s="123">
        <f t="shared" si="53"/>
        <v>1980</v>
      </c>
    </row>
    <row r="497" spans="1:15" ht="40.5">
      <c r="A497" s="127">
        <v>9</v>
      </c>
      <c r="B497" s="128" t="s">
        <v>111</v>
      </c>
      <c r="C497" s="129">
        <v>2.5</v>
      </c>
      <c r="D497" s="123">
        <v>36</v>
      </c>
      <c r="E497" s="124">
        <v>43</v>
      </c>
      <c r="F497" s="123">
        <f t="shared" si="54"/>
        <v>1290</v>
      </c>
      <c r="G497" s="124">
        <v>40</v>
      </c>
      <c r="H497" s="123">
        <f t="shared" si="55"/>
        <v>1200</v>
      </c>
      <c r="I497" s="124">
        <v>40</v>
      </c>
      <c r="J497" s="123">
        <f t="shared" si="56"/>
        <v>1200</v>
      </c>
      <c r="K497" s="124">
        <v>40</v>
      </c>
      <c r="L497" s="123">
        <f t="shared" si="57"/>
        <v>1200</v>
      </c>
      <c r="M497" s="124">
        <v>40</v>
      </c>
      <c r="N497" s="123">
        <f t="shared" si="58"/>
        <v>1200</v>
      </c>
      <c r="O497" s="123">
        <f t="shared" si="53"/>
        <v>6090</v>
      </c>
    </row>
    <row r="498" spans="1:15" ht="40.5">
      <c r="A498" s="127">
        <v>10</v>
      </c>
      <c r="B498" s="128" t="s">
        <v>112</v>
      </c>
      <c r="C498" s="129">
        <v>2.5</v>
      </c>
      <c r="D498" s="123">
        <v>5</v>
      </c>
      <c r="E498" s="124">
        <v>2</v>
      </c>
      <c r="F498" s="123">
        <f t="shared" si="54"/>
        <v>60</v>
      </c>
      <c r="G498" s="124">
        <v>2</v>
      </c>
      <c r="H498" s="123">
        <f t="shared" si="55"/>
        <v>60</v>
      </c>
      <c r="I498" s="124">
        <v>2</v>
      </c>
      <c r="J498" s="123">
        <f t="shared" si="56"/>
        <v>60</v>
      </c>
      <c r="K498" s="124">
        <v>2</v>
      </c>
      <c r="L498" s="123">
        <f t="shared" si="57"/>
        <v>60</v>
      </c>
      <c r="M498" s="124">
        <v>2</v>
      </c>
      <c r="N498" s="123">
        <f t="shared" si="58"/>
        <v>60</v>
      </c>
      <c r="O498" s="123">
        <f t="shared" si="53"/>
        <v>300</v>
      </c>
    </row>
    <row r="499" spans="1:15" ht="40.5">
      <c r="A499" s="127">
        <v>11</v>
      </c>
      <c r="B499" s="128" t="s">
        <v>113</v>
      </c>
      <c r="C499" s="129">
        <v>2</v>
      </c>
      <c r="D499" s="123">
        <v>2</v>
      </c>
      <c r="E499" s="124">
        <v>2</v>
      </c>
      <c r="F499" s="123">
        <f t="shared" si="54"/>
        <v>48</v>
      </c>
      <c r="G499" s="124">
        <v>2</v>
      </c>
      <c r="H499" s="123">
        <f t="shared" si="55"/>
        <v>48</v>
      </c>
      <c r="I499" s="124">
        <v>2</v>
      </c>
      <c r="J499" s="123">
        <f t="shared" si="56"/>
        <v>48</v>
      </c>
      <c r="K499" s="124">
        <v>2</v>
      </c>
      <c r="L499" s="123">
        <f t="shared" si="57"/>
        <v>48</v>
      </c>
      <c r="M499" s="124">
        <v>2</v>
      </c>
      <c r="N499" s="123">
        <f t="shared" si="58"/>
        <v>48</v>
      </c>
      <c r="O499" s="123">
        <f t="shared" si="53"/>
        <v>240</v>
      </c>
    </row>
    <row r="500" spans="1:15" ht="40.5">
      <c r="A500" s="127">
        <v>12</v>
      </c>
      <c r="B500" s="128" t="s">
        <v>117</v>
      </c>
      <c r="C500" s="129">
        <v>2</v>
      </c>
      <c r="D500" s="123">
        <v>23</v>
      </c>
      <c r="E500" s="124">
        <v>26</v>
      </c>
      <c r="F500" s="123">
        <f t="shared" si="54"/>
        <v>624</v>
      </c>
      <c r="G500" s="124">
        <v>28</v>
      </c>
      <c r="H500" s="123">
        <f t="shared" si="55"/>
        <v>672</v>
      </c>
      <c r="I500" s="124">
        <v>30</v>
      </c>
      <c r="J500" s="123">
        <f t="shared" si="56"/>
        <v>720</v>
      </c>
      <c r="K500" s="124">
        <v>30</v>
      </c>
      <c r="L500" s="123">
        <f t="shared" si="57"/>
        <v>720</v>
      </c>
      <c r="M500" s="124">
        <v>31</v>
      </c>
      <c r="N500" s="123">
        <f t="shared" si="58"/>
        <v>744</v>
      </c>
      <c r="O500" s="123">
        <f t="shared" si="53"/>
        <v>3480</v>
      </c>
    </row>
    <row r="501" spans="1:15" ht="40.5">
      <c r="A501" s="127">
        <v>13</v>
      </c>
      <c r="B501" s="128" t="s">
        <v>118</v>
      </c>
      <c r="C501" s="129">
        <v>1.5</v>
      </c>
      <c r="D501" s="123">
        <v>18</v>
      </c>
      <c r="E501" s="124">
        <v>15</v>
      </c>
      <c r="F501" s="123">
        <f t="shared" si="54"/>
        <v>270</v>
      </c>
      <c r="G501" s="124">
        <v>13</v>
      </c>
      <c r="H501" s="123">
        <f t="shared" si="55"/>
        <v>234</v>
      </c>
      <c r="I501" s="124">
        <v>11</v>
      </c>
      <c r="J501" s="123">
        <f t="shared" si="56"/>
        <v>198</v>
      </c>
      <c r="K501" s="124">
        <v>11</v>
      </c>
      <c r="L501" s="123">
        <f t="shared" si="57"/>
        <v>198</v>
      </c>
      <c r="M501" s="124">
        <v>10</v>
      </c>
      <c r="N501" s="123">
        <f t="shared" si="58"/>
        <v>180</v>
      </c>
      <c r="O501" s="123">
        <f t="shared" si="53"/>
        <v>1080</v>
      </c>
    </row>
    <row r="502" spans="1:15" ht="20.25">
      <c r="A502" s="120">
        <v>20</v>
      </c>
      <c r="B502" s="130" t="s">
        <v>158</v>
      </c>
      <c r="C502" s="131"/>
      <c r="D502" s="123"/>
      <c r="E502" s="124"/>
      <c r="F502" s="123"/>
      <c r="G502" s="124"/>
      <c r="H502" s="123"/>
      <c r="I502" s="124"/>
      <c r="J502" s="123"/>
      <c r="K502" s="124"/>
      <c r="L502" s="123"/>
      <c r="M502" s="124"/>
      <c r="N502" s="123"/>
      <c r="O502" s="123">
        <f t="shared" si="53"/>
        <v>0</v>
      </c>
    </row>
    <row r="503" spans="1:15" ht="20.25">
      <c r="A503" s="127">
        <v>1</v>
      </c>
      <c r="B503" s="128" t="s">
        <v>100</v>
      </c>
      <c r="C503" s="129">
        <v>6</v>
      </c>
      <c r="D503" s="123">
        <v>0</v>
      </c>
      <c r="E503" s="124">
        <v>0</v>
      </c>
      <c r="F503" s="123">
        <f t="shared" si="54"/>
        <v>0</v>
      </c>
      <c r="G503" s="124">
        <v>0</v>
      </c>
      <c r="H503" s="123">
        <f t="shared" si="55"/>
        <v>0</v>
      </c>
      <c r="I503" s="124">
        <v>0</v>
      </c>
      <c r="J503" s="123">
        <f t="shared" si="56"/>
        <v>0</v>
      </c>
      <c r="K503" s="124">
        <v>0</v>
      </c>
      <c r="L503" s="123">
        <f t="shared" si="57"/>
        <v>0</v>
      </c>
      <c r="M503" s="124">
        <v>0</v>
      </c>
      <c r="N503" s="123">
        <f t="shared" si="58"/>
        <v>0</v>
      </c>
      <c r="O503" s="123">
        <f t="shared" si="53"/>
        <v>0</v>
      </c>
    </row>
    <row r="504" spans="1:15" ht="20.25">
      <c r="A504" s="127">
        <v>2</v>
      </c>
      <c r="B504" s="128" t="s">
        <v>101</v>
      </c>
      <c r="C504" s="129">
        <v>6</v>
      </c>
      <c r="D504" s="123">
        <v>2</v>
      </c>
      <c r="E504" s="124">
        <v>0</v>
      </c>
      <c r="F504" s="123">
        <f t="shared" si="54"/>
        <v>0</v>
      </c>
      <c r="G504" s="124">
        <v>0</v>
      </c>
      <c r="H504" s="123">
        <f t="shared" si="55"/>
        <v>0</v>
      </c>
      <c r="I504" s="124">
        <v>0</v>
      </c>
      <c r="J504" s="123">
        <f t="shared" si="56"/>
        <v>0</v>
      </c>
      <c r="K504" s="124">
        <v>0</v>
      </c>
      <c r="L504" s="123">
        <f t="shared" si="57"/>
        <v>0</v>
      </c>
      <c r="M504" s="124">
        <v>0</v>
      </c>
      <c r="N504" s="123">
        <f t="shared" si="58"/>
        <v>0</v>
      </c>
      <c r="O504" s="123">
        <f t="shared" si="53"/>
        <v>0</v>
      </c>
    </row>
    <row r="505" spans="1:15" ht="20.25">
      <c r="A505" s="127">
        <v>3</v>
      </c>
      <c r="B505" s="128" t="s">
        <v>9</v>
      </c>
      <c r="C505" s="129">
        <v>5</v>
      </c>
      <c r="D505" s="123">
        <v>0</v>
      </c>
      <c r="E505" s="124">
        <v>0</v>
      </c>
      <c r="F505" s="123">
        <f t="shared" si="54"/>
        <v>0</v>
      </c>
      <c r="G505" s="124">
        <v>0</v>
      </c>
      <c r="H505" s="123">
        <f t="shared" si="55"/>
        <v>0</v>
      </c>
      <c r="I505" s="124">
        <v>0</v>
      </c>
      <c r="J505" s="123">
        <f t="shared" si="56"/>
        <v>0</v>
      </c>
      <c r="K505" s="124">
        <v>0</v>
      </c>
      <c r="L505" s="123">
        <f t="shared" si="57"/>
        <v>0</v>
      </c>
      <c r="M505" s="124">
        <v>0</v>
      </c>
      <c r="N505" s="123">
        <f t="shared" si="58"/>
        <v>0</v>
      </c>
      <c r="O505" s="123">
        <f t="shared" si="53"/>
        <v>0</v>
      </c>
    </row>
    <row r="506" spans="1:15" ht="20.25">
      <c r="A506" s="127">
        <v>4</v>
      </c>
      <c r="B506" s="128" t="s">
        <v>102</v>
      </c>
      <c r="C506" s="129">
        <v>5</v>
      </c>
      <c r="D506" s="123">
        <v>16</v>
      </c>
      <c r="E506" s="124">
        <v>18</v>
      </c>
      <c r="F506" s="123">
        <f t="shared" si="54"/>
        <v>1080</v>
      </c>
      <c r="G506" s="124">
        <v>21</v>
      </c>
      <c r="H506" s="123">
        <f t="shared" si="55"/>
        <v>1260</v>
      </c>
      <c r="I506" s="124">
        <v>23</v>
      </c>
      <c r="J506" s="123">
        <f t="shared" si="56"/>
        <v>1380</v>
      </c>
      <c r="K506" s="124">
        <v>25</v>
      </c>
      <c r="L506" s="123">
        <f t="shared" si="57"/>
        <v>1500</v>
      </c>
      <c r="M506" s="124">
        <v>28</v>
      </c>
      <c r="N506" s="123">
        <f t="shared" si="58"/>
        <v>1680</v>
      </c>
      <c r="O506" s="123">
        <f t="shared" si="53"/>
        <v>6900</v>
      </c>
    </row>
    <row r="507" spans="1:15" ht="20.25">
      <c r="A507" s="127">
        <v>5</v>
      </c>
      <c r="B507" s="128" t="s">
        <v>11</v>
      </c>
      <c r="C507" s="129">
        <v>5</v>
      </c>
      <c r="D507" s="123">
        <v>0</v>
      </c>
      <c r="E507" s="124">
        <v>0</v>
      </c>
      <c r="F507" s="123">
        <f t="shared" si="54"/>
        <v>0</v>
      </c>
      <c r="G507" s="124">
        <v>0</v>
      </c>
      <c r="H507" s="123">
        <f t="shared" si="55"/>
        <v>0</v>
      </c>
      <c r="I507" s="124">
        <v>0</v>
      </c>
      <c r="J507" s="123">
        <f t="shared" si="56"/>
        <v>0</v>
      </c>
      <c r="K507" s="124">
        <v>0</v>
      </c>
      <c r="L507" s="123">
        <f t="shared" si="57"/>
        <v>0</v>
      </c>
      <c r="M507" s="124">
        <v>0</v>
      </c>
      <c r="N507" s="123">
        <f t="shared" si="58"/>
        <v>0</v>
      </c>
      <c r="O507" s="123">
        <f t="shared" si="53"/>
        <v>0</v>
      </c>
    </row>
    <row r="508" spans="1:15" ht="20.25">
      <c r="A508" s="127">
        <v>6</v>
      </c>
      <c r="B508" s="128" t="s">
        <v>103</v>
      </c>
      <c r="C508" s="129">
        <v>4</v>
      </c>
      <c r="D508" s="123">
        <v>38</v>
      </c>
      <c r="E508" s="124">
        <v>51</v>
      </c>
      <c r="F508" s="123">
        <f t="shared" si="54"/>
        <v>2448</v>
      </c>
      <c r="G508" s="124">
        <v>51</v>
      </c>
      <c r="H508" s="123">
        <f t="shared" si="55"/>
        <v>2448</v>
      </c>
      <c r="I508" s="124">
        <v>52</v>
      </c>
      <c r="J508" s="123">
        <f t="shared" si="56"/>
        <v>2496</v>
      </c>
      <c r="K508" s="124">
        <v>53</v>
      </c>
      <c r="L508" s="123">
        <f t="shared" si="57"/>
        <v>2544</v>
      </c>
      <c r="M508" s="124">
        <v>54</v>
      </c>
      <c r="N508" s="123">
        <f t="shared" si="58"/>
        <v>2592</v>
      </c>
      <c r="O508" s="123">
        <f t="shared" si="53"/>
        <v>12528</v>
      </c>
    </row>
    <row r="509" spans="1:15" ht="101.25">
      <c r="A509" s="127">
        <v>7</v>
      </c>
      <c r="B509" s="128" t="s">
        <v>129</v>
      </c>
      <c r="C509" s="129">
        <v>3</v>
      </c>
      <c r="D509" s="123">
        <v>163</v>
      </c>
      <c r="E509" s="124">
        <v>189</v>
      </c>
      <c r="F509" s="123">
        <f t="shared" si="54"/>
        <v>6804</v>
      </c>
      <c r="G509" s="124">
        <v>189</v>
      </c>
      <c r="H509" s="123">
        <f t="shared" si="55"/>
        <v>6804</v>
      </c>
      <c r="I509" s="124">
        <v>189</v>
      </c>
      <c r="J509" s="123">
        <f t="shared" si="56"/>
        <v>6804</v>
      </c>
      <c r="K509" s="124">
        <v>189</v>
      </c>
      <c r="L509" s="123">
        <f t="shared" si="57"/>
        <v>6804</v>
      </c>
      <c r="M509" s="124">
        <v>189</v>
      </c>
      <c r="N509" s="123">
        <f t="shared" si="58"/>
        <v>6804</v>
      </c>
      <c r="O509" s="123">
        <f t="shared" si="53"/>
        <v>34020</v>
      </c>
    </row>
    <row r="510" spans="1:15" ht="20.25">
      <c r="A510" s="127">
        <v>8</v>
      </c>
      <c r="B510" s="128" t="s">
        <v>110</v>
      </c>
      <c r="C510" s="129">
        <v>2.5</v>
      </c>
      <c r="D510" s="123">
        <v>18</v>
      </c>
      <c r="E510" s="124">
        <v>14</v>
      </c>
      <c r="F510" s="123">
        <f t="shared" si="54"/>
        <v>420</v>
      </c>
      <c r="G510" s="124">
        <v>12</v>
      </c>
      <c r="H510" s="123">
        <f t="shared" si="55"/>
        <v>360</v>
      </c>
      <c r="I510" s="124">
        <v>11</v>
      </c>
      <c r="J510" s="123">
        <f t="shared" si="56"/>
        <v>330</v>
      </c>
      <c r="K510" s="124">
        <v>10</v>
      </c>
      <c r="L510" s="123">
        <f t="shared" si="57"/>
        <v>300</v>
      </c>
      <c r="M510" s="124">
        <v>11</v>
      </c>
      <c r="N510" s="123">
        <f t="shared" si="58"/>
        <v>330</v>
      </c>
      <c r="O510" s="123">
        <f t="shared" si="53"/>
        <v>1740</v>
      </c>
    </row>
    <row r="511" spans="1:15" ht="40.5">
      <c r="A511" s="127">
        <v>9</v>
      </c>
      <c r="B511" s="128" t="s">
        <v>111</v>
      </c>
      <c r="C511" s="129">
        <v>2.5</v>
      </c>
      <c r="D511" s="123">
        <v>29</v>
      </c>
      <c r="E511" s="124">
        <v>28</v>
      </c>
      <c r="F511" s="123">
        <f t="shared" si="54"/>
        <v>840</v>
      </c>
      <c r="G511" s="124">
        <v>26</v>
      </c>
      <c r="H511" s="123">
        <f t="shared" si="55"/>
        <v>780</v>
      </c>
      <c r="I511" s="124">
        <v>26</v>
      </c>
      <c r="J511" s="123">
        <f t="shared" si="56"/>
        <v>780</v>
      </c>
      <c r="K511" s="124">
        <v>24</v>
      </c>
      <c r="L511" s="123">
        <f t="shared" si="57"/>
        <v>720</v>
      </c>
      <c r="M511" s="124">
        <v>19</v>
      </c>
      <c r="N511" s="123">
        <f t="shared" si="58"/>
        <v>570</v>
      </c>
      <c r="O511" s="123">
        <f t="shared" si="53"/>
        <v>3690</v>
      </c>
    </row>
    <row r="512" spans="1:15" ht="40.5">
      <c r="A512" s="127">
        <v>10</v>
      </c>
      <c r="B512" s="128" t="s">
        <v>112</v>
      </c>
      <c r="C512" s="129">
        <v>2.5</v>
      </c>
      <c r="D512" s="123">
        <v>19</v>
      </c>
      <c r="E512" s="124">
        <v>19</v>
      </c>
      <c r="F512" s="123">
        <f t="shared" si="54"/>
        <v>570</v>
      </c>
      <c r="G512" s="124">
        <v>19</v>
      </c>
      <c r="H512" s="123">
        <f t="shared" si="55"/>
        <v>570</v>
      </c>
      <c r="I512" s="124">
        <v>19</v>
      </c>
      <c r="J512" s="123">
        <f t="shared" si="56"/>
        <v>570</v>
      </c>
      <c r="K512" s="124">
        <v>19</v>
      </c>
      <c r="L512" s="123">
        <f t="shared" si="57"/>
        <v>570</v>
      </c>
      <c r="M512" s="124">
        <v>19</v>
      </c>
      <c r="N512" s="123">
        <f t="shared" si="58"/>
        <v>570</v>
      </c>
      <c r="O512" s="123">
        <f t="shared" si="53"/>
        <v>2850</v>
      </c>
    </row>
    <row r="513" spans="1:15" ht="40.5">
      <c r="A513" s="127">
        <v>11</v>
      </c>
      <c r="B513" s="128" t="s">
        <v>113</v>
      </c>
      <c r="C513" s="129">
        <v>2</v>
      </c>
      <c r="D513" s="123">
        <v>1</v>
      </c>
      <c r="E513" s="124">
        <v>2</v>
      </c>
      <c r="F513" s="123">
        <f t="shared" si="54"/>
        <v>48</v>
      </c>
      <c r="G513" s="124">
        <v>2</v>
      </c>
      <c r="H513" s="123">
        <f t="shared" si="55"/>
        <v>48</v>
      </c>
      <c r="I513" s="124">
        <v>2</v>
      </c>
      <c r="J513" s="123">
        <f t="shared" si="56"/>
        <v>48</v>
      </c>
      <c r="K513" s="124">
        <v>2</v>
      </c>
      <c r="L513" s="123">
        <f t="shared" si="57"/>
        <v>48</v>
      </c>
      <c r="M513" s="124">
        <v>2</v>
      </c>
      <c r="N513" s="123">
        <f t="shared" si="58"/>
        <v>48</v>
      </c>
      <c r="O513" s="123">
        <f t="shared" si="53"/>
        <v>240</v>
      </c>
    </row>
    <row r="514" spans="1:15" ht="40.5">
      <c r="A514" s="127">
        <v>12</v>
      </c>
      <c r="B514" s="128" t="s">
        <v>117</v>
      </c>
      <c r="C514" s="129">
        <v>2</v>
      </c>
      <c r="D514" s="123">
        <v>16</v>
      </c>
      <c r="E514" s="124">
        <v>19</v>
      </c>
      <c r="F514" s="123">
        <f t="shared" si="54"/>
        <v>456</v>
      </c>
      <c r="G514" s="124">
        <v>20</v>
      </c>
      <c r="H514" s="123">
        <f t="shared" si="55"/>
        <v>480</v>
      </c>
      <c r="I514" s="124">
        <v>18</v>
      </c>
      <c r="J514" s="123">
        <f t="shared" si="56"/>
        <v>432</v>
      </c>
      <c r="K514" s="124">
        <v>18</v>
      </c>
      <c r="L514" s="123">
        <f t="shared" si="57"/>
        <v>432</v>
      </c>
      <c r="M514" s="124">
        <v>18</v>
      </c>
      <c r="N514" s="123">
        <f t="shared" si="58"/>
        <v>432</v>
      </c>
      <c r="O514" s="123">
        <f t="shared" si="53"/>
        <v>2232</v>
      </c>
    </row>
    <row r="515" spans="1:15" ht="40.5">
      <c r="A515" s="127">
        <v>13</v>
      </c>
      <c r="B515" s="128" t="s">
        <v>118</v>
      </c>
      <c r="C515" s="129">
        <v>1.5</v>
      </c>
      <c r="D515" s="123">
        <v>31</v>
      </c>
      <c r="E515" s="124">
        <v>31</v>
      </c>
      <c r="F515" s="123">
        <f t="shared" si="54"/>
        <v>558</v>
      </c>
      <c r="G515" s="124">
        <v>31</v>
      </c>
      <c r="H515" s="123">
        <f t="shared" si="55"/>
        <v>558</v>
      </c>
      <c r="I515" s="124">
        <v>31</v>
      </c>
      <c r="J515" s="123">
        <f t="shared" si="56"/>
        <v>558</v>
      </c>
      <c r="K515" s="124">
        <v>31</v>
      </c>
      <c r="L515" s="123">
        <f t="shared" si="57"/>
        <v>558</v>
      </c>
      <c r="M515" s="124">
        <v>31</v>
      </c>
      <c r="N515" s="123">
        <f t="shared" si="58"/>
        <v>558</v>
      </c>
      <c r="O515" s="123">
        <f t="shared" si="53"/>
        <v>2790</v>
      </c>
    </row>
    <row r="516" spans="1:15" ht="20.25">
      <c r="A516" s="120">
        <v>21</v>
      </c>
      <c r="B516" s="130" t="s">
        <v>159</v>
      </c>
      <c r="C516" s="131"/>
      <c r="D516" s="123"/>
      <c r="E516" s="124"/>
      <c r="F516" s="123">
        <f t="shared" si="54"/>
        <v>0</v>
      </c>
      <c r="G516" s="124"/>
      <c r="H516" s="123">
        <f t="shared" si="55"/>
        <v>0</v>
      </c>
      <c r="I516" s="124"/>
      <c r="J516" s="123">
        <f t="shared" si="56"/>
        <v>0</v>
      </c>
      <c r="K516" s="124"/>
      <c r="L516" s="123">
        <f t="shared" si="57"/>
        <v>0</v>
      </c>
      <c r="M516" s="124"/>
      <c r="N516" s="123">
        <f t="shared" si="58"/>
        <v>0</v>
      </c>
      <c r="O516" s="123">
        <f t="shared" si="53"/>
        <v>0</v>
      </c>
    </row>
    <row r="517" spans="1:15" ht="20.25">
      <c r="A517" s="127">
        <v>1</v>
      </c>
      <c r="B517" s="128" t="s">
        <v>100</v>
      </c>
      <c r="C517" s="129">
        <v>6</v>
      </c>
      <c r="D517" s="123">
        <v>0</v>
      </c>
      <c r="E517" s="124">
        <v>0</v>
      </c>
      <c r="F517" s="123">
        <f t="shared" si="54"/>
        <v>0</v>
      </c>
      <c r="G517" s="124">
        <v>0</v>
      </c>
      <c r="H517" s="123">
        <f t="shared" si="55"/>
        <v>0</v>
      </c>
      <c r="I517" s="124">
        <v>0</v>
      </c>
      <c r="J517" s="123">
        <f t="shared" si="56"/>
        <v>0</v>
      </c>
      <c r="K517" s="124">
        <v>0</v>
      </c>
      <c r="L517" s="123">
        <f t="shared" si="57"/>
        <v>0</v>
      </c>
      <c r="M517" s="124">
        <v>0</v>
      </c>
      <c r="N517" s="123">
        <f t="shared" si="58"/>
        <v>0</v>
      </c>
      <c r="O517" s="123">
        <f t="shared" si="53"/>
        <v>0</v>
      </c>
    </row>
    <row r="518" spans="1:15" ht="20.25">
      <c r="A518" s="127">
        <v>2</v>
      </c>
      <c r="B518" s="128" t="s">
        <v>101</v>
      </c>
      <c r="C518" s="129">
        <v>6</v>
      </c>
      <c r="D518" s="123">
        <v>2</v>
      </c>
      <c r="E518" s="124">
        <v>2</v>
      </c>
      <c r="F518" s="123">
        <f t="shared" si="54"/>
        <v>144</v>
      </c>
      <c r="G518" s="124">
        <v>2</v>
      </c>
      <c r="H518" s="123">
        <f t="shared" si="55"/>
        <v>144</v>
      </c>
      <c r="I518" s="124">
        <v>7</v>
      </c>
      <c r="J518" s="123">
        <f t="shared" si="56"/>
        <v>504</v>
      </c>
      <c r="K518" s="124">
        <v>7</v>
      </c>
      <c r="L518" s="123">
        <f t="shared" si="57"/>
        <v>504</v>
      </c>
      <c r="M518" s="124">
        <v>12</v>
      </c>
      <c r="N518" s="123">
        <f t="shared" si="58"/>
        <v>864</v>
      </c>
      <c r="O518" s="123">
        <f t="shared" si="53"/>
        <v>2160</v>
      </c>
    </row>
    <row r="519" spans="1:15" ht="20.25">
      <c r="A519" s="127">
        <v>3</v>
      </c>
      <c r="B519" s="128" t="s">
        <v>9</v>
      </c>
      <c r="C519" s="129">
        <v>5</v>
      </c>
      <c r="D519" s="123">
        <v>1</v>
      </c>
      <c r="E519" s="124">
        <v>0</v>
      </c>
      <c r="F519" s="123">
        <f t="shared" si="54"/>
        <v>0</v>
      </c>
      <c r="G519" s="124">
        <v>0</v>
      </c>
      <c r="H519" s="123">
        <f t="shared" si="55"/>
        <v>0</v>
      </c>
      <c r="I519" s="124">
        <v>0</v>
      </c>
      <c r="J519" s="123">
        <f t="shared" si="56"/>
        <v>0</v>
      </c>
      <c r="K519" s="124">
        <v>0</v>
      </c>
      <c r="L519" s="123">
        <f t="shared" si="57"/>
        <v>0</v>
      </c>
      <c r="M519" s="124">
        <v>0</v>
      </c>
      <c r="N519" s="123">
        <f t="shared" si="58"/>
        <v>0</v>
      </c>
      <c r="O519" s="123">
        <f t="shared" si="53"/>
        <v>0</v>
      </c>
    </row>
    <row r="520" spans="1:15" ht="20.25">
      <c r="A520" s="127">
        <v>4</v>
      </c>
      <c r="B520" s="128" t="s">
        <v>102</v>
      </c>
      <c r="C520" s="129">
        <v>5</v>
      </c>
      <c r="D520" s="123">
        <v>14</v>
      </c>
      <c r="E520" s="124">
        <v>29</v>
      </c>
      <c r="F520" s="123">
        <f t="shared" si="54"/>
        <v>1740</v>
      </c>
      <c r="G520" s="124">
        <v>42</v>
      </c>
      <c r="H520" s="123">
        <f t="shared" si="55"/>
        <v>2520</v>
      </c>
      <c r="I520" s="124">
        <v>54</v>
      </c>
      <c r="J520" s="123">
        <f t="shared" si="56"/>
        <v>3240</v>
      </c>
      <c r="K520" s="124">
        <v>66</v>
      </c>
      <c r="L520" s="123">
        <f t="shared" si="57"/>
        <v>3960</v>
      </c>
      <c r="M520" s="124">
        <v>76</v>
      </c>
      <c r="N520" s="123">
        <f t="shared" si="58"/>
        <v>4560</v>
      </c>
      <c r="O520" s="123">
        <f t="shared" si="53"/>
        <v>16020</v>
      </c>
    </row>
    <row r="521" spans="1:15" ht="20.25">
      <c r="A521" s="127">
        <v>5</v>
      </c>
      <c r="B521" s="128" t="s">
        <v>11</v>
      </c>
      <c r="C521" s="129">
        <v>5</v>
      </c>
      <c r="D521" s="123">
        <v>0</v>
      </c>
      <c r="E521" s="124">
        <v>0</v>
      </c>
      <c r="F521" s="123">
        <f t="shared" si="54"/>
        <v>0</v>
      </c>
      <c r="G521" s="124">
        <v>0</v>
      </c>
      <c r="H521" s="123">
        <f t="shared" si="55"/>
        <v>0</v>
      </c>
      <c r="I521" s="124">
        <v>0</v>
      </c>
      <c r="J521" s="123">
        <f t="shared" si="56"/>
        <v>0</v>
      </c>
      <c r="K521" s="124">
        <v>0</v>
      </c>
      <c r="L521" s="123">
        <f t="shared" si="57"/>
        <v>0</v>
      </c>
      <c r="M521" s="124"/>
      <c r="N521" s="123">
        <f t="shared" si="58"/>
        <v>0</v>
      </c>
      <c r="O521" s="123">
        <f t="shared" si="53"/>
        <v>0</v>
      </c>
    </row>
    <row r="522" spans="1:15" ht="20.25">
      <c r="A522" s="127">
        <v>6</v>
      </c>
      <c r="B522" s="128" t="s">
        <v>103</v>
      </c>
      <c r="C522" s="129">
        <v>4</v>
      </c>
      <c r="D522" s="123">
        <v>68</v>
      </c>
      <c r="E522" s="124">
        <v>63</v>
      </c>
      <c r="F522" s="123">
        <f t="shared" si="54"/>
        <v>3024</v>
      </c>
      <c r="G522" s="124">
        <v>58</v>
      </c>
      <c r="H522" s="123">
        <f t="shared" si="55"/>
        <v>2784</v>
      </c>
      <c r="I522" s="124">
        <v>70</v>
      </c>
      <c r="J522" s="123">
        <f t="shared" si="56"/>
        <v>3360</v>
      </c>
      <c r="K522" s="124">
        <v>72</v>
      </c>
      <c r="L522" s="123">
        <f t="shared" si="57"/>
        <v>3456</v>
      </c>
      <c r="M522" s="124">
        <v>75</v>
      </c>
      <c r="N522" s="123">
        <f t="shared" si="58"/>
        <v>3600</v>
      </c>
      <c r="O522" s="123">
        <f t="shared" si="53"/>
        <v>16224</v>
      </c>
    </row>
    <row r="523" spans="1:15" ht="101.25">
      <c r="A523" s="127">
        <v>7</v>
      </c>
      <c r="B523" s="128" t="s">
        <v>129</v>
      </c>
      <c r="C523" s="129">
        <v>3</v>
      </c>
      <c r="D523" s="123">
        <v>186</v>
      </c>
      <c r="E523" s="124">
        <v>222</v>
      </c>
      <c r="F523" s="123">
        <f t="shared" si="54"/>
        <v>7992</v>
      </c>
      <c r="G523" s="124">
        <v>222</v>
      </c>
      <c r="H523" s="123">
        <f t="shared" si="55"/>
        <v>7992</v>
      </c>
      <c r="I523" s="124">
        <v>234</v>
      </c>
      <c r="J523" s="123">
        <f t="shared" si="56"/>
        <v>8424</v>
      </c>
      <c r="K523" s="124">
        <v>244</v>
      </c>
      <c r="L523" s="123">
        <f t="shared" si="57"/>
        <v>8784</v>
      </c>
      <c r="M523" s="124">
        <v>254</v>
      </c>
      <c r="N523" s="123">
        <f t="shared" si="58"/>
        <v>9144</v>
      </c>
      <c r="O523" s="123">
        <f t="shared" si="53"/>
        <v>42336</v>
      </c>
    </row>
    <row r="524" spans="1:15" ht="20.25">
      <c r="A524" s="127">
        <v>8</v>
      </c>
      <c r="B524" s="128" t="s">
        <v>110</v>
      </c>
      <c r="C524" s="129">
        <v>2.5</v>
      </c>
      <c r="D524" s="123">
        <v>28</v>
      </c>
      <c r="E524" s="124">
        <v>27</v>
      </c>
      <c r="F524" s="123">
        <f t="shared" si="54"/>
        <v>810</v>
      </c>
      <c r="G524" s="124">
        <v>27</v>
      </c>
      <c r="H524" s="123">
        <f t="shared" si="55"/>
        <v>810</v>
      </c>
      <c r="I524" s="124">
        <v>27</v>
      </c>
      <c r="J524" s="123">
        <f t="shared" si="56"/>
        <v>810</v>
      </c>
      <c r="K524" s="124">
        <v>25</v>
      </c>
      <c r="L524" s="123">
        <f t="shared" si="57"/>
        <v>750</v>
      </c>
      <c r="M524" s="124">
        <v>23</v>
      </c>
      <c r="N524" s="123">
        <f t="shared" si="58"/>
        <v>690</v>
      </c>
      <c r="O524" s="123">
        <f t="shared" si="53"/>
        <v>3870</v>
      </c>
    </row>
    <row r="525" spans="1:15" ht="40.5">
      <c r="A525" s="127">
        <v>9</v>
      </c>
      <c r="B525" s="128" t="s">
        <v>111</v>
      </c>
      <c r="C525" s="129">
        <v>2.5</v>
      </c>
      <c r="D525" s="123">
        <v>16</v>
      </c>
      <c r="E525" s="124">
        <v>16</v>
      </c>
      <c r="F525" s="123">
        <f t="shared" si="54"/>
        <v>480</v>
      </c>
      <c r="G525" s="124">
        <v>16</v>
      </c>
      <c r="H525" s="123">
        <f t="shared" si="55"/>
        <v>480</v>
      </c>
      <c r="I525" s="124">
        <v>16</v>
      </c>
      <c r="J525" s="123">
        <f t="shared" si="56"/>
        <v>480</v>
      </c>
      <c r="K525" s="124">
        <v>16</v>
      </c>
      <c r="L525" s="123">
        <f t="shared" si="57"/>
        <v>480</v>
      </c>
      <c r="M525" s="124">
        <v>16</v>
      </c>
      <c r="N525" s="123">
        <f t="shared" si="58"/>
        <v>480</v>
      </c>
      <c r="O525" s="123">
        <f t="shared" si="53"/>
        <v>2400</v>
      </c>
    </row>
    <row r="526" spans="1:15" ht="40.5">
      <c r="A526" s="127">
        <v>10</v>
      </c>
      <c r="B526" s="128" t="s">
        <v>112</v>
      </c>
      <c r="C526" s="129">
        <v>2.5</v>
      </c>
      <c r="D526" s="123">
        <v>10</v>
      </c>
      <c r="E526" s="124">
        <v>6</v>
      </c>
      <c r="F526" s="123">
        <f t="shared" si="54"/>
        <v>180</v>
      </c>
      <c r="G526" s="124">
        <v>2</v>
      </c>
      <c r="H526" s="123">
        <f t="shared" si="55"/>
        <v>60</v>
      </c>
      <c r="I526" s="124">
        <v>2</v>
      </c>
      <c r="J526" s="123">
        <f t="shared" si="56"/>
        <v>60</v>
      </c>
      <c r="K526" s="124">
        <v>0</v>
      </c>
      <c r="L526" s="123">
        <f t="shared" si="57"/>
        <v>0</v>
      </c>
      <c r="M526" s="124">
        <v>0</v>
      </c>
      <c r="N526" s="123">
        <f t="shared" si="58"/>
        <v>0</v>
      </c>
      <c r="O526" s="123">
        <f t="shared" si="53"/>
        <v>300</v>
      </c>
    </row>
    <row r="527" spans="1:15" ht="40.5">
      <c r="A527" s="127">
        <v>11</v>
      </c>
      <c r="B527" s="128" t="s">
        <v>113</v>
      </c>
      <c r="C527" s="129">
        <v>2</v>
      </c>
      <c r="D527" s="123">
        <v>2</v>
      </c>
      <c r="E527" s="124">
        <v>5</v>
      </c>
      <c r="F527" s="123">
        <f t="shared" si="54"/>
        <v>120</v>
      </c>
      <c r="G527" s="124">
        <v>7</v>
      </c>
      <c r="H527" s="123">
        <f t="shared" si="55"/>
        <v>168</v>
      </c>
      <c r="I527" s="124">
        <v>9</v>
      </c>
      <c r="J527" s="123">
        <f t="shared" si="56"/>
        <v>216</v>
      </c>
      <c r="K527" s="124">
        <v>10</v>
      </c>
      <c r="L527" s="123">
        <f t="shared" si="57"/>
        <v>240</v>
      </c>
      <c r="M527" s="124">
        <v>10</v>
      </c>
      <c r="N527" s="123">
        <f t="shared" si="58"/>
        <v>240</v>
      </c>
      <c r="O527" s="123">
        <f t="shared" ref="O527:O543" si="60">+N527+L527+J527+H527+F527</f>
        <v>984</v>
      </c>
    </row>
    <row r="528" spans="1:15" ht="40.5">
      <c r="A528" s="127">
        <v>12</v>
      </c>
      <c r="B528" s="128" t="s">
        <v>114</v>
      </c>
      <c r="C528" s="129">
        <v>2</v>
      </c>
      <c r="D528" s="123">
        <v>11</v>
      </c>
      <c r="E528" s="124">
        <v>14</v>
      </c>
      <c r="F528" s="123">
        <f t="shared" ref="F528:F543" si="61">+C528*E528*12</f>
        <v>336</v>
      </c>
      <c r="G528" s="124">
        <v>14</v>
      </c>
      <c r="H528" s="123">
        <f t="shared" ref="H528:H543" si="62">+C528*G528*12</f>
        <v>336</v>
      </c>
      <c r="I528" s="124">
        <v>14</v>
      </c>
      <c r="J528" s="123">
        <f t="shared" ref="J528:J543" si="63">+I528*C528*12</f>
        <v>336</v>
      </c>
      <c r="K528" s="124">
        <v>15</v>
      </c>
      <c r="L528" s="123">
        <f t="shared" ref="L528:L543" si="64">+K528*12*C528</f>
        <v>360</v>
      </c>
      <c r="M528" s="124">
        <v>0</v>
      </c>
      <c r="N528" s="123">
        <f t="shared" ref="N528:N543" si="65">12*M528*C528</f>
        <v>0</v>
      </c>
      <c r="O528" s="123">
        <f t="shared" si="60"/>
        <v>1368</v>
      </c>
    </row>
    <row r="529" spans="1:15" ht="40.5">
      <c r="A529" s="127">
        <v>13</v>
      </c>
      <c r="B529" s="128" t="s">
        <v>115</v>
      </c>
      <c r="C529" s="129">
        <v>1.5</v>
      </c>
      <c r="D529" s="123">
        <v>12</v>
      </c>
      <c r="E529" s="124">
        <v>13</v>
      </c>
      <c r="F529" s="123">
        <f t="shared" si="61"/>
        <v>234</v>
      </c>
      <c r="G529" s="124">
        <v>13</v>
      </c>
      <c r="H529" s="123">
        <f t="shared" si="62"/>
        <v>234</v>
      </c>
      <c r="I529" s="124">
        <v>13</v>
      </c>
      <c r="J529" s="123">
        <f t="shared" si="63"/>
        <v>234</v>
      </c>
      <c r="K529" s="124">
        <v>13</v>
      </c>
      <c r="L529" s="123">
        <f t="shared" si="64"/>
        <v>234</v>
      </c>
      <c r="M529" s="124">
        <v>13</v>
      </c>
      <c r="N529" s="123">
        <f t="shared" si="65"/>
        <v>234</v>
      </c>
      <c r="O529" s="123">
        <f t="shared" si="60"/>
        <v>1170</v>
      </c>
    </row>
    <row r="530" spans="1:15" ht="20.25">
      <c r="A530" s="120">
        <v>21</v>
      </c>
      <c r="B530" s="130" t="s">
        <v>160</v>
      </c>
      <c r="C530" s="131"/>
      <c r="D530" s="123"/>
      <c r="E530" s="124"/>
      <c r="F530" s="123">
        <f t="shared" si="61"/>
        <v>0</v>
      </c>
      <c r="G530" s="124"/>
      <c r="H530" s="123">
        <f t="shared" si="62"/>
        <v>0</v>
      </c>
      <c r="I530" s="124"/>
      <c r="J530" s="123">
        <f t="shared" si="63"/>
        <v>0</v>
      </c>
      <c r="K530" s="124"/>
      <c r="L530" s="123">
        <f t="shared" si="64"/>
        <v>0</v>
      </c>
      <c r="M530" s="124"/>
      <c r="N530" s="123">
        <f t="shared" si="65"/>
        <v>0</v>
      </c>
      <c r="O530" s="123">
        <f t="shared" si="60"/>
        <v>0</v>
      </c>
    </row>
    <row r="531" spans="1:15" ht="20.25">
      <c r="A531" s="127">
        <v>1</v>
      </c>
      <c r="B531" s="128" t="s">
        <v>100</v>
      </c>
      <c r="C531" s="129">
        <v>6</v>
      </c>
      <c r="D531" s="133">
        <v>0</v>
      </c>
      <c r="E531" s="134">
        <v>0</v>
      </c>
      <c r="F531" s="123">
        <f t="shared" si="61"/>
        <v>0</v>
      </c>
      <c r="G531" s="134">
        <v>0</v>
      </c>
      <c r="H531" s="123">
        <f t="shared" si="62"/>
        <v>0</v>
      </c>
      <c r="I531" s="134">
        <v>0</v>
      </c>
      <c r="J531" s="123">
        <f t="shared" si="63"/>
        <v>0</v>
      </c>
      <c r="K531" s="134">
        <v>0</v>
      </c>
      <c r="L531" s="123">
        <f t="shared" si="64"/>
        <v>0</v>
      </c>
      <c r="M531" s="134">
        <v>0</v>
      </c>
      <c r="N531" s="123">
        <f t="shared" si="65"/>
        <v>0</v>
      </c>
      <c r="O531" s="123">
        <f t="shared" si="60"/>
        <v>0</v>
      </c>
    </row>
    <row r="532" spans="1:15" ht="20.25">
      <c r="A532" s="127">
        <v>2</v>
      </c>
      <c r="B532" s="128" t="s">
        <v>101</v>
      </c>
      <c r="C532" s="129">
        <v>6</v>
      </c>
      <c r="D532" s="133">
        <v>1</v>
      </c>
      <c r="E532" s="134">
        <v>0</v>
      </c>
      <c r="F532" s="123">
        <f t="shared" si="61"/>
        <v>0</v>
      </c>
      <c r="G532" s="134">
        <v>0</v>
      </c>
      <c r="H532" s="123">
        <f t="shared" si="62"/>
        <v>0</v>
      </c>
      <c r="I532" s="134">
        <v>0</v>
      </c>
      <c r="J532" s="123">
        <f t="shared" si="63"/>
        <v>0</v>
      </c>
      <c r="K532" s="134">
        <v>0</v>
      </c>
      <c r="L532" s="123">
        <f t="shared" si="64"/>
        <v>0</v>
      </c>
      <c r="M532" s="134">
        <v>0</v>
      </c>
      <c r="N532" s="123">
        <f t="shared" si="65"/>
        <v>0</v>
      </c>
      <c r="O532" s="123">
        <f t="shared" si="60"/>
        <v>0</v>
      </c>
    </row>
    <row r="533" spans="1:15" ht="20.25">
      <c r="A533" s="127">
        <v>3</v>
      </c>
      <c r="B533" s="128" t="s">
        <v>9</v>
      </c>
      <c r="C533" s="129">
        <v>5</v>
      </c>
      <c r="D533" s="133">
        <v>0</v>
      </c>
      <c r="E533" s="134">
        <v>0</v>
      </c>
      <c r="F533" s="123">
        <f t="shared" si="61"/>
        <v>0</v>
      </c>
      <c r="G533" s="134">
        <v>0</v>
      </c>
      <c r="H533" s="123">
        <f t="shared" si="62"/>
        <v>0</v>
      </c>
      <c r="I533" s="134">
        <v>0</v>
      </c>
      <c r="J533" s="123">
        <f t="shared" si="63"/>
        <v>0</v>
      </c>
      <c r="K533" s="134">
        <v>0</v>
      </c>
      <c r="L533" s="123">
        <f t="shared" si="64"/>
        <v>0</v>
      </c>
      <c r="M533" s="134">
        <v>0</v>
      </c>
      <c r="N533" s="123">
        <f t="shared" si="65"/>
        <v>0</v>
      </c>
      <c r="O533" s="123">
        <f t="shared" si="60"/>
        <v>0</v>
      </c>
    </row>
    <row r="534" spans="1:15" ht="20.25">
      <c r="A534" s="127">
        <v>4</v>
      </c>
      <c r="B534" s="128" t="s">
        <v>102</v>
      </c>
      <c r="C534" s="129">
        <v>5</v>
      </c>
      <c r="D534" s="133">
        <v>4</v>
      </c>
      <c r="E534" s="134">
        <v>6</v>
      </c>
      <c r="F534" s="123">
        <f t="shared" si="61"/>
        <v>360</v>
      </c>
      <c r="G534" s="134">
        <v>6</v>
      </c>
      <c r="H534" s="123">
        <f t="shared" si="62"/>
        <v>360</v>
      </c>
      <c r="I534" s="134">
        <v>7</v>
      </c>
      <c r="J534" s="123">
        <f t="shared" si="63"/>
        <v>420</v>
      </c>
      <c r="K534" s="134">
        <v>8</v>
      </c>
      <c r="L534" s="123">
        <f t="shared" si="64"/>
        <v>480</v>
      </c>
      <c r="M534" s="134">
        <v>8</v>
      </c>
      <c r="N534" s="123">
        <f t="shared" si="65"/>
        <v>480</v>
      </c>
      <c r="O534" s="123">
        <f t="shared" si="60"/>
        <v>2100</v>
      </c>
    </row>
    <row r="535" spans="1:15" ht="20.25">
      <c r="A535" s="127">
        <v>5</v>
      </c>
      <c r="B535" s="128" t="s">
        <v>11</v>
      </c>
      <c r="C535" s="129">
        <v>5</v>
      </c>
      <c r="D535" s="133">
        <v>0</v>
      </c>
      <c r="E535" s="134">
        <v>0</v>
      </c>
      <c r="F535" s="123">
        <f t="shared" si="61"/>
        <v>0</v>
      </c>
      <c r="G535" s="134">
        <v>0</v>
      </c>
      <c r="H535" s="123">
        <f t="shared" si="62"/>
        <v>0</v>
      </c>
      <c r="I535" s="134">
        <v>0</v>
      </c>
      <c r="J535" s="123">
        <f t="shared" si="63"/>
        <v>0</v>
      </c>
      <c r="K535" s="134">
        <v>0</v>
      </c>
      <c r="L535" s="123">
        <f t="shared" si="64"/>
        <v>0</v>
      </c>
      <c r="M535" s="134">
        <v>0</v>
      </c>
      <c r="N535" s="123">
        <f t="shared" si="65"/>
        <v>0</v>
      </c>
      <c r="O535" s="123">
        <f t="shared" si="60"/>
        <v>0</v>
      </c>
    </row>
    <row r="536" spans="1:15" ht="20.25">
      <c r="A536" s="127">
        <v>6</v>
      </c>
      <c r="B536" s="128" t="s">
        <v>103</v>
      </c>
      <c r="C536" s="129">
        <v>4</v>
      </c>
      <c r="D536" s="133">
        <v>33</v>
      </c>
      <c r="E536" s="134">
        <v>35</v>
      </c>
      <c r="F536" s="123">
        <f t="shared" si="61"/>
        <v>1680</v>
      </c>
      <c r="G536" s="134">
        <v>37</v>
      </c>
      <c r="H536" s="123">
        <f t="shared" si="62"/>
        <v>1776</v>
      </c>
      <c r="I536" s="134">
        <v>38</v>
      </c>
      <c r="J536" s="123">
        <f t="shared" si="63"/>
        <v>1824</v>
      </c>
      <c r="K536" s="134">
        <v>40</v>
      </c>
      <c r="L536" s="123">
        <f t="shared" si="64"/>
        <v>1920</v>
      </c>
      <c r="M536" s="134">
        <v>40</v>
      </c>
      <c r="N536" s="123">
        <f t="shared" si="65"/>
        <v>1920</v>
      </c>
      <c r="O536" s="123">
        <f t="shared" si="60"/>
        <v>9120</v>
      </c>
    </row>
    <row r="537" spans="1:15" ht="101.25">
      <c r="A537" s="141">
        <v>7</v>
      </c>
      <c r="B537" s="128" t="s">
        <v>129</v>
      </c>
      <c r="C537" s="129">
        <v>3</v>
      </c>
      <c r="D537" s="133">
        <v>99</v>
      </c>
      <c r="E537" s="134">
        <v>113</v>
      </c>
      <c r="F537" s="123">
        <f t="shared" si="61"/>
        <v>4068</v>
      </c>
      <c r="G537" s="134">
        <v>112</v>
      </c>
      <c r="H537" s="123">
        <f t="shared" si="62"/>
        <v>4032</v>
      </c>
      <c r="I537" s="134">
        <v>112</v>
      </c>
      <c r="J537" s="123">
        <f t="shared" si="63"/>
        <v>4032</v>
      </c>
      <c r="K537" s="134">
        <v>109</v>
      </c>
      <c r="L537" s="123">
        <f t="shared" si="64"/>
        <v>3924</v>
      </c>
      <c r="M537" s="134">
        <v>109</v>
      </c>
      <c r="N537" s="123">
        <f t="shared" si="65"/>
        <v>3924</v>
      </c>
      <c r="O537" s="123">
        <f t="shared" si="60"/>
        <v>19980</v>
      </c>
    </row>
    <row r="538" spans="1:15" ht="20.25">
      <c r="A538" s="127">
        <v>8</v>
      </c>
      <c r="B538" s="128" t="s">
        <v>110</v>
      </c>
      <c r="C538" s="129">
        <v>2.5</v>
      </c>
      <c r="D538" s="133">
        <v>26</v>
      </c>
      <c r="E538" s="134">
        <v>20</v>
      </c>
      <c r="F538" s="123">
        <f t="shared" si="61"/>
        <v>600</v>
      </c>
      <c r="G538" s="134">
        <v>19</v>
      </c>
      <c r="H538" s="123">
        <f t="shared" si="62"/>
        <v>570</v>
      </c>
      <c r="I538" s="134">
        <v>18</v>
      </c>
      <c r="J538" s="123">
        <f t="shared" si="63"/>
        <v>540</v>
      </c>
      <c r="K538" s="134">
        <v>18</v>
      </c>
      <c r="L538" s="123">
        <f t="shared" si="64"/>
        <v>540</v>
      </c>
      <c r="M538" s="134">
        <v>18</v>
      </c>
      <c r="N538" s="123">
        <f t="shared" si="65"/>
        <v>540</v>
      </c>
      <c r="O538" s="123">
        <f t="shared" si="60"/>
        <v>2790</v>
      </c>
    </row>
    <row r="539" spans="1:15" ht="40.5">
      <c r="A539" s="127">
        <v>9</v>
      </c>
      <c r="B539" s="128" t="s">
        <v>111</v>
      </c>
      <c r="C539" s="129">
        <v>2.5</v>
      </c>
      <c r="D539" s="133">
        <v>13</v>
      </c>
      <c r="E539" s="134">
        <v>8</v>
      </c>
      <c r="F539" s="123">
        <f t="shared" si="61"/>
        <v>240</v>
      </c>
      <c r="G539" s="134">
        <v>8</v>
      </c>
      <c r="H539" s="123">
        <f t="shared" si="62"/>
        <v>240</v>
      </c>
      <c r="I539" s="134">
        <v>8</v>
      </c>
      <c r="J539" s="123">
        <f t="shared" si="63"/>
        <v>240</v>
      </c>
      <c r="K539" s="134">
        <v>8</v>
      </c>
      <c r="L539" s="123">
        <f t="shared" si="64"/>
        <v>240</v>
      </c>
      <c r="M539" s="134">
        <v>8</v>
      </c>
      <c r="N539" s="123">
        <f t="shared" si="65"/>
        <v>240</v>
      </c>
      <c r="O539" s="123">
        <f t="shared" si="60"/>
        <v>1200</v>
      </c>
    </row>
    <row r="540" spans="1:15" ht="40.5">
      <c r="A540" s="127">
        <v>10</v>
      </c>
      <c r="B540" s="128" t="s">
        <v>112</v>
      </c>
      <c r="C540" s="129">
        <v>2.5</v>
      </c>
      <c r="D540" s="133">
        <v>2</v>
      </c>
      <c r="E540" s="134">
        <v>1</v>
      </c>
      <c r="F540" s="123">
        <f t="shared" si="61"/>
        <v>30</v>
      </c>
      <c r="G540" s="134">
        <v>1</v>
      </c>
      <c r="H540" s="123">
        <f t="shared" si="62"/>
        <v>30</v>
      </c>
      <c r="I540" s="134">
        <v>0</v>
      </c>
      <c r="J540" s="123">
        <f t="shared" si="63"/>
        <v>0</v>
      </c>
      <c r="K540" s="134">
        <v>0</v>
      </c>
      <c r="L540" s="123">
        <f t="shared" si="64"/>
        <v>0</v>
      </c>
      <c r="M540" s="134">
        <v>0</v>
      </c>
      <c r="N540" s="123">
        <f t="shared" si="65"/>
        <v>0</v>
      </c>
      <c r="O540" s="123">
        <f t="shared" si="60"/>
        <v>60</v>
      </c>
    </row>
    <row r="541" spans="1:15" ht="40.5">
      <c r="A541" s="127">
        <v>11</v>
      </c>
      <c r="B541" s="128" t="s">
        <v>113</v>
      </c>
      <c r="C541" s="129">
        <v>2</v>
      </c>
      <c r="D541" s="133">
        <v>2</v>
      </c>
      <c r="E541" s="134">
        <v>2</v>
      </c>
      <c r="F541" s="123">
        <f t="shared" si="61"/>
        <v>48</v>
      </c>
      <c r="G541" s="134">
        <v>2</v>
      </c>
      <c r="H541" s="123">
        <f t="shared" si="62"/>
        <v>48</v>
      </c>
      <c r="I541" s="134">
        <v>2</v>
      </c>
      <c r="J541" s="123">
        <f t="shared" si="63"/>
        <v>48</v>
      </c>
      <c r="K541" s="134">
        <v>2</v>
      </c>
      <c r="L541" s="123">
        <f t="shared" si="64"/>
        <v>48</v>
      </c>
      <c r="M541" s="134">
        <v>2</v>
      </c>
      <c r="N541" s="123">
        <f t="shared" si="65"/>
        <v>48</v>
      </c>
      <c r="O541" s="123">
        <f t="shared" si="60"/>
        <v>240</v>
      </c>
    </row>
    <row r="542" spans="1:15" ht="40.5">
      <c r="A542" s="127">
        <v>12</v>
      </c>
      <c r="B542" s="128" t="s">
        <v>117</v>
      </c>
      <c r="C542" s="129">
        <v>2</v>
      </c>
      <c r="D542" s="133">
        <v>11</v>
      </c>
      <c r="E542" s="134">
        <v>12</v>
      </c>
      <c r="F542" s="123">
        <f t="shared" si="61"/>
        <v>288</v>
      </c>
      <c r="G542" s="134">
        <v>12</v>
      </c>
      <c r="H542" s="123">
        <f t="shared" si="62"/>
        <v>288</v>
      </c>
      <c r="I542" s="134">
        <v>12</v>
      </c>
      <c r="J542" s="123">
        <f t="shared" si="63"/>
        <v>288</v>
      </c>
      <c r="K542" s="134">
        <v>12</v>
      </c>
      <c r="L542" s="123">
        <f t="shared" si="64"/>
        <v>288</v>
      </c>
      <c r="M542" s="134">
        <v>12</v>
      </c>
      <c r="N542" s="123">
        <f t="shared" si="65"/>
        <v>288</v>
      </c>
      <c r="O542" s="123">
        <f t="shared" si="60"/>
        <v>1440</v>
      </c>
    </row>
    <row r="543" spans="1:15" ht="40.5">
      <c r="A543" s="142">
        <v>13</v>
      </c>
      <c r="B543" s="143" t="s">
        <v>118</v>
      </c>
      <c r="C543" s="144">
        <v>1.5</v>
      </c>
      <c r="D543" s="145">
        <v>2</v>
      </c>
      <c r="E543" s="146">
        <v>1</v>
      </c>
      <c r="F543" s="147">
        <f t="shared" si="61"/>
        <v>18</v>
      </c>
      <c r="G543" s="146">
        <v>1</v>
      </c>
      <c r="H543" s="147">
        <f t="shared" si="62"/>
        <v>18</v>
      </c>
      <c r="I543" s="146">
        <v>1</v>
      </c>
      <c r="J543" s="147">
        <f t="shared" si="63"/>
        <v>18</v>
      </c>
      <c r="K543" s="146">
        <v>1</v>
      </c>
      <c r="L543" s="147">
        <f t="shared" si="64"/>
        <v>18</v>
      </c>
      <c r="M543" s="146">
        <v>1</v>
      </c>
      <c r="N543" s="147">
        <f t="shared" si="65"/>
        <v>18</v>
      </c>
      <c r="O543" s="147">
        <f t="shared" si="60"/>
        <v>90</v>
      </c>
    </row>
  </sheetData>
  <mergeCells count="13">
    <mergeCell ref="I7:J7"/>
    <mergeCell ref="K7:L7"/>
    <mergeCell ref="M7:N7"/>
    <mergeCell ref="A2:O2"/>
    <mergeCell ref="A3:O3"/>
    <mergeCell ref="A4:O4"/>
    <mergeCell ref="A6:A8"/>
    <mergeCell ref="B6:B8"/>
    <mergeCell ref="C6:C8"/>
    <mergeCell ref="D6:N6"/>
    <mergeCell ref="O6:O8"/>
    <mergeCell ref="E7:F7"/>
    <mergeCell ref="G7:H7"/>
  </mergeCells>
  <pageMargins left="0.55118110236220474" right="0.47244094488188981" top="0.55118110236220474" bottom="0.55118110236220474" header="0.31496062992125984" footer="0.31496062992125984"/>
  <pageSetup paperSize="9" scale="5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32"/>
  <sheetViews>
    <sheetView workbookViewId="0">
      <selection activeCell="B11" sqref="B11"/>
    </sheetView>
  </sheetViews>
  <sheetFormatPr defaultRowHeight="15"/>
  <cols>
    <col min="1" max="1" width="6.28515625" customWidth="1"/>
    <col min="2" max="2" width="29.140625" customWidth="1"/>
    <col min="3" max="4" width="11.140625" bestFit="1" customWidth="1"/>
    <col min="5" max="5" width="10.7109375" style="191" customWidth="1"/>
    <col min="6" max="9" width="11.42578125" customWidth="1"/>
    <col min="10" max="10" width="10.7109375" customWidth="1"/>
    <col min="11" max="11" width="12.42578125" style="192" customWidth="1"/>
    <col min="12" max="12" width="10.42578125" customWidth="1"/>
  </cols>
  <sheetData>
    <row r="2" spans="1:12" ht="18.75">
      <c r="A2" s="162" t="s">
        <v>161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8.75">
      <c r="A3" s="162" t="s">
        <v>162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2" ht="18.75">
      <c r="A4" s="163" t="s">
        <v>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25.5" customHeight="1">
      <c r="A5" s="164"/>
      <c r="B5" s="164"/>
      <c r="C5" s="164"/>
      <c r="D5" s="164"/>
      <c r="E5" s="165"/>
      <c r="F5" s="164"/>
      <c r="G5" s="164"/>
      <c r="H5" s="164"/>
      <c r="I5" s="164"/>
      <c r="J5" s="164"/>
      <c r="K5" s="166"/>
      <c r="L5" s="166"/>
    </row>
    <row r="6" spans="1:12" ht="23.25" customHeight="1">
      <c r="A6" s="167" t="s">
        <v>31</v>
      </c>
      <c r="B6" s="167" t="s">
        <v>83</v>
      </c>
      <c r="C6" s="167" t="s">
        <v>163</v>
      </c>
      <c r="D6" s="168" t="s">
        <v>164</v>
      </c>
      <c r="E6" s="168"/>
      <c r="F6" s="168" t="s">
        <v>165</v>
      </c>
      <c r="G6" s="168"/>
      <c r="H6" s="168"/>
      <c r="I6" s="168"/>
      <c r="J6" s="168"/>
      <c r="K6" s="169" t="s">
        <v>166</v>
      </c>
      <c r="L6" s="167" t="s">
        <v>167</v>
      </c>
    </row>
    <row r="7" spans="1:12" ht="23.25" customHeight="1">
      <c r="A7" s="167"/>
      <c r="B7" s="167"/>
      <c r="C7" s="167"/>
      <c r="D7" s="170" t="s">
        <v>168</v>
      </c>
      <c r="E7" s="171" t="s">
        <v>169</v>
      </c>
      <c r="F7" s="170" t="s">
        <v>17</v>
      </c>
      <c r="G7" s="170" t="s">
        <v>22</v>
      </c>
      <c r="H7" s="170" t="s">
        <v>23</v>
      </c>
      <c r="I7" s="170" t="s">
        <v>24</v>
      </c>
      <c r="J7" s="170" t="s">
        <v>25</v>
      </c>
      <c r="K7" s="172"/>
      <c r="L7" s="167"/>
    </row>
    <row r="8" spans="1:12" ht="13.5" customHeight="1">
      <c r="A8" s="173">
        <v>1</v>
      </c>
      <c r="B8" s="173">
        <v>2</v>
      </c>
      <c r="C8" s="173" t="s">
        <v>170</v>
      </c>
      <c r="D8" s="173">
        <v>4</v>
      </c>
      <c r="E8" s="174">
        <v>5</v>
      </c>
      <c r="F8" s="175" t="s">
        <v>171</v>
      </c>
      <c r="G8" s="175" t="s">
        <v>172</v>
      </c>
      <c r="H8" s="175" t="s">
        <v>173</v>
      </c>
      <c r="I8" s="175" t="s">
        <v>174</v>
      </c>
      <c r="J8" s="175" t="s">
        <v>175</v>
      </c>
      <c r="K8" s="176"/>
      <c r="L8" s="173">
        <v>6</v>
      </c>
    </row>
    <row r="9" spans="1:12" ht="13.5" customHeight="1">
      <c r="A9" s="177"/>
      <c r="B9" s="177"/>
      <c r="C9" s="173" t="s">
        <v>15</v>
      </c>
      <c r="D9" s="173" t="s">
        <v>15</v>
      </c>
      <c r="E9" s="174" t="s">
        <v>15</v>
      </c>
      <c r="F9" s="173" t="s">
        <v>16</v>
      </c>
      <c r="G9" s="173" t="s">
        <v>16</v>
      </c>
      <c r="H9" s="173" t="s">
        <v>16</v>
      </c>
      <c r="I9" s="173" t="s">
        <v>16</v>
      </c>
      <c r="J9" s="173" t="s">
        <v>16</v>
      </c>
      <c r="K9" s="176"/>
      <c r="L9" s="177"/>
    </row>
    <row r="10" spans="1:12" ht="15.75">
      <c r="A10" s="178"/>
      <c r="B10" s="179" t="s">
        <v>86</v>
      </c>
      <c r="C10" s="180">
        <f>+SUM(C11:C32)</f>
        <v>1717</v>
      </c>
      <c r="D10" s="180">
        <f t="shared" ref="D10:K10" si="0">+SUM(D11:D32)</f>
        <v>1096</v>
      </c>
      <c r="E10" s="181">
        <f t="shared" si="0"/>
        <v>620</v>
      </c>
      <c r="F10" s="182">
        <f t="shared" si="0"/>
        <v>5208</v>
      </c>
      <c r="G10" s="182">
        <f t="shared" si="0"/>
        <v>5207.9999999999991</v>
      </c>
      <c r="H10" s="182">
        <f t="shared" ref="H10:I10" si="1">+SUM(H11:H32)</f>
        <v>5208</v>
      </c>
      <c r="I10" s="182">
        <f t="shared" si="1"/>
        <v>5207.9999999999991</v>
      </c>
      <c r="J10" s="182">
        <f t="shared" si="0"/>
        <v>5207.9999999999991</v>
      </c>
      <c r="K10" s="183">
        <f t="shared" si="0"/>
        <v>26040</v>
      </c>
      <c r="L10" s="178"/>
    </row>
    <row r="11" spans="1:12" ht="15.75">
      <c r="A11" s="184">
        <v>1</v>
      </c>
      <c r="B11" s="178" t="s">
        <v>176</v>
      </c>
      <c r="C11" s="185">
        <v>34</v>
      </c>
      <c r="D11" s="185">
        <v>34</v>
      </c>
      <c r="E11" s="186">
        <v>0</v>
      </c>
      <c r="F11" s="187">
        <f>0.7*E11*12</f>
        <v>0</v>
      </c>
      <c r="G11" s="187">
        <f>+E11*12*0.7</f>
        <v>0</v>
      </c>
      <c r="H11" s="187">
        <f>+E11*0.7*12</f>
        <v>0</v>
      </c>
      <c r="I11" s="187">
        <f>0.7*12*E11</f>
        <v>0</v>
      </c>
      <c r="J11" s="187">
        <f>+E11*12*0.7</f>
        <v>0</v>
      </c>
      <c r="K11" s="187">
        <f>+SUM(F11:J11)</f>
        <v>0</v>
      </c>
      <c r="L11" s="178"/>
    </row>
    <row r="12" spans="1:12" ht="15.75">
      <c r="A12" s="184">
        <v>2</v>
      </c>
      <c r="B12" s="178" t="s">
        <v>59</v>
      </c>
      <c r="C12" s="185">
        <v>47</v>
      </c>
      <c r="D12" s="185">
        <v>0</v>
      </c>
      <c r="E12" s="188">
        <v>47</v>
      </c>
      <c r="F12" s="187">
        <f t="shared" ref="F12:F32" si="2">0.7*E12*12</f>
        <v>394.79999999999995</v>
      </c>
      <c r="G12" s="187">
        <f t="shared" ref="G12:G32" si="3">+E12*12*0.7</f>
        <v>394.79999999999995</v>
      </c>
      <c r="H12" s="187">
        <f t="shared" ref="H12:H32" si="4">+E12*0.7*12</f>
        <v>394.79999999999995</v>
      </c>
      <c r="I12" s="187">
        <f t="shared" ref="I12:I32" si="5">0.7*12*E12</f>
        <v>394.79999999999995</v>
      </c>
      <c r="J12" s="187">
        <f t="shared" ref="J12:J32" si="6">+E12*12*0.7</f>
        <v>394.79999999999995</v>
      </c>
      <c r="K12" s="187">
        <f t="shared" ref="K12:K32" si="7">+SUM(F12:J12)</f>
        <v>1973.9999999999998</v>
      </c>
      <c r="L12" s="178"/>
    </row>
    <row r="13" spans="1:12" ht="15.75">
      <c r="A13" s="184">
        <v>3</v>
      </c>
      <c r="B13" s="178" t="s">
        <v>60</v>
      </c>
      <c r="C13" s="185">
        <v>84</v>
      </c>
      <c r="D13" s="185">
        <v>25</v>
      </c>
      <c r="E13" s="188">
        <v>59</v>
      </c>
      <c r="F13" s="187">
        <f t="shared" si="2"/>
        <v>495.59999999999997</v>
      </c>
      <c r="G13" s="187">
        <f t="shared" si="3"/>
        <v>495.59999999999997</v>
      </c>
      <c r="H13" s="187">
        <f t="shared" si="4"/>
        <v>495.59999999999997</v>
      </c>
      <c r="I13" s="187">
        <f t="shared" si="5"/>
        <v>495.59999999999991</v>
      </c>
      <c r="J13" s="187">
        <f t="shared" si="6"/>
        <v>495.59999999999997</v>
      </c>
      <c r="K13" s="187">
        <f t="shared" si="7"/>
        <v>2478</v>
      </c>
      <c r="L13" s="178"/>
    </row>
    <row r="14" spans="1:12" ht="15.75">
      <c r="A14" s="184">
        <v>4</v>
      </c>
      <c r="B14" s="178" t="s">
        <v>61</v>
      </c>
      <c r="C14" s="185">
        <v>68</v>
      </c>
      <c r="D14" s="185">
        <v>68</v>
      </c>
      <c r="E14" s="186">
        <v>0</v>
      </c>
      <c r="F14" s="187">
        <f t="shared" si="2"/>
        <v>0</v>
      </c>
      <c r="G14" s="187">
        <f t="shared" si="3"/>
        <v>0</v>
      </c>
      <c r="H14" s="187">
        <f t="shared" si="4"/>
        <v>0</v>
      </c>
      <c r="I14" s="187">
        <f t="shared" si="5"/>
        <v>0</v>
      </c>
      <c r="J14" s="187">
        <f t="shared" si="6"/>
        <v>0</v>
      </c>
      <c r="K14" s="187">
        <f t="shared" si="7"/>
        <v>0</v>
      </c>
      <c r="L14" s="178"/>
    </row>
    <row r="15" spans="1:12" ht="15.75">
      <c r="A15" s="184">
        <v>5</v>
      </c>
      <c r="B15" s="178" t="s">
        <v>62</v>
      </c>
      <c r="C15" s="185">
        <v>89</v>
      </c>
      <c r="D15" s="185">
        <v>89</v>
      </c>
      <c r="E15" s="186">
        <v>0</v>
      </c>
      <c r="F15" s="187">
        <f t="shared" si="2"/>
        <v>0</v>
      </c>
      <c r="G15" s="187">
        <f t="shared" si="3"/>
        <v>0</v>
      </c>
      <c r="H15" s="187">
        <f t="shared" si="4"/>
        <v>0</v>
      </c>
      <c r="I15" s="187">
        <f t="shared" si="5"/>
        <v>0</v>
      </c>
      <c r="J15" s="187">
        <f t="shared" si="6"/>
        <v>0</v>
      </c>
      <c r="K15" s="187">
        <f t="shared" si="7"/>
        <v>0</v>
      </c>
      <c r="L15" s="184"/>
    </row>
    <row r="16" spans="1:12" ht="15.75">
      <c r="A16" s="184">
        <v>6</v>
      </c>
      <c r="B16" s="178" t="s">
        <v>63</v>
      </c>
      <c r="C16" s="185">
        <v>125</v>
      </c>
      <c r="D16" s="185">
        <v>125</v>
      </c>
      <c r="E16" s="189">
        <v>0</v>
      </c>
      <c r="F16" s="187">
        <f t="shared" si="2"/>
        <v>0</v>
      </c>
      <c r="G16" s="187">
        <f t="shared" si="3"/>
        <v>0</v>
      </c>
      <c r="H16" s="187">
        <f t="shared" si="4"/>
        <v>0</v>
      </c>
      <c r="I16" s="187">
        <f t="shared" si="5"/>
        <v>0</v>
      </c>
      <c r="J16" s="187">
        <f t="shared" si="6"/>
        <v>0</v>
      </c>
      <c r="K16" s="187">
        <f t="shared" si="7"/>
        <v>0</v>
      </c>
      <c r="L16" s="178"/>
    </row>
    <row r="17" spans="1:12" ht="15.75">
      <c r="A17" s="184">
        <v>7</v>
      </c>
      <c r="B17" s="178" t="s">
        <v>64</v>
      </c>
      <c r="C17" s="185">
        <v>75</v>
      </c>
      <c r="D17" s="185">
        <v>23</v>
      </c>
      <c r="E17" s="188">
        <v>52</v>
      </c>
      <c r="F17" s="187">
        <f t="shared" si="2"/>
        <v>436.79999999999995</v>
      </c>
      <c r="G17" s="187">
        <f t="shared" si="3"/>
        <v>436.79999999999995</v>
      </c>
      <c r="H17" s="187">
        <f t="shared" si="4"/>
        <v>436.79999999999995</v>
      </c>
      <c r="I17" s="187">
        <f t="shared" si="5"/>
        <v>436.79999999999995</v>
      </c>
      <c r="J17" s="187">
        <f t="shared" si="6"/>
        <v>436.79999999999995</v>
      </c>
      <c r="K17" s="187">
        <f t="shared" si="7"/>
        <v>2184</v>
      </c>
      <c r="L17" s="178"/>
    </row>
    <row r="18" spans="1:12" ht="15.75">
      <c r="A18" s="184">
        <v>8</v>
      </c>
      <c r="B18" s="178" t="s">
        <v>65</v>
      </c>
      <c r="C18" s="185">
        <v>96</v>
      </c>
      <c r="D18" s="185">
        <v>21</v>
      </c>
      <c r="E18" s="188">
        <v>75</v>
      </c>
      <c r="F18" s="187">
        <f t="shared" si="2"/>
        <v>630</v>
      </c>
      <c r="G18" s="187">
        <f t="shared" si="3"/>
        <v>630</v>
      </c>
      <c r="H18" s="187">
        <f t="shared" si="4"/>
        <v>630</v>
      </c>
      <c r="I18" s="187">
        <f t="shared" si="5"/>
        <v>629.99999999999989</v>
      </c>
      <c r="J18" s="187">
        <f t="shared" si="6"/>
        <v>630</v>
      </c>
      <c r="K18" s="187">
        <f t="shared" si="7"/>
        <v>3150</v>
      </c>
      <c r="L18" s="178"/>
    </row>
    <row r="19" spans="1:12" ht="15.75">
      <c r="A19" s="184">
        <v>9</v>
      </c>
      <c r="B19" s="178" t="s">
        <v>66</v>
      </c>
      <c r="C19" s="185">
        <v>0</v>
      </c>
      <c r="D19" s="185">
        <v>0</v>
      </c>
      <c r="E19" s="186">
        <v>0</v>
      </c>
      <c r="F19" s="187">
        <f t="shared" si="2"/>
        <v>0</v>
      </c>
      <c r="G19" s="187">
        <f t="shared" si="3"/>
        <v>0</v>
      </c>
      <c r="H19" s="187">
        <f t="shared" si="4"/>
        <v>0</v>
      </c>
      <c r="I19" s="187">
        <f t="shared" si="5"/>
        <v>0</v>
      </c>
      <c r="J19" s="187">
        <f t="shared" si="6"/>
        <v>0</v>
      </c>
      <c r="K19" s="187">
        <f t="shared" si="7"/>
        <v>0</v>
      </c>
      <c r="L19" s="178"/>
    </row>
    <row r="20" spans="1:12" ht="15.75">
      <c r="A20" s="184">
        <v>10</v>
      </c>
      <c r="B20" s="178" t="s">
        <v>67</v>
      </c>
      <c r="C20" s="185">
        <v>111</v>
      </c>
      <c r="D20" s="185">
        <v>111</v>
      </c>
      <c r="E20" s="189"/>
      <c r="F20" s="187">
        <f t="shared" si="2"/>
        <v>0</v>
      </c>
      <c r="G20" s="187">
        <f t="shared" si="3"/>
        <v>0</v>
      </c>
      <c r="H20" s="187">
        <f t="shared" si="4"/>
        <v>0</v>
      </c>
      <c r="I20" s="187">
        <f t="shared" si="5"/>
        <v>0</v>
      </c>
      <c r="J20" s="187">
        <f t="shared" si="6"/>
        <v>0</v>
      </c>
      <c r="K20" s="187">
        <f t="shared" si="7"/>
        <v>0</v>
      </c>
      <c r="L20" s="178"/>
    </row>
    <row r="21" spans="1:12" ht="15.75">
      <c r="A21" s="184">
        <v>11</v>
      </c>
      <c r="B21" s="178" t="s">
        <v>68</v>
      </c>
      <c r="C21" s="185">
        <v>60</v>
      </c>
      <c r="D21" s="185">
        <v>60</v>
      </c>
      <c r="E21" s="186">
        <v>0</v>
      </c>
      <c r="F21" s="187">
        <f t="shared" si="2"/>
        <v>0</v>
      </c>
      <c r="G21" s="187">
        <f t="shared" si="3"/>
        <v>0</v>
      </c>
      <c r="H21" s="187">
        <f t="shared" si="4"/>
        <v>0</v>
      </c>
      <c r="I21" s="187">
        <f t="shared" si="5"/>
        <v>0</v>
      </c>
      <c r="J21" s="187">
        <f t="shared" si="6"/>
        <v>0</v>
      </c>
      <c r="K21" s="187">
        <f t="shared" si="7"/>
        <v>0</v>
      </c>
      <c r="L21" s="178"/>
    </row>
    <row r="22" spans="1:12" ht="15.75">
      <c r="A22" s="184">
        <v>12</v>
      </c>
      <c r="B22" s="178" t="s">
        <v>69</v>
      </c>
      <c r="C22" s="185">
        <v>210</v>
      </c>
      <c r="D22" s="190">
        <v>0</v>
      </c>
      <c r="E22" s="188">
        <v>209</v>
      </c>
      <c r="F22" s="187">
        <f t="shared" si="2"/>
        <v>1755.6</v>
      </c>
      <c r="G22" s="187">
        <f t="shared" si="3"/>
        <v>1755.6</v>
      </c>
      <c r="H22" s="187">
        <f t="shared" si="4"/>
        <v>1755.6</v>
      </c>
      <c r="I22" s="187">
        <f t="shared" si="5"/>
        <v>1755.5999999999997</v>
      </c>
      <c r="J22" s="187">
        <f t="shared" si="6"/>
        <v>1755.6</v>
      </c>
      <c r="K22" s="187">
        <f t="shared" si="7"/>
        <v>8777.9999999999982</v>
      </c>
      <c r="L22" s="178"/>
    </row>
    <row r="23" spans="1:12" ht="15.75">
      <c r="A23" s="184">
        <v>13</v>
      </c>
      <c r="B23" s="178" t="s">
        <v>70</v>
      </c>
      <c r="C23" s="185">
        <v>80</v>
      </c>
      <c r="D23" s="185">
        <v>80</v>
      </c>
      <c r="E23" s="186">
        <v>0</v>
      </c>
      <c r="F23" s="187">
        <f t="shared" si="2"/>
        <v>0</v>
      </c>
      <c r="G23" s="187">
        <f t="shared" si="3"/>
        <v>0</v>
      </c>
      <c r="H23" s="187">
        <f t="shared" si="4"/>
        <v>0</v>
      </c>
      <c r="I23" s="187">
        <f t="shared" si="5"/>
        <v>0</v>
      </c>
      <c r="J23" s="187">
        <f t="shared" si="6"/>
        <v>0</v>
      </c>
      <c r="K23" s="187">
        <f t="shared" si="7"/>
        <v>0</v>
      </c>
      <c r="L23" s="178"/>
    </row>
    <row r="24" spans="1:12" ht="15.75">
      <c r="A24" s="184">
        <v>14</v>
      </c>
      <c r="B24" s="178" t="s">
        <v>71</v>
      </c>
      <c r="C24" s="185">
        <v>53</v>
      </c>
      <c r="D24" s="185">
        <v>53</v>
      </c>
      <c r="E24" s="186">
        <v>0</v>
      </c>
      <c r="F24" s="187">
        <f t="shared" si="2"/>
        <v>0</v>
      </c>
      <c r="G24" s="187">
        <f t="shared" si="3"/>
        <v>0</v>
      </c>
      <c r="H24" s="187">
        <f t="shared" si="4"/>
        <v>0</v>
      </c>
      <c r="I24" s="187">
        <f t="shared" si="5"/>
        <v>0</v>
      </c>
      <c r="J24" s="187">
        <f t="shared" si="6"/>
        <v>0</v>
      </c>
      <c r="K24" s="187">
        <f t="shared" si="7"/>
        <v>0</v>
      </c>
      <c r="L24" s="178"/>
    </row>
    <row r="25" spans="1:12" ht="15.75">
      <c r="A25" s="184">
        <v>15</v>
      </c>
      <c r="B25" s="178" t="s">
        <v>72</v>
      </c>
      <c r="C25" s="185">
        <v>41</v>
      </c>
      <c r="D25" s="185">
        <v>41</v>
      </c>
      <c r="E25" s="186">
        <v>0</v>
      </c>
      <c r="F25" s="187">
        <f t="shared" si="2"/>
        <v>0</v>
      </c>
      <c r="G25" s="187">
        <f t="shared" si="3"/>
        <v>0</v>
      </c>
      <c r="H25" s="187">
        <f t="shared" si="4"/>
        <v>0</v>
      </c>
      <c r="I25" s="187">
        <f t="shared" si="5"/>
        <v>0</v>
      </c>
      <c r="J25" s="187">
        <f t="shared" si="6"/>
        <v>0</v>
      </c>
      <c r="K25" s="187">
        <f t="shared" si="7"/>
        <v>0</v>
      </c>
      <c r="L25" s="178"/>
    </row>
    <row r="26" spans="1:12" ht="15.75">
      <c r="A26" s="184">
        <v>16</v>
      </c>
      <c r="B26" s="178" t="s">
        <v>73</v>
      </c>
      <c r="C26" s="185">
        <v>83</v>
      </c>
      <c r="D26" s="185">
        <v>66</v>
      </c>
      <c r="E26" s="188">
        <v>17</v>
      </c>
      <c r="F26" s="187">
        <f t="shared" si="2"/>
        <v>142.79999999999998</v>
      </c>
      <c r="G26" s="187">
        <f t="shared" si="3"/>
        <v>142.79999999999998</v>
      </c>
      <c r="H26" s="187">
        <f t="shared" si="4"/>
        <v>142.79999999999998</v>
      </c>
      <c r="I26" s="187">
        <f t="shared" si="5"/>
        <v>142.79999999999998</v>
      </c>
      <c r="J26" s="187">
        <f t="shared" si="6"/>
        <v>142.79999999999998</v>
      </c>
      <c r="K26" s="187">
        <f t="shared" si="7"/>
        <v>713.99999999999989</v>
      </c>
      <c r="L26" s="178"/>
    </row>
    <row r="27" spans="1:12" ht="15.75">
      <c r="A27" s="184">
        <v>17</v>
      </c>
      <c r="B27" s="178" t="s">
        <v>74</v>
      </c>
      <c r="C27" s="185">
        <v>57</v>
      </c>
      <c r="D27" s="185">
        <v>57</v>
      </c>
      <c r="E27" s="186">
        <v>0</v>
      </c>
      <c r="F27" s="187">
        <f t="shared" si="2"/>
        <v>0</v>
      </c>
      <c r="G27" s="187">
        <f t="shared" si="3"/>
        <v>0</v>
      </c>
      <c r="H27" s="187">
        <f t="shared" si="4"/>
        <v>0</v>
      </c>
      <c r="I27" s="187">
        <f t="shared" si="5"/>
        <v>0</v>
      </c>
      <c r="J27" s="187">
        <f t="shared" si="6"/>
        <v>0</v>
      </c>
      <c r="K27" s="187">
        <f t="shared" si="7"/>
        <v>0</v>
      </c>
      <c r="L27" s="178"/>
    </row>
    <row r="28" spans="1:12" ht="15.75">
      <c r="A28" s="184">
        <v>18</v>
      </c>
      <c r="B28" s="178" t="s">
        <v>75</v>
      </c>
      <c r="C28" s="185">
        <v>60</v>
      </c>
      <c r="D28" s="185">
        <v>0</v>
      </c>
      <c r="E28" s="188">
        <v>60</v>
      </c>
      <c r="F28" s="187">
        <f t="shared" si="2"/>
        <v>504</v>
      </c>
      <c r="G28" s="187">
        <f t="shared" si="3"/>
        <v>503.99999999999994</v>
      </c>
      <c r="H28" s="187">
        <f t="shared" si="4"/>
        <v>504</v>
      </c>
      <c r="I28" s="187">
        <f t="shared" si="5"/>
        <v>503.99999999999989</v>
      </c>
      <c r="J28" s="187">
        <f t="shared" si="6"/>
        <v>503.99999999999994</v>
      </c>
      <c r="K28" s="187">
        <f t="shared" si="7"/>
        <v>2520</v>
      </c>
      <c r="L28" s="178"/>
    </row>
    <row r="29" spans="1:12" ht="15.75">
      <c r="A29" s="184">
        <v>19</v>
      </c>
      <c r="B29" s="178" t="s">
        <v>76</v>
      </c>
      <c r="C29" s="185">
        <v>101</v>
      </c>
      <c r="D29" s="185">
        <v>0</v>
      </c>
      <c r="E29" s="188">
        <v>101</v>
      </c>
      <c r="F29" s="187">
        <f t="shared" si="2"/>
        <v>848.39999999999986</v>
      </c>
      <c r="G29" s="187">
        <f t="shared" si="3"/>
        <v>848.4</v>
      </c>
      <c r="H29" s="187">
        <f t="shared" si="4"/>
        <v>848.39999999999986</v>
      </c>
      <c r="I29" s="187">
        <f t="shared" si="5"/>
        <v>848.39999999999986</v>
      </c>
      <c r="J29" s="187">
        <f t="shared" si="6"/>
        <v>848.4</v>
      </c>
      <c r="K29" s="187">
        <f t="shared" si="7"/>
        <v>4241.9999999999991</v>
      </c>
      <c r="L29" s="178"/>
    </row>
    <row r="30" spans="1:12" ht="15.75">
      <c r="A30" s="184">
        <v>20</v>
      </c>
      <c r="B30" s="178" t="s">
        <v>77</v>
      </c>
      <c r="C30" s="185">
        <v>89</v>
      </c>
      <c r="D30" s="185">
        <v>89</v>
      </c>
      <c r="E30" s="186">
        <v>0</v>
      </c>
      <c r="F30" s="187">
        <f t="shared" si="2"/>
        <v>0</v>
      </c>
      <c r="G30" s="187">
        <f t="shared" si="3"/>
        <v>0</v>
      </c>
      <c r="H30" s="187">
        <f t="shared" si="4"/>
        <v>0</v>
      </c>
      <c r="I30" s="187">
        <f t="shared" si="5"/>
        <v>0</v>
      </c>
      <c r="J30" s="187">
        <f t="shared" si="6"/>
        <v>0</v>
      </c>
      <c r="K30" s="187">
        <f t="shared" si="7"/>
        <v>0</v>
      </c>
      <c r="L30" s="178"/>
    </row>
    <row r="31" spans="1:12" ht="15.75">
      <c r="A31" s="184">
        <v>21</v>
      </c>
      <c r="B31" s="178" t="s">
        <v>78</v>
      </c>
      <c r="C31" s="185">
        <v>75</v>
      </c>
      <c r="D31" s="185">
        <v>75</v>
      </c>
      <c r="E31" s="186">
        <v>0</v>
      </c>
      <c r="F31" s="187">
        <f t="shared" si="2"/>
        <v>0</v>
      </c>
      <c r="G31" s="187">
        <f t="shared" si="3"/>
        <v>0</v>
      </c>
      <c r="H31" s="187">
        <f t="shared" si="4"/>
        <v>0</v>
      </c>
      <c r="I31" s="187">
        <f t="shared" si="5"/>
        <v>0</v>
      </c>
      <c r="J31" s="187">
        <f t="shared" si="6"/>
        <v>0</v>
      </c>
      <c r="K31" s="187">
        <f t="shared" si="7"/>
        <v>0</v>
      </c>
      <c r="L31" s="178"/>
    </row>
    <row r="32" spans="1:12" ht="15.75">
      <c r="A32" s="184">
        <v>22</v>
      </c>
      <c r="B32" s="178" t="s">
        <v>79</v>
      </c>
      <c r="C32" s="185">
        <v>79</v>
      </c>
      <c r="D32" s="185">
        <v>79</v>
      </c>
      <c r="E32" s="186">
        <v>0</v>
      </c>
      <c r="F32" s="187">
        <f t="shared" si="2"/>
        <v>0</v>
      </c>
      <c r="G32" s="187">
        <f t="shared" si="3"/>
        <v>0</v>
      </c>
      <c r="H32" s="187">
        <f t="shared" si="4"/>
        <v>0</v>
      </c>
      <c r="I32" s="187">
        <f t="shared" si="5"/>
        <v>0</v>
      </c>
      <c r="J32" s="187">
        <f t="shared" si="6"/>
        <v>0</v>
      </c>
      <c r="K32" s="187">
        <f t="shared" si="7"/>
        <v>0</v>
      </c>
      <c r="L32" s="178"/>
    </row>
  </sheetData>
  <mergeCells count="11">
    <mergeCell ref="L6:L7"/>
    <mergeCell ref="A2:L2"/>
    <mergeCell ref="A3:L3"/>
    <mergeCell ref="A4:L4"/>
    <mergeCell ref="K5:L5"/>
    <mergeCell ref="A6:A7"/>
    <mergeCell ref="B6:B7"/>
    <mergeCell ref="C6:C7"/>
    <mergeCell ref="D6:E6"/>
    <mergeCell ref="F6:J6"/>
    <mergeCell ref="K6:K7"/>
  </mergeCells>
  <pageMargins left="0.55000000000000004" right="0.42" top="0.62" bottom="0.66" header="0.3" footer="0.3"/>
  <pageSetup paperSize="9" scale="92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21"/>
  <sheetViews>
    <sheetView zoomScale="85" zoomScaleNormal="85" workbookViewId="0">
      <selection activeCell="H14" sqref="H14"/>
    </sheetView>
  </sheetViews>
  <sheetFormatPr defaultRowHeight="15"/>
  <cols>
    <col min="17" max="17" width="11.140625" customWidth="1"/>
    <col min="26" max="26" width="12.7109375" customWidth="1"/>
  </cols>
  <sheetData>
    <row r="3" spans="1:27" ht="18.75">
      <c r="A3" s="2" t="s">
        <v>177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7" ht="18.75">
      <c r="A4" s="2" t="s">
        <v>178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7" ht="18.7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7" spans="1:27" ht="18.75">
      <c r="A7" s="193" t="s">
        <v>179</v>
      </c>
      <c r="B7" s="194" t="s">
        <v>180</v>
      </c>
      <c r="C7" s="195"/>
      <c r="D7" s="195"/>
      <c r="E7" s="195"/>
      <c r="F7" s="195"/>
      <c r="G7" s="195"/>
      <c r="H7" s="195"/>
      <c r="I7" s="195"/>
      <c r="J7" s="194" t="s">
        <v>181</v>
      </c>
      <c r="K7" s="194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</row>
    <row r="8" spans="1:27" ht="99" customHeight="1">
      <c r="A8" s="195"/>
      <c r="B8" s="196" t="s">
        <v>7</v>
      </c>
      <c r="C8" s="196" t="s">
        <v>101</v>
      </c>
      <c r="D8" s="196" t="s">
        <v>9</v>
      </c>
      <c r="E8" s="196" t="s">
        <v>102</v>
      </c>
      <c r="F8" s="196" t="s">
        <v>103</v>
      </c>
      <c r="G8" s="196" t="s">
        <v>182</v>
      </c>
      <c r="H8" s="196" t="s">
        <v>183</v>
      </c>
      <c r="I8" s="196" t="s">
        <v>184</v>
      </c>
      <c r="J8" s="197" t="s">
        <v>185</v>
      </c>
      <c r="K8" s="198"/>
      <c r="L8" s="197" t="s">
        <v>186</v>
      </c>
      <c r="M8" s="198"/>
      <c r="N8" s="197" t="s">
        <v>187</v>
      </c>
      <c r="O8" s="198"/>
      <c r="P8" s="197" t="s">
        <v>188</v>
      </c>
      <c r="Q8" s="198"/>
      <c r="R8" s="197" t="s">
        <v>189</v>
      </c>
      <c r="S8" s="198"/>
      <c r="T8" s="197" t="s">
        <v>190</v>
      </c>
      <c r="U8" s="198"/>
      <c r="V8" s="197" t="s">
        <v>191</v>
      </c>
      <c r="W8" s="198"/>
      <c r="X8" s="197" t="s">
        <v>192</v>
      </c>
      <c r="Y8" s="198"/>
      <c r="Z8" s="196" t="s">
        <v>86</v>
      </c>
      <c r="AA8" s="199"/>
    </row>
    <row r="9" spans="1:27" ht="25.5">
      <c r="A9" s="200"/>
      <c r="B9" s="201" t="s">
        <v>15</v>
      </c>
      <c r="C9" s="201" t="s">
        <v>15</v>
      </c>
      <c r="D9" s="201" t="s">
        <v>15</v>
      </c>
      <c r="E9" s="201" t="s">
        <v>15</v>
      </c>
      <c r="F9" s="201" t="s">
        <v>15</v>
      </c>
      <c r="G9" s="201" t="s">
        <v>15</v>
      </c>
      <c r="H9" s="201" t="s">
        <v>15</v>
      </c>
      <c r="I9" s="201" t="s">
        <v>15</v>
      </c>
      <c r="J9" s="201" t="s">
        <v>15</v>
      </c>
      <c r="K9" s="201" t="s">
        <v>16</v>
      </c>
      <c r="L9" s="201" t="s">
        <v>15</v>
      </c>
      <c r="M9" s="201" t="s">
        <v>16</v>
      </c>
      <c r="N9" s="201" t="s">
        <v>15</v>
      </c>
      <c r="O9" s="201" t="s">
        <v>16</v>
      </c>
      <c r="P9" s="201" t="s">
        <v>15</v>
      </c>
      <c r="Q9" s="201" t="s">
        <v>16</v>
      </c>
      <c r="R9" s="201" t="s">
        <v>15</v>
      </c>
      <c r="S9" s="201" t="s">
        <v>16</v>
      </c>
      <c r="T9" s="201" t="s">
        <v>15</v>
      </c>
      <c r="U9" s="201" t="s">
        <v>16</v>
      </c>
      <c r="V9" s="201" t="s">
        <v>15</v>
      </c>
      <c r="W9" s="201" t="s">
        <v>16</v>
      </c>
      <c r="X9" s="201" t="s">
        <v>15</v>
      </c>
      <c r="Y9" s="201" t="s">
        <v>16</v>
      </c>
      <c r="Z9" s="201" t="s">
        <v>16</v>
      </c>
      <c r="AA9" s="199"/>
    </row>
    <row r="10" spans="1:27" ht="18.75">
      <c r="A10" s="202"/>
      <c r="B10" s="203">
        <f>+SUM(B11:B21)</f>
        <v>11</v>
      </c>
      <c r="C10" s="203">
        <f t="shared" ref="C10:Z10" si="0">+SUM(C11:C21)</f>
        <v>173</v>
      </c>
      <c r="D10" s="203">
        <f t="shared" si="0"/>
        <v>50</v>
      </c>
      <c r="E10" s="203">
        <f t="shared" si="0"/>
        <v>718</v>
      </c>
      <c r="F10" s="203">
        <f t="shared" si="0"/>
        <v>226</v>
      </c>
      <c r="G10" s="203">
        <f t="shared" si="0"/>
        <v>211</v>
      </c>
      <c r="H10" s="203">
        <f t="shared" si="0"/>
        <v>158</v>
      </c>
      <c r="I10" s="203">
        <f t="shared" si="0"/>
        <v>803</v>
      </c>
      <c r="J10" s="203">
        <f t="shared" si="0"/>
        <v>11</v>
      </c>
      <c r="K10" s="203">
        <f t="shared" si="0"/>
        <v>3300</v>
      </c>
      <c r="L10" s="203">
        <f t="shared" si="0"/>
        <v>173</v>
      </c>
      <c r="M10" s="203">
        <f t="shared" si="0"/>
        <v>51900</v>
      </c>
      <c r="N10" s="203">
        <f t="shared" si="0"/>
        <v>50</v>
      </c>
      <c r="O10" s="203">
        <f t="shared" si="0"/>
        <v>12500</v>
      </c>
      <c r="P10" s="203">
        <f t="shared" si="0"/>
        <v>718</v>
      </c>
      <c r="Q10" s="203">
        <f t="shared" si="0"/>
        <v>179500</v>
      </c>
      <c r="R10" s="203">
        <f t="shared" si="0"/>
        <v>226</v>
      </c>
      <c r="S10" s="203">
        <f t="shared" si="0"/>
        <v>45200</v>
      </c>
      <c r="T10" s="203">
        <f t="shared" si="0"/>
        <v>211</v>
      </c>
      <c r="U10" s="203">
        <f t="shared" si="0"/>
        <v>25320</v>
      </c>
      <c r="V10" s="203">
        <f t="shared" si="0"/>
        <v>158</v>
      </c>
      <c r="W10" s="203">
        <f t="shared" si="0"/>
        <v>18960</v>
      </c>
      <c r="X10" s="203">
        <f t="shared" si="0"/>
        <v>803</v>
      </c>
      <c r="Y10" s="203">
        <f t="shared" si="0"/>
        <v>80300</v>
      </c>
      <c r="Z10" s="203">
        <f t="shared" si="0"/>
        <v>416980</v>
      </c>
      <c r="AA10" s="199"/>
    </row>
    <row r="11" spans="1:27" ht="18.75">
      <c r="A11" s="204">
        <v>2026</v>
      </c>
      <c r="B11" s="210">
        <v>2</v>
      </c>
      <c r="C11" s="210">
        <v>38</v>
      </c>
      <c r="D11" s="210">
        <v>12</v>
      </c>
      <c r="E11" s="206">
        <v>177</v>
      </c>
      <c r="F11" s="206">
        <v>48</v>
      </c>
      <c r="G11" s="206">
        <v>49</v>
      </c>
      <c r="H11" s="206">
        <v>32</v>
      </c>
      <c r="I11" s="206">
        <v>235</v>
      </c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05"/>
    </row>
    <row r="12" spans="1:27" ht="18.75">
      <c r="A12" s="204">
        <v>2027</v>
      </c>
      <c r="B12" s="210">
        <v>3</v>
      </c>
      <c r="C12" s="210">
        <v>28</v>
      </c>
      <c r="D12" s="210">
        <v>10</v>
      </c>
      <c r="E12" s="206">
        <v>158</v>
      </c>
      <c r="F12" s="206">
        <v>46</v>
      </c>
      <c r="G12" s="206">
        <v>45</v>
      </c>
      <c r="H12" s="206">
        <v>30</v>
      </c>
      <c r="I12" s="206">
        <v>179</v>
      </c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05"/>
    </row>
    <row r="13" spans="1:27" ht="18.75">
      <c r="A13" s="204">
        <v>2028</v>
      </c>
      <c r="B13" s="210">
        <v>2</v>
      </c>
      <c r="C13" s="210">
        <v>38</v>
      </c>
      <c r="D13" s="210">
        <v>8</v>
      </c>
      <c r="E13" s="206">
        <v>136</v>
      </c>
      <c r="F13" s="206">
        <v>44</v>
      </c>
      <c r="G13" s="206">
        <v>56</v>
      </c>
      <c r="H13" s="206">
        <v>33</v>
      </c>
      <c r="I13" s="206">
        <v>153</v>
      </c>
      <c r="J13" s="206"/>
      <c r="K13" s="206"/>
      <c r="L13" s="206">
        <v>38</v>
      </c>
      <c r="M13" s="206">
        <f>300*L13</f>
        <v>11400</v>
      </c>
      <c r="N13" s="206">
        <v>12</v>
      </c>
      <c r="O13" s="206">
        <f>250*N13</f>
        <v>3000</v>
      </c>
      <c r="P13" s="206">
        <v>177</v>
      </c>
      <c r="Q13" s="206">
        <f>+P13*250</f>
        <v>44250</v>
      </c>
      <c r="R13" s="206"/>
      <c r="S13" s="206"/>
      <c r="T13" s="206">
        <v>49</v>
      </c>
      <c r="U13" s="206">
        <f>+T13*120</f>
        <v>5880</v>
      </c>
      <c r="V13" s="206">
        <v>32</v>
      </c>
      <c r="W13" s="206">
        <f>120*V13</f>
        <v>3840</v>
      </c>
      <c r="X13" s="206"/>
      <c r="Y13" s="206"/>
      <c r="Z13" s="207">
        <f>+Y13+W13+U13+S13+Q13+O13+M13+K13</f>
        <v>68370</v>
      </c>
    </row>
    <row r="14" spans="1:27" ht="18.75">
      <c r="A14" s="204">
        <v>2029</v>
      </c>
      <c r="B14" s="210">
        <v>2</v>
      </c>
      <c r="C14" s="210">
        <v>31</v>
      </c>
      <c r="D14" s="210">
        <v>11</v>
      </c>
      <c r="E14" s="206">
        <v>123</v>
      </c>
      <c r="F14" s="206">
        <v>43</v>
      </c>
      <c r="G14" s="206">
        <v>32</v>
      </c>
      <c r="H14" s="206">
        <v>32</v>
      </c>
      <c r="I14" s="206">
        <v>110</v>
      </c>
      <c r="J14" s="206">
        <v>2</v>
      </c>
      <c r="K14" s="206">
        <f>+J14*300</f>
        <v>600</v>
      </c>
      <c r="L14" s="206">
        <v>28</v>
      </c>
      <c r="M14" s="206">
        <f t="shared" ref="M14:M18" si="1">300*L14</f>
        <v>8400</v>
      </c>
      <c r="N14" s="206">
        <v>10</v>
      </c>
      <c r="O14" s="206">
        <f t="shared" ref="O14:O18" si="2">250*N14</f>
        <v>2500</v>
      </c>
      <c r="P14" s="206">
        <v>158</v>
      </c>
      <c r="Q14" s="206">
        <f t="shared" ref="Q14:Q18" si="3">+P14*250</f>
        <v>39500</v>
      </c>
      <c r="R14" s="206"/>
      <c r="S14" s="206"/>
      <c r="T14" s="206">
        <v>45</v>
      </c>
      <c r="U14" s="206">
        <f t="shared" ref="U14:U17" si="4">+T14*120</f>
        <v>5400</v>
      </c>
      <c r="V14" s="206">
        <v>30</v>
      </c>
      <c r="W14" s="206">
        <f t="shared" ref="W14:W17" si="5">120*V14</f>
        <v>3600</v>
      </c>
      <c r="X14" s="206"/>
      <c r="Y14" s="206"/>
      <c r="Z14" s="207">
        <f t="shared" ref="Z14:Z21" si="6">+Y14+W14+U14+S14+Q14+O14+M14+K14</f>
        <v>60000</v>
      </c>
    </row>
    <row r="15" spans="1:27" ht="18.75">
      <c r="A15" s="204">
        <v>2030</v>
      </c>
      <c r="B15" s="210">
        <v>2</v>
      </c>
      <c r="C15" s="210">
        <v>38</v>
      </c>
      <c r="D15" s="210">
        <v>9</v>
      </c>
      <c r="E15" s="206">
        <v>124</v>
      </c>
      <c r="F15" s="206">
        <v>45</v>
      </c>
      <c r="G15" s="206">
        <v>29</v>
      </c>
      <c r="H15" s="206">
        <v>31</v>
      </c>
      <c r="I15" s="206">
        <v>126</v>
      </c>
      <c r="J15" s="206">
        <v>3</v>
      </c>
      <c r="K15" s="206">
        <f t="shared" ref="K15:K18" si="7">+J15*300</f>
        <v>900</v>
      </c>
      <c r="L15" s="206">
        <v>38</v>
      </c>
      <c r="M15" s="206">
        <f t="shared" si="1"/>
        <v>11400</v>
      </c>
      <c r="N15" s="206">
        <v>8</v>
      </c>
      <c r="O15" s="206">
        <f t="shared" si="2"/>
        <v>2000</v>
      </c>
      <c r="P15" s="206">
        <v>136</v>
      </c>
      <c r="Q15" s="206">
        <f t="shared" si="3"/>
        <v>34000</v>
      </c>
      <c r="R15" s="206"/>
      <c r="S15" s="206"/>
      <c r="T15" s="206">
        <v>56</v>
      </c>
      <c r="U15" s="206">
        <f t="shared" si="4"/>
        <v>6720</v>
      </c>
      <c r="V15" s="206">
        <v>33</v>
      </c>
      <c r="W15" s="206">
        <f t="shared" si="5"/>
        <v>3960</v>
      </c>
      <c r="X15" s="206">
        <v>235</v>
      </c>
      <c r="Y15" s="206">
        <f>+X15*100</f>
        <v>23500</v>
      </c>
      <c r="Z15" s="207">
        <f t="shared" si="6"/>
        <v>82480</v>
      </c>
    </row>
    <row r="16" spans="1:27" ht="18.75">
      <c r="A16" s="204">
        <v>2031</v>
      </c>
      <c r="B16" s="210"/>
      <c r="C16" s="210"/>
      <c r="D16" s="210"/>
      <c r="E16" s="206"/>
      <c r="F16" s="206"/>
      <c r="G16" s="206"/>
      <c r="H16" s="206"/>
      <c r="I16" s="206"/>
      <c r="J16" s="206">
        <v>2</v>
      </c>
      <c r="K16" s="206">
        <f t="shared" si="7"/>
        <v>600</v>
      </c>
      <c r="L16" s="206">
        <v>31</v>
      </c>
      <c r="M16" s="206">
        <f t="shared" si="1"/>
        <v>9300</v>
      </c>
      <c r="N16" s="206">
        <v>11</v>
      </c>
      <c r="O16" s="206">
        <f t="shared" si="2"/>
        <v>2750</v>
      </c>
      <c r="P16" s="206">
        <v>123</v>
      </c>
      <c r="Q16" s="206">
        <f t="shared" si="3"/>
        <v>30750</v>
      </c>
      <c r="R16" s="206"/>
      <c r="S16" s="206"/>
      <c r="T16" s="206">
        <v>32</v>
      </c>
      <c r="U16" s="206">
        <f t="shared" si="4"/>
        <v>3840</v>
      </c>
      <c r="V16" s="206">
        <v>32</v>
      </c>
      <c r="W16" s="206">
        <f t="shared" si="5"/>
        <v>3840</v>
      </c>
      <c r="X16" s="206">
        <v>179</v>
      </c>
      <c r="Y16" s="206">
        <f t="shared" ref="Y16:Y19" si="8">+X16*100</f>
        <v>17900</v>
      </c>
      <c r="Z16" s="207">
        <f t="shared" si="6"/>
        <v>68980</v>
      </c>
    </row>
    <row r="17" spans="1:26" ht="18.75">
      <c r="A17" s="204">
        <v>2032</v>
      </c>
      <c r="B17" s="210"/>
      <c r="C17" s="210"/>
      <c r="D17" s="210"/>
      <c r="E17" s="206"/>
      <c r="F17" s="206"/>
      <c r="G17" s="206"/>
      <c r="H17" s="206"/>
      <c r="I17" s="206"/>
      <c r="J17" s="206">
        <v>2</v>
      </c>
      <c r="K17" s="206">
        <f t="shared" si="7"/>
        <v>600</v>
      </c>
      <c r="L17" s="206">
        <v>38</v>
      </c>
      <c r="M17" s="206">
        <f t="shared" si="1"/>
        <v>11400</v>
      </c>
      <c r="N17" s="206">
        <v>9</v>
      </c>
      <c r="O17" s="206">
        <f t="shared" si="2"/>
        <v>2250</v>
      </c>
      <c r="P17" s="206">
        <v>124</v>
      </c>
      <c r="Q17" s="206">
        <f t="shared" si="3"/>
        <v>31000</v>
      </c>
      <c r="R17" s="206">
        <v>48</v>
      </c>
      <c r="S17" s="206">
        <f>+R17*200</f>
        <v>9600</v>
      </c>
      <c r="T17" s="206">
        <v>29</v>
      </c>
      <c r="U17" s="206">
        <f t="shared" si="4"/>
        <v>3480</v>
      </c>
      <c r="V17" s="206">
        <v>31</v>
      </c>
      <c r="W17" s="206">
        <f t="shared" si="5"/>
        <v>3720</v>
      </c>
      <c r="X17" s="206">
        <v>153</v>
      </c>
      <c r="Y17" s="206">
        <f t="shared" si="8"/>
        <v>15300</v>
      </c>
      <c r="Z17" s="207">
        <f t="shared" si="6"/>
        <v>77350</v>
      </c>
    </row>
    <row r="18" spans="1:26" ht="18.75">
      <c r="A18" s="204">
        <v>2033</v>
      </c>
      <c r="B18" s="210"/>
      <c r="C18" s="210"/>
      <c r="D18" s="210"/>
      <c r="E18" s="206"/>
      <c r="F18" s="206"/>
      <c r="G18" s="206"/>
      <c r="H18" s="206"/>
      <c r="I18" s="206"/>
      <c r="J18" s="206">
        <v>2</v>
      </c>
      <c r="K18" s="206">
        <f t="shared" si="7"/>
        <v>600</v>
      </c>
      <c r="L18" s="206"/>
      <c r="M18" s="215">
        <f t="shared" si="1"/>
        <v>0</v>
      </c>
      <c r="N18" s="215"/>
      <c r="O18" s="215">
        <f t="shared" si="2"/>
        <v>0</v>
      </c>
      <c r="P18" s="215"/>
      <c r="Q18" s="215">
        <f t="shared" si="3"/>
        <v>0</v>
      </c>
      <c r="R18" s="206">
        <v>46</v>
      </c>
      <c r="S18" s="206">
        <f t="shared" ref="S18:S21" si="9">+R18*200</f>
        <v>9200</v>
      </c>
      <c r="T18" s="206"/>
      <c r="U18" s="206"/>
      <c r="V18" s="206"/>
      <c r="W18" s="206"/>
      <c r="X18" s="206">
        <v>110</v>
      </c>
      <c r="Y18" s="206">
        <f t="shared" si="8"/>
        <v>11000</v>
      </c>
      <c r="Z18" s="207">
        <f t="shared" si="6"/>
        <v>20800</v>
      </c>
    </row>
    <row r="19" spans="1:26" ht="18.75">
      <c r="A19" s="204">
        <v>2034</v>
      </c>
      <c r="B19" s="210"/>
      <c r="C19" s="210"/>
      <c r="D19" s="210"/>
      <c r="E19" s="206"/>
      <c r="F19" s="206"/>
      <c r="G19" s="206"/>
      <c r="H19" s="206"/>
      <c r="I19" s="206"/>
      <c r="J19" s="211"/>
      <c r="K19" s="211"/>
      <c r="L19" s="211"/>
      <c r="M19" s="211"/>
      <c r="N19" s="211"/>
      <c r="O19" s="211"/>
      <c r="P19" s="211"/>
      <c r="Q19" s="211"/>
      <c r="R19" s="206">
        <v>44</v>
      </c>
      <c r="S19" s="206">
        <f t="shared" si="9"/>
        <v>8800</v>
      </c>
      <c r="T19" s="211"/>
      <c r="U19" s="211"/>
      <c r="V19" s="211"/>
      <c r="W19" s="211"/>
      <c r="X19" s="206">
        <v>126</v>
      </c>
      <c r="Y19" s="206">
        <f t="shared" si="8"/>
        <v>12600</v>
      </c>
      <c r="Z19" s="207">
        <f t="shared" si="6"/>
        <v>21400</v>
      </c>
    </row>
    <row r="20" spans="1:26" ht="18.75">
      <c r="A20" s="204">
        <v>2035</v>
      </c>
      <c r="B20" s="210"/>
      <c r="C20" s="210"/>
      <c r="D20" s="210"/>
      <c r="E20" s="206"/>
      <c r="F20" s="206"/>
      <c r="G20" s="206"/>
      <c r="H20" s="206"/>
      <c r="I20" s="206"/>
      <c r="J20" s="211"/>
      <c r="K20" s="211"/>
      <c r="L20" s="211"/>
      <c r="M20" s="211"/>
      <c r="N20" s="211"/>
      <c r="O20" s="211"/>
      <c r="P20" s="211"/>
      <c r="Q20" s="211"/>
      <c r="R20" s="206">
        <v>43</v>
      </c>
      <c r="S20" s="206">
        <f t="shared" si="9"/>
        <v>8600</v>
      </c>
      <c r="T20" s="211"/>
      <c r="U20" s="211"/>
      <c r="V20" s="211"/>
      <c r="W20" s="211"/>
      <c r="X20" s="211"/>
      <c r="Y20" s="211"/>
      <c r="Z20" s="207">
        <f t="shared" si="6"/>
        <v>8600</v>
      </c>
    </row>
    <row r="21" spans="1:26" ht="18.75">
      <c r="A21" s="208">
        <v>2036</v>
      </c>
      <c r="B21" s="212"/>
      <c r="C21" s="212"/>
      <c r="D21" s="212"/>
      <c r="E21" s="213"/>
      <c r="F21" s="213"/>
      <c r="G21" s="213"/>
      <c r="H21" s="213"/>
      <c r="I21" s="213"/>
      <c r="J21" s="214"/>
      <c r="K21" s="214"/>
      <c r="L21" s="214"/>
      <c r="M21" s="214"/>
      <c r="N21" s="214"/>
      <c r="O21" s="214"/>
      <c r="P21" s="214"/>
      <c r="Q21" s="214"/>
      <c r="R21" s="213">
        <v>45</v>
      </c>
      <c r="S21" s="213">
        <f t="shared" si="9"/>
        <v>9000</v>
      </c>
      <c r="T21" s="214"/>
      <c r="U21" s="214"/>
      <c r="V21" s="214"/>
      <c r="W21" s="214"/>
      <c r="X21" s="213"/>
      <c r="Y21" s="213"/>
      <c r="Z21" s="209">
        <f t="shared" si="6"/>
        <v>9000</v>
      </c>
    </row>
  </sheetData>
  <mergeCells count="14">
    <mergeCell ref="R8:S8"/>
    <mergeCell ref="T8:U8"/>
    <mergeCell ref="V8:W8"/>
    <mergeCell ref="X8:Y8"/>
    <mergeCell ref="A3:Z3"/>
    <mergeCell ref="A4:Z4"/>
    <mergeCell ref="A5:Z5"/>
    <mergeCell ref="A7:A8"/>
    <mergeCell ref="B7:I7"/>
    <mergeCell ref="J7:Z7"/>
    <mergeCell ref="J8:K8"/>
    <mergeCell ref="L8:M8"/>
    <mergeCell ref="N8:O8"/>
    <mergeCell ref="P8:Q8"/>
  </mergeCells>
  <pageMargins left="0.52" right="0.39" top="0.59" bottom="0.75" header="0.3" footer="0.3"/>
  <pageSetup paperSize="9" scale="5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9"/>
  <sheetViews>
    <sheetView tabSelected="1" workbookViewId="0">
      <selection activeCell="N8" sqref="N8"/>
    </sheetView>
  </sheetViews>
  <sheetFormatPr defaultRowHeight="31.5" customHeight="1"/>
  <cols>
    <col min="1" max="1" width="2" style="1" customWidth="1"/>
    <col min="2" max="2" width="13" style="1" customWidth="1"/>
    <col min="3" max="3" width="16.5703125" style="1" customWidth="1"/>
    <col min="4" max="4" width="16.42578125" style="1" customWidth="1"/>
    <col min="5" max="5" width="17.5703125" style="1" customWidth="1"/>
    <col min="6" max="6" width="18.7109375" style="1" customWidth="1"/>
    <col min="7" max="7" width="14.140625" style="1" customWidth="1"/>
    <col min="8" max="8" width="16.7109375" style="1" customWidth="1"/>
    <col min="9" max="9" width="13.42578125" style="1" customWidth="1"/>
    <col min="10" max="10" width="11.140625" style="1" customWidth="1"/>
    <col min="11" max="16384" width="9.140625" style="1"/>
  </cols>
  <sheetData>
    <row r="2" spans="2:9" ht="18.75">
      <c r="B2" s="2" t="s">
        <v>193</v>
      </c>
      <c r="C2" s="2"/>
      <c r="D2" s="2"/>
      <c r="E2" s="2"/>
      <c r="F2" s="2"/>
      <c r="G2" s="2"/>
      <c r="H2" s="2"/>
      <c r="I2" s="2"/>
    </row>
    <row r="3" spans="2:9" ht="18.75">
      <c r="B3" s="2" t="s">
        <v>194</v>
      </c>
      <c r="C3" s="2"/>
      <c r="D3" s="2"/>
      <c r="E3" s="2"/>
      <c r="F3" s="2"/>
      <c r="G3" s="2"/>
      <c r="H3" s="2"/>
      <c r="I3" s="2"/>
    </row>
    <row r="4" spans="2:9" ht="18.75">
      <c r="B4" s="3" t="s">
        <v>2</v>
      </c>
      <c r="C4" s="3"/>
      <c r="D4" s="3"/>
      <c r="E4" s="3"/>
      <c r="F4" s="3"/>
      <c r="G4" s="3"/>
      <c r="H4" s="3"/>
      <c r="I4" s="3"/>
    </row>
    <row r="5" spans="2:9" ht="18.75">
      <c r="I5" s="216" t="s">
        <v>30</v>
      </c>
    </row>
    <row r="6" spans="2:9" s="232" customFormat="1" ht="44.25" customHeight="1">
      <c r="B6" s="230" t="s">
        <v>179</v>
      </c>
      <c r="C6" s="231" t="s">
        <v>195</v>
      </c>
      <c r="D6" s="231" t="s">
        <v>196</v>
      </c>
      <c r="E6" s="231" t="s">
        <v>197</v>
      </c>
      <c r="F6" s="231" t="s">
        <v>198</v>
      </c>
      <c r="G6" s="231" t="s">
        <v>199</v>
      </c>
      <c r="H6" s="231" t="s">
        <v>200</v>
      </c>
      <c r="I6" s="230" t="s">
        <v>167</v>
      </c>
    </row>
    <row r="7" spans="2:9" ht="18.75">
      <c r="B7" s="217"/>
      <c r="C7" s="218" t="s">
        <v>201</v>
      </c>
      <c r="D7" s="218" t="s">
        <v>202</v>
      </c>
      <c r="E7" s="218" t="s">
        <v>203</v>
      </c>
      <c r="F7" s="218" t="s">
        <v>204</v>
      </c>
      <c r="G7" s="218" t="s">
        <v>205</v>
      </c>
      <c r="H7" s="219"/>
      <c r="I7" s="217"/>
    </row>
    <row r="8" spans="2:9" ht="18.75">
      <c r="B8" s="220"/>
      <c r="C8" s="221">
        <f t="shared" ref="C8:E8" si="0">+SUM(C9:C19)</f>
        <v>305450</v>
      </c>
      <c r="D8" s="221">
        <f t="shared" si="0"/>
        <v>6485.3</v>
      </c>
      <c r="E8" s="222">
        <f t="shared" si="0"/>
        <v>2639610</v>
      </c>
      <c r="F8" s="222">
        <f>+SUM(F9:F19)</f>
        <v>26040</v>
      </c>
      <c r="G8" s="222">
        <f>+SUM(G9:G19)</f>
        <v>416980</v>
      </c>
      <c r="H8" s="221">
        <f>+SUM(H9:H19)</f>
        <v>3394565.3</v>
      </c>
      <c r="I8" s="220"/>
    </row>
    <row r="9" spans="2:9" ht="18.75">
      <c r="B9" s="223" t="s">
        <v>17</v>
      </c>
      <c r="C9" s="224">
        <v>55850</v>
      </c>
      <c r="D9" s="224">
        <v>1309.4000000000001</v>
      </c>
      <c r="E9" s="224">
        <v>483348</v>
      </c>
      <c r="F9" s="224">
        <v>5208</v>
      </c>
      <c r="G9" s="225"/>
      <c r="H9" s="224">
        <f t="shared" ref="H9:H19" si="1">+SUM(C9:G9)</f>
        <v>545715.4</v>
      </c>
      <c r="I9" s="223"/>
    </row>
    <row r="10" spans="2:9" ht="18.75">
      <c r="B10" s="223" t="s">
        <v>22</v>
      </c>
      <c r="C10" s="224">
        <v>55950</v>
      </c>
      <c r="D10" s="224">
        <v>1648.4</v>
      </c>
      <c r="E10" s="224">
        <v>503100</v>
      </c>
      <c r="F10" s="224">
        <v>5208</v>
      </c>
      <c r="G10" s="225"/>
      <c r="H10" s="224">
        <f t="shared" si="1"/>
        <v>565906.4</v>
      </c>
      <c r="I10" s="223"/>
    </row>
    <row r="11" spans="2:9" ht="18.75">
      <c r="B11" s="223" t="s">
        <v>23</v>
      </c>
      <c r="C11" s="224">
        <v>63250</v>
      </c>
      <c r="D11" s="224">
        <v>801.9</v>
      </c>
      <c r="E11" s="224">
        <v>533730</v>
      </c>
      <c r="F11" s="224">
        <v>5208</v>
      </c>
      <c r="G11" s="225">
        <v>68370</v>
      </c>
      <c r="H11" s="224">
        <f t="shared" si="1"/>
        <v>671359.9</v>
      </c>
      <c r="I11" s="223"/>
    </row>
    <row r="12" spans="2:9" ht="18.75">
      <c r="B12" s="223" t="s">
        <v>24</v>
      </c>
      <c r="C12" s="224">
        <v>64500</v>
      </c>
      <c r="D12" s="224">
        <v>1762.8</v>
      </c>
      <c r="E12" s="224">
        <v>544446</v>
      </c>
      <c r="F12" s="224">
        <v>5208</v>
      </c>
      <c r="G12" s="225">
        <v>60000</v>
      </c>
      <c r="H12" s="224">
        <f t="shared" si="1"/>
        <v>675916.80000000005</v>
      </c>
      <c r="I12" s="223"/>
    </row>
    <row r="13" spans="2:9" ht="18.75">
      <c r="B13" s="223" t="s">
        <v>25</v>
      </c>
      <c r="C13" s="224">
        <v>65900</v>
      </c>
      <c r="D13" s="224">
        <v>962.8</v>
      </c>
      <c r="E13" s="224">
        <v>574986</v>
      </c>
      <c r="F13" s="224">
        <v>5208</v>
      </c>
      <c r="G13" s="225">
        <v>82480</v>
      </c>
      <c r="H13" s="224">
        <f t="shared" si="1"/>
        <v>729536.8</v>
      </c>
      <c r="I13" s="223"/>
    </row>
    <row r="14" spans="2:9" ht="18.75">
      <c r="B14" s="223" t="s">
        <v>206</v>
      </c>
      <c r="C14" s="224"/>
      <c r="D14" s="224"/>
      <c r="E14" s="224"/>
      <c r="F14" s="225"/>
      <c r="G14" s="225">
        <v>68980</v>
      </c>
      <c r="H14" s="224">
        <f t="shared" si="1"/>
        <v>68980</v>
      </c>
      <c r="I14" s="226" t="s">
        <v>207</v>
      </c>
    </row>
    <row r="15" spans="2:9" ht="18.75">
      <c r="B15" s="223" t="s">
        <v>208</v>
      </c>
      <c r="C15" s="224"/>
      <c r="D15" s="224"/>
      <c r="E15" s="224"/>
      <c r="F15" s="225"/>
      <c r="G15" s="225">
        <v>77350</v>
      </c>
      <c r="H15" s="224">
        <f t="shared" si="1"/>
        <v>77350</v>
      </c>
      <c r="I15" s="226"/>
    </row>
    <row r="16" spans="2:9" ht="18.75">
      <c r="B16" s="223" t="s">
        <v>209</v>
      </c>
      <c r="C16" s="224"/>
      <c r="D16" s="224"/>
      <c r="E16" s="224"/>
      <c r="F16" s="225"/>
      <c r="G16" s="225">
        <v>20800</v>
      </c>
      <c r="H16" s="224">
        <f t="shared" si="1"/>
        <v>20800</v>
      </c>
      <c r="I16" s="226"/>
    </row>
    <row r="17" spans="2:9" ht="18.75">
      <c r="B17" s="223" t="s">
        <v>210</v>
      </c>
      <c r="C17" s="224"/>
      <c r="D17" s="224"/>
      <c r="E17" s="224"/>
      <c r="F17" s="225"/>
      <c r="G17" s="225">
        <v>21400</v>
      </c>
      <c r="H17" s="224">
        <f t="shared" si="1"/>
        <v>21400</v>
      </c>
      <c r="I17" s="226"/>
    </row>
    <row r="18" spans="2:9" ht="18.75">
      <c r="B18" s="223" t="s">
        <v>211</v>
      </c>
      <c r="C18" s="224"/>
      <c r="D18" s="224"/>
      <c r="E18" s="224"/>
      <c r="F18" s="225"/>
      <c r="G18" s="225">
        <v>8600</v>
      </c>
      <c r="H18" s="224">
        <f t="shared" si="1"/>
        <v>8600</v>
      </c>
      <c r="I18" s="226"/>
    </row>
    <row r="19" spans="2:9" ht="18.75">
      <c r="B19" s="227" t="s">
        <v>212</v>
      </c>
      <c r="C19" s="227"/>
      <c r="D19" s="227"/>
      <c r="E19" s="227"/>
      <c r="F19" s="228"/>
      <c r="G19" s="228">
        <v>9000</v>
      </c>
      <c r="H19" s="233">
        <f t="shared" si="1"/>
        <v>9000</v>
      </c>
      <c r="I19" s="229"/>
    </row>
  </sheetData>
  <mergeCells count="4">
    <mergeCell ref="B2:I2"/>
    <mergeCell ref="B3:I3"/>
    <mergeCell ref="B4:I4"/>
    <mergeCell ref="I14:I19"/>
  </mergeCells>
  <pageMargins left="0.7" right="0.46" top="0.5699999999999999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PL1</vt:lpstr>
      <vt:lpstr>PL2</vt:lpstr>
      <vt:lpstr>PL3</vt:lpstr>
      <vt:lpstr>PL4</vt:lpstr>
      <vt:lpstr>PL5</vt:lpstr>
      <vt:lpstr>PL6_TONG</vt:lpstr>
      <vt:lpstr>'PL1'!Print_Area</vt:lpstr>
      <vt:lpstr>'PL2'!Print_Area</vt:lpstr>
      <vt:lpstr>'PL3'!Print_Area</vt:lpstr>
      <vt:lpstr>'PL4'!Print_Area</vt:lpstr>
      <vt:lpstr>'PL5'!Print_Area</vt:lpstr>
      <vt:lpstr>PL6_TONG!Print_Area</vt:lpstr>
      <vt:lpstr>'PL1'!Print_Titles</vt:lpstr>
      <vt:lpstr>'PL2'!Print_Titles</vt:lpstr>
      <vt:lpstr>'PL3'!Print_Titles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2025-10-30T01:56:51Z</dcterms:modified>
</cp:coreProperties>
</file>