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25\xay dung dat trong lua\nghi quyet chi\ban sau VA tra lai_2026\"/>
    </mc:Choice>
  </mc:AlternateContent>
  <bookViews>
    <workbookView xWindow="0" yWindow="0" windowWidth="20490" windowHeight="8235" firstSheet="2" activeTab="2"/>
  </bookViews>
  <sheets>
    <sheet name="Sheet1" sheetId="8" state="veryHidden" r:id="rId1"/>
    <sheet name="DATA" sheetId="2" state="veryHidden" r:id="rId2"/>
    <sheet name="dien tict dat lua 95 xã (100HA)" sheetId="12" r:id="rId3"/>
    <sheet name="dien tict dat lua 95 xã" sheetId="4" r:id="rId4"/>
    <sheet name="Sheet2" sheetId="10" r:id="rId5"/>
    <sheet name="lương chi tiết" sheetId="9" state="veryHidden" r:id="rId6"/>
    <sheet name="Biên chế" sheetId="7" state="veryHidden" r:id="rId7"/>
    <sheet name="dân số" sheetId="5" state="veryHidden" r:id="rId8"/>
  </sheets>
  <externalReferences>
    <externalReference r:id="rId9"/>
  </externalReferences>
  <definedNames>
    <definedName name="\" localSheetId="2" hidden="1">#REF!</definedName>
    <definedName name="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DT12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{"'Sheet1'!$L$16"}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{"'Sheet1'!$L$16"}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{"'Sheet1'!$L$16"}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{"'Sheet1'!$L$16"}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PA3" hidden="1">{"'Sheet1'!$L$16"}</definedName>
    <definedName name="_________a1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NSO2" hidden="1">{"'Sheet1'!$L$16"}</definedName>
    <definedName name="_________PA3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a1" hidden="1">{"'Sheet1'!$L$16"}</definedName>
    <definedName name="_____DT12" hidden="1">{"'Sheet1'!$L$16"}</definedName>
    <definedName name="_____Goi8" hidden="1">{"'Sheet1'!$L$16"}</definedName>
    <definedName name="_____h1" hidden="1">{"'Sheet1'!$L$16"}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a1" hidden="1">{"'Sheet1'!$L$16"}</definedName>
    <definedName name="____B1" hidden="1">{"'Sheet1'!$L$16"}</definedName>
    <definedName name="____ban2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M36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ru21" hidden="1">{"'Sheet1'!$L$16"}</definedName>
    <definedName name="___a1" hidden="1">{"'Sheet1'!$L$16"}</definedName>
    <definedName name="___B1" hidden="1">{"'Sheet1'!$L$16"}</definedName>
    <definedName name="___ban2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SCL4" hidden="1">{"'Sheet1'!$L$16"}</definedName>
    <definedName name="___Tru21" hidden="1">{"'Sheet1'!$L$16"}</definedName>
    <definedName name="__a1" hidden="1">{"'Sheet1'!$L$16"}</definedName>
    <definedName name="__B1" hidden="1">{"'Sheet1'!$L$16"}</definedName>
    <definedName name="__ban2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M36" hidden="1">{"'Sheet1'!$L$16"}</definedName>
    <definedName name="__NSO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ru21" hidden="1">{"'Sheet1'!$L$16"}</definedName>
    <definedName name="_a1" hidden="1">{"'Sheet1'!$L$16"}</definedName>
    <definedName name="_B1" hidden="1">{"'Sheet1'!$L$16"}</definedName>
    <definedName name="_ban2" hidden="1">{"'Sheet1'!$L$16"}</definedName>
    <definedName name="_Builtin0" hidden="1">#N/A</definedName>
    <definedName name="_DT12" hidden="1">{"'Sheet1'!$L$16"}</definedName>
    <definedName name="_Fill" localSheetId="2" hidden="1">#REF!</definedName>
    <definedName name="_Fill" hidden="1">#REF!</definedName>
    <definedName name="_xlnm._FilterDatabase" localSheetId="6" hidden="1">'Biên chế'!$A$5:$G$100</definedName>
    <definedName name="_xlnm._FilterDatabase" localSheetId="7" hidden="1">'dân số'!$A$8:$I$103</definedName>
    <definedName name="_xlnm._FilterDatabase" localSheetId="3" hidden="1">'dien tict dat lua 95 xã'!$A$4:$B$100</definedName>
    <definedName name="_xlnm._FilterDatabase" localSheetId="2" hidden="1">'dien tict dat lua 95 xã (100HA)'!$A$5:$B$60</definedName>
    <definedName name="_xlnm._FilterDatabase" hidden="1">'[1]TL than'!#REF!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localSheetId="2" hidden="1">#REF!</definedName>
    <definedName name="_PL3" hidden="1">#REF!</definedName>
    <definedName name="_SCL4" hidden="1">{"'Sheet1'!$L$16"}</definedName>
    <definedName name="_Sort" localSheetId="2" hidden="1">#REF!</definedName>
    <definedName name="_Sort" hidden="1">#REF!</definedName>
    <definedName name="_Tru21" hidden="1">{"'Sheet1'!$L$16"}</definedName>
    <definedName name="a" hidden="1">{"'Sheet1'!$L$16"}</definedName>
    <definedName name="AccessDatabase" hidden="1">"C:\My Documents\LeBinh\Xls\VP Cong ty\FORM.mdb"</definedName>
    <definedName name="anscount" hidden="1">3</definedName>
    <definedName name="ATGT" hidden="1">{"'Sheet1'!$L$16"}</definedName>
    <definedName name="BCBo" hidden="1">{"'Sheet1'!$L$16"}</definedName>
    <definedName name="BVTINH" hidden="1">{"'Sheet1'!$L$16"}</definedName>
    <definedName name="chitietbgiang2" hidden="1">{"'Sheet1'!$L$16"}</definedName>
    <definedName name="CoCauN" hidden="1">{"'Sheet1'!$L$16"}</definedName>
    <definedName name="Code" localSheetId="2" hidden="1">#REF!</definedName>
    <definedName name="Code" hidden="1">#REF!</definedName>
    <definedName name="CP" localSheetId="2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{"'Sheet1'!$L$16"}</definedName>
    <definedName name="d" localSheetId="2" hidden="1">#REF!</definedName>
    <definedName name="d" hidden="1">#REF!</definedName>
    <definedName name="dienluc" hidden="1">{#N/A,#N/A,FALSE,"Chi tiÆt"}</definedName>
    <definedName name="Discount" localSheetId="2" hidden="1">#REF!</definedName>
    <definedName name="Discount" hidden="1">#REF!</definedName>
    <definedName name="DKTINH" hidden="1">{"'Sheet1'!$L$16"}</definedName>
    <definedName name="dsh" localSheetId="2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FCode" localSheetId="2" hidden="1">#REF!</definedName>
    <definedName name="FCode" hidden="1">#REF!</definedName>
    <definedName name="fdgh" localSheetId="2" hidden="1">#REF!</definedName>
    <definedName name="fdgh" hidden="1">#REF!</definedName>
    <definedName name="fgn" localSheetId="2" hidden="1">#REF!</definedName>
    <definedName name="fgn" hidden="1">#REF!</definedName>
    <definedName name="g" hidden="1">{"'Sheet1'!$L$16"}</definedName>
    <definedName name="gffh" hidden="1">{"'Sheet1'!$L$16"}</definedName>
    <definedName name="h" hidden="1">{"'Sheet1'!$L$16"}</definedName>
    <definedName name="HANG" hidden="1">{#N/A,#N/A,FALSE,"Chi tiÆt"}</definedName>
    <definedName name="HiddenRows" localSheetId="2" hidden="1">#REF!</definedName>
    <definedName name="HiddenRows" hidden="1">#REF!</definedName>
    <definedName name="HIHIHIHOI" hidden="1">{"'Sheet1'!$L$16"}</definedName>
    <definedName name="HJKL" hidden="1">{"'Sheet1'!$L$16"}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ong" hidden="1">{"'Sheet1'!$L$16"}</definedName>
    <definedName name="HUU" hidden="1">{"'Sheet1'!$L$16"}</definedName>
    <definedName name="huy" hidden="1">{"'Sheet1'!$L$16"}</definedName>
    <definedName name="hy" hidden="1">{"'Sheet1'!$L$16"}</definedName>
    <definedName name="khongtruotgia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" hidden="1">{"'Sheet1'!$L$16"}</definedName>
    <definedName name="lan" hidden="1">{"'Sheet1'!$L$16"}</definedName>
    <definedName name="langson" hidden="1">{"'Sheet1'!$L$16"}</definedName>
    <definedName name="lk" localSheetId="2" hidden="1">#REF!</definedName>
    <definedName name="lk" hidden="1">#REF!</definedName>
    <definedName name="mo" hidden="1">{"'Sheet1'!$L$16"}</definedName>
    <definedName name="OrderTable" localSheetId="2" hidden="1">#REF!</definedName>
    <definedName name="OrderTable" hidden="1">#REF!</definedName>
    <definedName name="PA3.1" hidden="1">{"'Sheet1'!$L$16"}</definedName>
    <definedName name="PAIII_" hidden="1">{"'Sheet1'!$L$16"}</definedName>
    <definedName name="PMS" hidden="1">{"'Sheet1'!$L$16"}</definedName>
    <definedName name="_xlnm.Print_Area" localSheetId="6">'Biên chế'!$A$1:$G$100</definedName>
    <definedName name="_xlnm.Print_Titles" localSheetId="6">'Biên chế'!$3:$4</definedName>
    <definedName name="_xlnm.Print_Titles" localSheetId="3">'dien tict dat lua 95 xã'!$4:$4</definedName>
    <definedName name="_xlnm.Print_Titles" localSheetId="2">'dien tict dat lua 95 xã (100HA)'!$5:$5</definedName>
    <definedName name="ProdForm" localSheetId="2" hidden="1">#REF!</definedName>
    <definedName name="ProdForm" hidden="1">#REF!</definedName>
    <definedName name="Product" localSheetId="2" hidden="1">#REF!</definedName>
    <definedName name="Product" hidden="1">#REF!</definedName>
    <definedName name="RCArea" localSheetId="2" hidden="1">#REF!</definedName>
    <definedName name="RCArea" hidden="1">#REF!</definedName>
    <definedName name="RGHGSD" hidden="1">{"'Sheet1'!$L$16"}</definedName>
    <definedName name="SpecialPrice" localSheetId="2" hidden="1">#REF!</definedName>
    <definedName name="SpecialPrice" hidden="1">#REF!</definedName>
    <definedName name="tbl_ProdInfo" localSheetId="2" hidden="1">#REF!</definedName>
    <definedName name="tbl_ProdInfo" hidden="1">#REF!</definedName>
    <definedName name="tha" hidden="1">{"'Sheet1'!$L$16"}</definedName>
    <definedName name="thang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uyennhan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iet" hidden="1">{"'Sheet1'!$L$16"}</definedName>
    <definedName name="vlct" hidden="1">{"'Sheet1'!$L$16"}</definedName>
    <definedName name="wrn.chi._.tiÆt." hidden="1">{#N/A,#N/A,FALSE,"Chi tiÆt"}</definedName>
    <definedName name="xls" hidden="1">{"'Sheet1'!$L$16"}</definedName>
    <definedName name="xlttbninh" hidden="1">{"'Sheet1'!$L$16"}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2" l="1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" i="12"/>
  <c r="I6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9" i="12"/>
  <c r="H6" i="12"/>
  <c r="K7" i="12"/>
  <c r="H17" i="12" s="1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11" i="12"/>
  <c r="H12" i="12"/>
  <c r="H13" i="12"/>
  <c r="H14" i="12"/>
  <c r="H15" i="12"/>
  <c r="H16" i="12"/>
  <c r="H10" i="12"/>
  <c r="H9" i="12"/>
  <c r="H7" i="12"/>
  <c r="H8" i="12" l="1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E8" i="12"/>
  <c r="D8" i="12"/>
  <c r="E5" i="4"/>
  <c r="D5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6" i="4"/>
  <c r="C57" i="4"/>
  <c r="C58" i="4"/>
  <c r="C59" i="4"/>
  <c r="C60" i="4"/>
  <c r="C61" i="4"/>
  <c r="C62" i="4"/>
  <c r="C63" i="4"/>
  <c r="C64" i="4"/>
  <c r="C65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7" i="4"/>
  <c r="C98" i="4"/>
  <c r="C99" i="4"/>
  <c r="C100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8" i="12" l="1"/>
  <c r="C32" i="4"/>
  <c r="C5" i="4" s="1"/>
  <c r="L100" i="9" l="1"/>
  <c r="K100" i="9"/>
  <c r="L99" i="9"/>
  <c r="K99" i="9"/>
  <c r="L98" i="9"/>
  <c r="K98" i="9"/>
  <c r="L97" i="9"/>
  <c r="K97" i="9"/>
  <c r="L96" i="9"/>
  <c r="K96" i="9"/>
  <c r="L95" i="9"/>
  <c r="K95" i="9"/>
  <c r="L94" i="9"/>
  <c r="K94" i="9"/>
  <c r="L93" i="9"/>
  <c r="K93" i="9"/>
  <c r="L92" i="9"/>
  <c r="K92" i="9"/>
  <c r="L91" i="9"/>
  <c r="K91" i="9"/>
  <c r="L90" i="9"/>
  <c r="K90" i="9"/>
  <c r="L89" i="9"/>
  <c r="K89" i="9"/>
  <c r="L88" i="9"/>
  <c r="K88" i="9"/>
  <c r="L87" i="9"/>
  <c r="K87" i="9"/>
  <c r="L86" i="9"/>
  <c r="K86" i="9"/>
  <c r="L85" i="9"/>
  <c r="K85" i="9"/>
  <c r="L84" i="9"/>
  <c r="K84" i="9"/>
  <c r="L83" i="9"/>
  <c r="K83" i="9"/>
  <c r="L82" i="9"/>
  <c r="K82" i="9"/>
  <c r="L81" i="9"/>
  <c r="K81" i="9"/>
  <c r="L80" i="9"/>
  <c r="K80" i="9"/>
  <c r="L79" i="9"/>
  <c r="K79" i="9"/>
  <c r="L78" i="9"/>
  <c r="K78" i="9"/>
  <c r="L77" i="9"/>
  <c r="K77" i="9"/>
  <c r="L76" i="9"/>
  <c r="K76" i="9"/>
  <c r="L75" i="9"/>
  <c r="K75" i="9"/>
  <c r="L74" i="9"/>
  <c r="K74" i="9"/>
  <c r="L73" i="9"/>
  <c r="K73" i="9"/>
  <c r="L72" i="9"/>
  <c r="K72" i="9"/>
  <c r="L71" i="9"/>
  <c r="K71" i="9"/>
  <c r="L70" i="9"/>
  <c r="K70" i="9"/>
  <c r="L69" i="9"/>
  <c r="K69" i="9"/>
  <c r="L68" i="9"/>
  <c r="K68" i="9"/>
  <c r="L67" i="9"/>
  <c r="K67" i="9"/>
  <c r="L66" i="9"/>
  <c r="K66" i="9"/>
  <c r="L65" i="9"/>
  <c r="K65" i="9"/>
  <c r="L64" i="9"/>
  <c r="K64" i="9"/>
  <c r="L63" i="9"/>
  <c r="K63" i="9"/>
  <c r="L62" i="9"/>
  <c r="K62" i="9"/>
  <c r="L61" i="9"/>
  <c r="K61" i="9"/>
  <c r="L60" i="9"/>
  <c r="K60" i="9"/>
  <c r="L59" i="9"/>
  <c r="K59" i="9"/>
  <c r="L58" i="9"/>
  <c r="K58" i="9"/>
  <c r="L57" i="9"/>
  <c r="K57" i="9"/>
  <c r="L56" i="9"/>
  <c r="K56" i="9"/>
  <c r="L55" i="9"/>
  <c r="K55" i="9"/>
  <c r="L54" i="9"/>
  <c r="K54" i="9"/>
  <c r="L53" i="9"/>
  <c r="K53" i="9"/>
  <c r="L52" i="9"/>
  <c r="K52" i="9"/>
  <c r="L51" i="9"/>
  <c r="K51" i="9"/>
  <c r="L50" i="9"/>
  <c r="K50" i="9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L7" i="9"/>
  <c r="K7" i="9"/>
  <c r="A7" i="9"/>
  <c r="L6" i="9"/>
  <c r="K6" i="9"/>
  <c r="I5" i="9"/>
  <c r="H5" i="9"/>
  <c r="F5" i="9"/>
  <c r="E5" i="9"/>
  <c r="J4" i="9"/>
  <c r="I4" i="9"/>
  <c r="H4" i="9"/>
  <c r="G4" i="9"/>
  <c r="F4" i="9"/>
  <c r="E4" i="9"/>
  <c r="G5" i="8" l="1"/>
  <c r="F5" i="8"/>
  <c r="E5" i="8" l="1"/>
  <c r="D5" i="8" l="1"/>
  <c r="B7" i="8"/>
  <c r="B8" i="8" l="1"/>
  <c r="B9" i="8" l="1"/>
  <c r="B10" i="8" l="1"/>
  <c r="G5" i="7"/>
  <c r="F5" i="7"/>
  <c r="E5" i="7"/>
  <c r="D5" i="7"/>
  <c r="C5" i="7"/>
  <c r="B11" i="8" l="1"/>
  <c r="L103" i="5"/>
  <c r="L102" i="5"/>
  <c r="J101" i="5"/>
  <c r="J100" i="5"/>
  <c r="J99" i="5"/>
  <c r="L98" i="5"/>
  <c r="J97" i="5"/>
  <c r="L96" i="5"/>
  <c r="L95" i="5"/>
  <c r="L94" i="5"/>
  <c r="J93" i="5"/>
  <c r="J92" i="5"/>
  <c r="L91" i="5"/>
  <c r="J90" i="5"/>
  <c r="J89" i="5"/>
  <c r="J88" i="5"/>
  <c r="J87" i="5"/>
  <c r="J86" i="5"/>
  <c r="J85" i="5"/>
  <c r="J84" i="5"/>
  <c r="L83" i="5"/>
  <c r="L82" i="5"/>
  <c r="L81" i="5"/>
  <c r="J80" i="5"/>
  <c r="J79" i="5"/>
  <c r="L78" i="5"/>
  <c r="J77" i="5"/>
  <c r="L76" i="5"/>
  <c r="J75" i="5"/>
  <c r="J74" i="5"/>
  <c r="J73" i="5"/>
  <c r="J72" i="5"/>
  <c r="L71" i="5"/>
  <c r="J70" i="5"/>
  <c r="J69" i="5"/>
  <c r="L68" i="5"/>
  <c r="J67" i="5"/>
  <c r="J66" i="5"/>
  <c r="L65" i="5"/>
  <c r="J64" i="5"/>
  <c r="J63" i="5"/>
  <c r="J62" i="5"/>
  <c r="J61" i="5"/>
  <c r="J60" i="5"/>
  <c r="L59" i="5"/>
  <c r="J58" i="5"/>
  <c r="L57" i="5"/>
  <c r="L56" i="5"/>
  <c r="J55" i="5"/>
  <c r="J54" i="5"/>
  <c r="L53" i="5"/>
  <c r="J52" i="5"/>
  <c r="L51" i="5"/>
  <c r="J50" i="5"/>
  <c r="L49" i="5"/>
  <c r="J48" i="5"/>
  <c r="J47" i="5"/>
  <c r="J46" i="5"/>
  <c r="J45" i="5"/>
  <c r="L44" i="5"/>
  <c r="J43" i="5"/>
  <c r="J42" i="5"/>
  <c r="J41" i="5"/>
  <c r="J40" i="5"/>
  <c r="J39" i="5"/>
  <c r="J38" i="5"/>
  <c r="L37" i="5"/>
  <c r="L36" i="5"/>
  <c r="L35" i="5"/>
  <c r="J34" i="5"/>
  <c r="L33" i="5"/>
  <c r="L32" i="5"/>
  <c r="K31" i="5"/>
  <c r="K30" i="5"/>
  <c r="K29" i="5"/>
  <c r="K28" i="5"/>
  <c r="K27" i="5"/>
  <c r="K26" i="5"/>
  <c r="K25" i="5"/>
  <c r="K24" i="5"/>
  <c r="K23" i="5"/>
  <c r="K22" i="5"/>
  <c r="J21" i="5"/>
  <c r="K20" i="5"/>
  <c r="K19" i="5"/>
  <c r="K18" i="5"/>
  <c r="K17" i="5"/>
  <c r="K16" i="5"/>
  <c r="K15" i="5"/>
  <c r="K14" i="5"/>
  <c r="J13" i="5"/>
  <c r="K12" i="5"/>
  <c r="K11" i="5"/>
  <c r="J10" i="5"/>
  <c r="K9" i="5"/>
  <c r="K8" i="5" l="1"/>
  <c r="L8" i="5"/>
  <c r="B12" i="8"/>
  <c r="J8" i="5"/>
  <c r="B13" i="8" l="1"/>
  <c r="G1211" i="2"/>
  <c r="G1207" i="2"/>
  <c r="G1202" i="2"/>
  <c r="G1201" i="2" s="1"/>
  <c r="G1179" i="2"/>
  <c r="G1177" i="2" s="1"/>
  <c r="G1176" i="2" s="1"/>
  <c r="B14" i="8" l="1"/>
  <c r="G2792" i="2"/>
  <c r="G2791" i="2" s="1"/>
  <c r="G2766" i="2" s="1"/>
  <c r="B15" i="8" l="1"/>
  <c r="G3028" i="2"/>
  <c r="G3027" i="2" s="1"/>
  <c r="G3002" i="2" s="1"/>
  <c r="B16" i="8" l="1"/>
  <c r="G3853" i="2"/>
  <c r="G3852" i="2" s="1"/>
  <c r="G3827" i="2" s="1"/>
  <c r="B17" i="8" l="1"/>
  <c r="G4266" i="2"/>
  <c r="G4265" i="2" s="1"/>
  <c r="G4240" i="2" s="1"/>
  <c r="G4247" i="2"/>
  <c r="E4247" i="2"/>
  <c r="G4244" i="2"/>
  <c r="G4243" i="2" s="1"/>
  <c r="E4244" i="2"/>
  <c r="B18" i="8" l="1"/>
  <c r="B19" i="8" l="1"/>
  <c r="A5592" i="2"/>
  <c r="A5591" i="2"/>
  <c r="A5590" i="2"/>
  <c r="A5589" i="2"/>
  <c r="A5588" i="2"/>
  <c r="A5587" i="2"/>
  <c r="A5586" i="2"/>
  <c r="A5585" i="2"/>
  <c r="A5584" i="2"/>
  <c r="A5583" i="2"/>
  <c r="A5582" i="2"/>
  <c r="A5581" i="2"/>
  <c r="A5580" i="2"/>
  <c r="A5579" i="2"/>
  <c r="A5578" i="2"/>
  <c r="A5577" i="2"/>
  <c r="A5576" i="2"/>
  <c r="A5575" i="2"/>
  <c r="A5574" i="2"/>
  <c r="A5573" i="2"/>
  <c r="A5572" i="2"/>
  <c r="A5571" i="2"/>
  <c r="A5570" i="2"/>
  <c r="A5569" i="2"/>
  <c r="A5568" i="2"/>
  <c r="A5567" i="2"/>
  <c r="A5566" i="2"/>
  <c r="A5565" i="2"/>
  <c r="A5564" i="2"/>
  <c r="A5563" i="2"/>
  <c r="A5562" i="2"/>
  <c r="A5561" i="2"/>
  <c r="A5560" i="2"/>
  <c r="A5559" i="2"/>
  <c r="A5558" i="2"/>
  <c r="A5557" i="2"/>
  <c r="A5556" i="2"/>
  <c r="A5555" i="2"/>
  <c r="A5554" i="2"/>
  <c r="A5553" i="2"/>
  <c r="A5552" i="2"/>
  <c r="A5551" i="2"/>
  <c r="A5550" i="2"/>
  <c r="A5549" i="2"/>
  <c r="A5548" i="2"/>
  <c r="A5547" i="2"/>
  <c r="A5546" i="2"/>
  <c r="A5545" i="2"/>
  <c r="A5544" i="2"/>
  <c r="A5543" i="2"/>
  <c r="A5542" i="2"/>
  <c r="A5541" i="2"/>
  <c r="A5540" i="2"/>
  <c r="A5539" i="2"/>
  <c r="A5538" i="2"/>
  <c r="A5533" i="2"/>
  <c r="A5532" i="2"/>
  <c r="A5531" i="2"/>
  <c r="A5530" i="2"/>
  <c r="A5529" i="2"/>
  <c r="A5528" i="2"/>
  <c r="A5527" i="2"/>
  <c r="A5526" i="2"/>
  <c r="A5525" i="2"/>
  <c r="A5524" i="2"/>
  <c r="A5523" i="2"/>
  <c r="A5522" i="2"/>
  <c r="A5521" i="2"/>
  <c r="A5520" i="2"/>
  <c r="A5519" i="2"/>
  <c r="A5518" i="2"/>
  <c r="A5517" i="2"/>
  <c r="A5516" i="2"/>
  <c r="A5515" i="2"/>
  <c r="A5514" i="2"/>
  <c r="A5513" i="2"/>
  <c r="A5512" i="2"/>
  <c r="A5511" i="2"/>
  <c r="A5510" i="2"/>
  <c r="A5509" i="2"/>
  <c r="A5508" i="2"/>
  <c r="A5507" i="2"/>
  <c r="A5506" i="2"/>
  <c r="A5505" i="2"/>
  <c r="A5504" i="2"/>
  <c r="A5503" i="2"/>
  <c r="A5502" i="2"/>
  <c r="A5501" i="2"/>
  <c r="A5500" i="2"/>
  <c r="A5499" i="2"/>
  <c r="A5498" i="2"/>
  <c r="A5497" i="2"/>
  <c r="A5496" i="2"/>
  <c r="A5495" i="2"/>
  <c r="A5494" i="2"/>
  <c r="A5493" i="2"/>
  <c r="A5492" i="2"/>
  <c r="A5491" i="2"/>
  <c r="A5490" i="2"/>
  <c r="A5489" i="2"/>
  <c r="A5488" i="2"/>
  <c r="A5487" i="2"/>
  <c r="A5486" i="2"/>
  <c r="A5485" i="2"/>
  <c r="A5484" i="2"/>
  <c r="A5483" i="2"/>
  <c r="A5482" i="2"/>
  <c r="A5481" i="2"/>
  <c r="A5480" i="2"/>
  <c r="A5479" i="2"/>
  <c r="A5474" i="2"/>
  <c r="A5473" i="2"/>
  <c r="A5472" i="2"/>
  <c r="A5471" i="2"/>
  <c r="A5470" i="2"/>
  <c r="A5469" i="2"/>
  <c r="A5468" i="2"/>
  <c r="A5467" i="2"/>
  <c r="A5466" i="2"/>
  <c r="A5465" i="2"/>
  <c r="A5464" i="2"/>
  <c r="A5463" i="2"/>
  <c r="A5462" i="2"/>
  <c r="A5461" i="2"/>
  <c r="A5460" i="2"/>
  <c r="A5459" i="2"/>
  <c r="A5458" i="2"/>
  <c r="A5457" i="2"/>
  <c r="A5456" i="2"/>
  <c r="A5455" i="2"/>
  <c r="A5454" i="2"/>
  <c r="A5453" i="2"/>
  <c r="A5452" i="2"/>
  <c r="A5451" i="2"/>
  <c r="A5450" i="2"/>
  <c r="A5449" i="2"/>
  <c r="A5448" i="2"/>
  <c r="A5447" i="2"/>
  <c r="A5446" i="2"/>
  <c r="A5445" i="2"/>
  <c r="A5444" i="2"/>
  <c r="A5443" i="2"/>
  <c r="A5442" i="2"/>
  <c r="A5441" i="2"/>
  <c r="A5440" i="2"/>
  <c r="A5439" i="2"/>
  <c r="A5438" i="2"/>
  <c r="A5437" i="2"/>
  <c r="A5436" i="2"/>
  <c r="A5435" i="2"/>
  <c r="A5434" i="2"/>
  <c r="A5433" i="2"/>
  <c r="A5432" i="2"/>
  <c r="A5431" i="2"/>
  <c r="A5430" i="2"/>
  <c r="A5429" i="2"/>
  <c r="A5428" i="2"/>
  <c r="A5427" i="2"/>
  <c r="A5426" i="2"/>
  <c r="A5425" i="2"/>
  <c r="A5424" i="2"/>
  <c r="A5423" i="2"/>
  <c r="A5422" i="2"/>
  <c r="A5421" i="2"/>
  <c r="A5420" i="2"/>
  <c r="A5415" i="2"/>
  <c r="A5414" i="2"/>
  <c r="A5413" i="2"/>
  <c r="A5412" i="2"/>
  <c r="A5411" i="2"/>
  <c r="A5410" i="2"/>
  <c r="A5409" i="2"/>
  <c r="A5408" i="2"/>
  <c r="A5407" i="2"/>
  <c r="A5406" i="2"/>
  <c r="A5405" i="2"/>
  <c r="A5404" i="2"/>
  <c r="A5403" i="2"/>
  <c r="A5402" i="2"/>
  <c r="A5401" i="2"/>
  <c r="A5400" i="2"/>
  <c r="A5399" i="2"/>
  <c r="A5398" i="2"/>
  <c r="A5397" i="2"/>
  <c r="A5396" i="2"/>
  <c r="A5395" i="2"/>
  <c r="A5394" i="2"/>
  <c r="A5393" i="2"/>
  <c r="A5392" i="2"/>
  <c r="A5391" i="2"/>
  <c r="A5390" i="2"/>
  <c r="A5389" i="2"/>
  <c r="A5388" i="2"/>
  <c r="A5387" i="2"/>
  <c r="A5386" i="2"/>
  <c r="A5385" i="2"/>
  <c r="A5384" i="2"/>
  <c r="A5383" i="2"/>
  <c r="A5382" i="2"/>
  <c r="A5381" i="2"/>
  <c r="A5380" i="2"/>
  <c r="A5379" i="2"/>
  <c r="A5378" i="2"/>
  <c r="A5377" i="2"/>
  <c r="A5376" i="2"/>
  <c r="A5375" i="2"/>
  <c r="A5374" i="2"/>
  <c r="A5373" i="2"/>
  <c r="A5372" i="2"/>
  <c r="A5371" i="2"/>
  <c r="A5370" i="2"/>
  <c r="A5369" i="2"/>
  <c r="A5368" i="2"/>
  <c r="A5367" i="2"/>
  <c r="A5366" i="2"/>
  <c r="A5365" i="2"/>
  <c r="A5364" i="2"/>
  <c r="A5363" i="2"/>
  <c r="A5362" i="2"/>
  <c r="A5361" i="2"/>
  <c r="B20" i="8" l="1"/>
  <c r="A5356" i="2"/>
  <c r="A5355" i="2"/>
  <c r="A5354" i="2"/>
  <c r="A5353" i="2"/>
  <c r="A5352" i="2"/>
  <c r="A5351" i="2"/>
  <c r="A5350" i="2"/>
  <c r="A5349" i="2"/>
  <c r="A5348" i="2"/>
  <c r="A5347" i="2"/>
  <c r="A5346" i="2"/>
  <c r="A5345" i="2"/>
  <c r="A5344" i="2"/>
  <c r="A5343" i="2"/>
  <c r="A5342" i="2"/>
  <c r="A5341" i="2"/>
  <c r="A5340" i="2"/>
  <c r="A5339" i="2"/>
  <c r="A5338" i="2"/>
  <c r="A5337" i="2"/>
  <c r="A5336" i="2"/>
  <c r="A5335" i="2"/>
  <c r="A5334" i="2"/>
  <c r="A5333" i="2"/>
  <c r="A5332" i="2"/>
  <c r="A5331" i="2"/>
  <c r="A5330" i="2"/>
  <c r="A5329" i="2"/>
  <c r="A5328" i="2"/>
  <c r="A5327" i="2"/>
  <c r="A5326" i="2"/>
  <c r="A5325" i="2"/>
  <c r="A5324" i="2"/>
  <c r="A5323" i="2"/>
  <c r="A5322" i="2"/>
  <c r="A5321" i="2"/>
  <c r="A5320" i="2"/>
  <c r="A5319" i="2"/>
  <c r="A5318" i="2"/>
  <c r="A5317" i="2"/>
  <c r="A5316" i="2"/>
  <c r="A5315" i="2"/>
  <c r="A5314" i="2"/>
  <c r="A5313" i="2"/>
  <c r="A5312" i="2"/>
  <c r="A5311" i="2"/>
  <c r="A5310" i="2"/>
  <c r="A5309" i="2"/>
  <c r="A5308" i="2"/>
  <c r="A5307" i="2"/>
  <c r="A5306" i="2"/>
  <c r="A5305" i="2"/>
  <c r="A5304" i="2"/>
  <c r="A5303" i="2"/>
  <c r="A5302" i="2"/>
  <c r="A5297" i="2"/>
  <c r="A5296" i="2"/>
  <c r="A5295" i="2"/>
  <c r="A5294" i="2"/>
  <c r="A5293" i="2"/>
  <c r="A5292" i="2"/>
  <c r="A5291" i="2"/>
  <c r="A5290" i="2"/>
  <c r="A5289" i="2"/>
  <c r="A5288" i="2"/>
  <c r="A5287" i="2"/>
  <c r="A5286" i="2"/>
  <c r="A5285" i="2"/>
  <c r="A5284" i="2"/>
  <c r="A5283" i="2"/>
  <c r="A5282" i="2"/>
  <c r="A5281" i="2"/>
  <c r="A5280" i="2"/>
  <c r="A5279" i="2"/>
  <c r="A5278" i="2"/>
  <c r="A5277" i="2"/>
  <c r="A5276" i="2"/>
  <c r="A5275" i="2"/>
  <c r="A5274" i="2"/>
  <c r="A5273" i="2"/>
  <c r="A5272" i="2"/>
  <c r="A5271" i="2"/>
  <c r="A5270" i="2"/>
  <c r="A5269" i="2"/>
  <c r="A5268" i="2"/>
  <c r="A5267" i="2"/>
  <c r="A5266" i="2"/>
  <c r="A5265" i="2"/>
  <c r="A5264" i="2"/>
  <c r="A5263" i="2"/>
  <c r="A5262" i="2"/>
  <c r="A5261" i="2"/>
  <c r="A5260" i="2"/>
  <c r="A5259" i="2"/>
  <c r="A5258" i="2"/>
  <c r="A5257" i="2"/>
  <c r="A5256" i="2"/>
  <c r="A5255" i="2"/>
  <c r="A5254" i="2"/>
  <c r="A5253" i="2"/>
  <c r="A5252" i="2"/>
  <c r="A5251" i="2"/>
  <c r="A5250" i="2"/>
  <c r="A5249" i="2"/>
  <c r="A5248" i="2"/>
  <c r="A5247" i="2"/>
  <c r="A5246" i="2"/>
  <c r="A5245" i="2"/>
  <c r="A5244" i="2"/>
  <c r="A5243" i="2"/>
  <c r="A5238" i="2"/>
  <c r="A5237" i="2"/>
  <c r="A5236" i="2"/>
  <c r="A5235" i="2"/>
  <c r="A5234" i="2"/>
  <c r="A5233" i="2"/>
  <c r="A5232" i="2"/>
  <c r="A5231" i="2"/>
  <c r="A5230" i="2"/>
  <c r="A5229" i="2"/>
  <c r="A5228" i="2"/>
  <c r="A5227" i="2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B21" i="8" l="1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B22" i="8" l="1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B23" i="8" l="1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B24" i="8" l="1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0" i="2"/>
  <c r="A2819" i="2"/>
  <c r="A2818" i="2"/>
  <c r="A2817" i="2"/>
  <c r="A2816" i="2"/>
  <c r="A2815" i="2"/>
  <c r="A2814" i="2"/>
  <c r="A2813" i="2"/>
  <c r="A2812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B25" i="8" l="1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B26" i="8" l="1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B27" i="8" l="1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A1735" i="2"/>
  <c r="A1734" i="2"/>
  <c r="A1733" i="2"/>
  <c r="A1732" i="2"/>
  <c r="A1731" i="2"/>
  <c r="A1730" i="2"/>
  <c r="A1729" i="2"/>
  <c r="A1728" i="2"/>
  <c r="A1727" i="2"/>
  <c r="A1726" i="2"/>
  <c r="A1725" i="2"/>
  <c r="A1724" i="2"/>
  <c r="A1723" i="2"/>
  <c r="A1722" i="2"/>
  <c r="A1721" i="2"/>
  <c r="A1720" i="2"/>
  <c r="A1719" i="2"/>
  <c r="A1718" i="2"/>
  <c r="A1717" i="2"/>
  <c r="A1716" i="2"/>
  <c r="A1715" i="2"/>
  <c r="A1714" i="2"/>
  <c r="A1713" i="2"/>
  <c r="A1712" i="2"/>
  <c r="A1711" i="2"/>
  <c r="A1710" i="2"/>
  <c r="A1709" i="2"/>
  <c r="A1708" i="2"/>
  <c r="A1707" i="2"/>
  <c r="A1706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B28" i="8" l="1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A1293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B29" i="8" l="1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B30" i="8" l="1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B31" i="8" l="1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B32" i="8" l="1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B33" i="8" l="1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B34" i="8" l="1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B35" i="8" l="1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B36" i="8" l="1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B37" i="8" l="1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B38" i="8" l="1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B39" i="8" l="1"/>
  <c r="A116" i="2"/>
  <c r="A115" i="2"/>
  <c r="B40" i="8" l="1"/>
  <c r="A21" i="2"/>
  <c r="B41" i="8" l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B42" i="8" l="1"/>
  <c r="A4" i="2"/>
  <c r="A5" i="2"/>
  <c r="A6" i="2"/>
  <c r="A7" i="2"/>
  <c r="A8" i="2"/>
  <c r="A9" i="2"/>
  <c r="A10" i="2"/>
  <c r="A11" i="2"/>
  <c r="A12" i="2"/>
  <c r="A13" i="2"/>
  <c r="A14" i="2"/>
  <c r="A15" i="2"/>
  <c r="D41" i="8" s="1"/>
  <c r="A16" i="2"/>
  <c r="A17" i="2"/>
  <c r="A18" i="2"/>
  <c r="A19" i="2"/>
  <c r="A20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3" i="2"/>
  <c r="H6" i="8" l="1"/>
  <c r="G6" i="8"/>
  <c r="G7" i="8"/>
  <c r="H7" i="8"/>
  <c r="G8" i="8"/>
  <c r="H8" i="8"/>
  <c r="H12" i="8"/>
  <c r="H16" i="8"/>
  <c r="H20" i="8"/>
  <c r="H24" i="8"/>
  <c r="H28" i="8"/>
  <c r="H32" i="8"/>
  <c r="H36" i="8"/>
  <c r="H40" i="8"/>
  <c r="G13" i="8"/>
  <c r="G25" i="8"/>
  <c r="G37" i="8"/>
  <c r="H19" i="8"/>
  <c r="H27" i="8"/>
  <c r="H35" i="8"/>
  <c r="G16" i="8"/>
  <c r="G28" i="8"/>
  <c r="G36" i="8"/>
  <c r="G9" i="8"/>
  <c r="G17" i="8"/>
  <c r="G21" i="8"/>
  <c r="G29" i="8"/>
  <c r="G33" i="8"/>
  <c r="G41" i="8"/>
  <c r="H15" i="8"/>
  <c r="H23" i="8"/>
  <c r="H31" i="8"/>
  <c r="H39" i="8"/>
  <c r="G12" i="8"/>
  <c r="I12" i="8" s="1"/>
  <c r="H9" i="8"/>
  <c r="H13" i="8"/>
  <c r="H17" i="8"/>
  <c r="H21" i="8"/>
  <c r="H25" i="8"/>
  <c r="H29" i="8"/>
  <c r="H33" i="8"/>
  <c r="H37" i="8"/>
  <c r="H41" i="8"/>
  <c r="G10" i="8"/>
  <c r="G14" i="8"/>
  <c r="G18" i="8"/>
  <c r="G22" i="8"/>
  <c r="G26" i="8"/>
  <c r="G30" i="8"/>
  <c r="G34" i="8"/>
  <c r="G38" i="8"/>
  <c r="G42" i="8"/>
  <c r="H11" i="8"/>
  <c r="H43" i="8"/>
  <c r="G20" i="8"/>
  <c r="G24" i="8"/>
  <c r="G32" i="8"/>
  <c r="G40" i="8"/>
  <c r="H10" i="8"/>
  <c r="H14" i="8"/>
  <c r="H18" i="8"/>
  <c r="H22" i="8"/>
  <c r="H26" i="8"/>
  <c r="H30" i="8"/>
  <c r="H34" i="8"/>
  <c r="H38" i="8"/>
  <c r="H42" i="8"/>
  <c r="G11" i="8"/>
  <c r="G15" i="8"/>
  <c r="G19" i="8"/>
  <c r="G23" i="8"/>
  <c r="G27" i="8"/>
  <c r="G31" i="8"/>
  <c r="I31" i="8" s="1"/>
  <c r="G35" i="8"/>
  <c r="G39" i="8"/>
  <c r="F6" i="8"/>
  <c r="E6" i="8"/>
  <c r="F7" i="8"/>
  <c r="E7" i="8"/>
  <c r="D6" i="8"/>
  <c r="D8" i="8"/>
  <c r="D7" i="8"/>
  <c r="E8" i="8"/>
  <c r="F8" i="8"/>
  <c r="E9" i="8"/>
  <c r="D9" i="8"/>
  <c r="F9" i="8"/>
  <c r="E10" i="8"/>
  <c r="D10" i="8"/>
  <c r="F10" i="8"/>
  <c r="E11" i="8"/>
  <c r="F11" i="8"/>
  <c r="D11" i="8"/>
  <c r="F12" i="8"/>
  <c r="E12" i="8"/>
  <c r="D12" i="8"/>
  <c r="F13" i="8"/>
  <c r="E13" i="8"/>
  <c r="D13" i="8"/>
  <c r="F14" i="8"/>
  <c r="E14" i="8"/>
  <c r="D14" i="8"/>
  <c r="F15" i="8"/>
  <c r="E15" i="8"/>
  <c r="D15" i="8"/>
  <c r="F16" i="8"/>
  <c r="E16" i="8"/>
  <c r="D16" i="8"/>
  <c r="F17" i="8"/>
  <c r="E17" i="8"/>
  <c r="D17" i="8"/>
  <c r="F18" i="8"/>
  <c r="E18" i="8"/>
  <c r="D18" i="8"/>
  <c r="D19" i="8"/>
  <c r="F19" i="8"/>
  <c r="E19" i="8"/>
  <c r="F20" i="8"/>
  <c r="E20" i="8"/>
  <c r="D20" i="8"/>
  <c r="F21" i="8"/>
  <c r="D21" i="8"/>
  <c r="E21" i="8"/>
  <c r="F22" i="8"/>
  <c r="E22" i="8"/>
  <c r="D22" i="8"/>
  <c r="F23" i="8"/>
  <c r="E23" i="8"/>
  <c r="D23" i="8"/>
  <c r="F24" i="8"/>
  <c r="E24" i="8"/>
  <c r="D24" i="8"/>
  <c r="F25" i="8"/>
  <c r="E25" i="8"/>
  <c r="D25" i="8"/>
  <c r="F26" i="8"/>
  <c r="E26" i="8"/>
  <c r="D26" i="8"/>
  <c r="F27" i="8"/>
  <c r="E27" i="8"/>
  <c r="D27" i="8"/>
  <c r="F28" i="8"/>
  <c r="E28" i="8"/>
  <c r="D28" i="8"/>
  <c r="F29" i="8"/>
  <c r="E29" i="8"/>
  <c r="D29" i="8"/>
  <c r="F30" i="8"/>
  <c r="E30" i="8"/>
  <c r="D30" i="8"/>
  <c r="F31" i="8"/>
  <c r="E31" i="8"/>
  <c r="D31" i="8"/>
  <c r="F32" i="8"/>
  <c r="E32" i="8"/>
  <c r="D32" i="8"/>
  <c r="F33" i="8"/>
  <c r="E33" i="8"/>
  <c r="D33" i="8"/>
  <c r="F34" i="8"/>
  <c r="E34" i="8"/>
  <c r="D34" i="8"/>
  <c r="F35" i="8"/>
  <c r="E35" i="8"/>
  <c r="D35" i="8"/>
  <c r="F36" i="8"/>
  <c r="E36" i="8"/>
  <c r="D36" i="8"/>
  <c r="F37" i="8"/>
  <c r="E37" i="8"/>
  <c r="D37" i="8"/>
  <c r="F38" i="8"/>
  <c r="E38" i="8"/>
  <c r="D38" i="8"/>
  <c r="F39" i="8"/>
  <c r="E39" i="8"/>
  <c r="D39" i="8"/>
  <c r="F40" i="8"/>
  <c r="E40" i="8"/>
  <c r="D40" i="8"/>
  <c r="E41" i="8"/>
  <c r="F41" i="8"/>
  <c r="B43" i="8"/>
  <c r="G43" i="8" s="1"/>
  <c r="F42" i="8"/>
  <c r="E42" i="8"/>
  <c r="D42" i="8"/>
  <c r="I43" i="8" l="1"/>
  <c r="I19" i="8"/>
  <c r="I16" i="8"/>
  <c r="I28" i="8"/>
  <c r="I36" i="8"/>
  <c r="I39" i="8"/>
  <c r="I35" i="8"/>
  <c r="I27" i="8"/>
  <c r="I15" i="8"/>
  <c r="I11" i="8"/>
  <c r="I6" i="8"/>
  <c r="I40" i="8"/>
  <c r="I32" i="8"/>
  <c r="I24" i="8"/>
  <c r="I20" i="8"/>
  <c r="I23" i="8"/>
  <c r="I38" i="8"/>
  <c r="I33" i="8"/>
  <c r="I34" i="8"/>
  <c r="I29" i="8"/>
  <c r="I30" i="8"/>
  <c r="I21" i="8"/>
  <c r="I37" i="8"/>
  <c r="I26" i="8"/>
  <c r="I17" i="8"/>
  <c r="I25" i="8"/>
  <c r="I22" i="8"/>
  <c r="I9" i="8"/>
  <c r="I13" i="8"/>
  <c r="I18" i="8"/>
  <c r="I8" i="8"/>
  <c r="I14" i="8"/>
  <c r="I42" i="8"/>
  <c r="I10" i="8"/>
  <c r="I41" i="8"/>
  <c r="I7" i="8"/>
  <c r="B44" i="8"/>
  <c r="F43" i="8"/>
  <c r="E43" i="8"/>
  <c r="D43" i="8"/>
  <c r="G44" i="8" l="1"/>
  <c r="H44" i="8"/>
  <c r="B45" i="8"/>
  <c r="F44" i="8"/>
  <c r="E44" i="8"/>
  <c r="D44" i="8"/>
  <c r="H45" i="8" l="1"/>
  <c r="G45" i="8"/>
  <c r="I45" i="8" s="1"/>
  <c r="I44" i="8"/>
  <c r="B46" i="8"/>
  <c r="F45" i="8"/>
  <c r="E45" i="8"/>
  <c r="D45" i="8"/>
  <c r="G46" i="8" l="1"/>
  <c r="H46" i="8"/>
  <c r="B47" i="8"/>
  <c r="F46" i="8"/>
  <c r="E46" i="8"/>
  <c r="D46" i="8"/>
  <c r="G47" i="8" l="1"/>
  <c r="H47" i="8"/>
  <c r="I46" i="8"/>
  <c r="B48" i="8"/>
  <c r="F47" i="8"/>
  <c r="E47" i="8"/>
  <c r="D47" i="8"/>
  <c r="H48" i="8" l="1"/>
  <c r="G48" i="8"/>
  <c r="I48" i="8" s="1"/>
  <c r="I47" i="8"/>
  <c r="B49" i="8"/>
  <c r="F48" i="8"/>
  <c r="E48" i="8"/>
  <c r="D48" i="8"/>
  <c r="H49" i="8" l="1"/>
  <c r="G49" i="8"/>
  <c r="I49" i="8" s="1"/>
  <c r="B50" i="8"/>
  <c r="F49" i="8"/>
  <c r="E49" i="8"/>
  <c r="D49" i="8"/>
  <c r="G50" i="8" l="1"/>
  <c r="H50" i="8"/>
  <c r="B51" i="8"/>
  <c r="F50" i="8"/>
  <c r="E50" i="8"/>
  <c r="D50" i="8"/>
  <c r="G51" i="8" l="1"/>
  <c r="H51" i="8"/>
  <c r="I50" i="8"/>
  <c r="B52" i="8"/>
  <c r="F51" i="8"/>
  <c r="E51" i="8"/>
  <c r="D51" i="8"/>
  <c r="H52" i="8" l="1"/>
  <c r="G52" i="8"/>
  <c r="I52" i="8" s="1"/>
  <c r="I51" i="8"/>
  <c r="B53" i="8"/>
  <c r="F52" i="8"/>
  <c r="E52" i="8"/>
  <c r="D52" i="8"/>
  <c r="G53" i="8" l="1"/>
  <c r="H53" i="8"/>
  <c r="B54" i="8"/>
  <c r="F53" i="8"/>
  <c r="E53" i="8"/>
  <c r="D53" i="8"/>
  <c r="G54" i="8" l="1"/>
  <c r="H54" i="8"/>
  <c r="I53" i="8"/>
  <c r="B55" i="8"/>
  <c r="F54" i="8"/>
  <c r="E54" i="8"/>
  <c r="D54" i="8"/>
  <c r="G55" i="8" l="1"/>
  <c r="H55" i="8"/>
  <c r="I54" i="8"/>
  <c r="B56" i="8"/>
  <c r="F55" i="8"/>
  <c r="E55" i="8"/>
  <c r="D55" i="8"/>
  <c r="H56" i="8" l="1"/>
  <c r="G56" i="8"/>
  <c r="I56" i="8" s="1"/>
  <c r="I55" i="8"/>
  <c r="B57" i="8"/>
  <c r="F56" i="8"/>
  <c r="E56" i="8"/>
  <c r="D56" i="8"/>
  <c r="H57" i="8" l="1"/>
  <c r="G57" i="8"/>
  <c r="I57" i="8" s="1"/>
  <c r="B58" i="8"/>
  <c r="F57" i="8"/>
  <c r="E57" i="8"/>
  <c r="D57" i="8"/>
  <c r="G58" i="8" l="1"/>
  <c r="H58" i="8"/>
  <c r="B59" i="8"/>
  <c r="F58" i="8"/>
  <c r="E58" i="8"/>
  <c r="D58" i="8"/>
  <c r="H59" i="8" l="1"/>
  <c r="G59" i="8"/>
  <c r="I58" i="8"/>
  <c r="B60" i="8"/>
  <c r="F59" i="8"/>
  <c r="E59" i="8"/>
  <c r="D59" i="8"/>
  <c r="H60" i="8" l="1"/>
  <c r="G60" i="8"/>
  <c r="I60" i="8" s="1"/>
  <c r="I59" i="8"/>
  <c r="B61" i="8"/>
  <c r="F60" i="8"/>
  <c r="E60" i="8"/>
  <c r="D60" i="8"/>
  <c r="H61" i="8" l="1"/>
  <c r="G61" i="8"/>
  <c r="I61" i="8" s="1"/>
  <c r="B62" i="8"/>
  <c r="F61" i="8"/>
  <c r="E61" i="8"/>
  <c r="D61" i="8"/>
  <c r="G62" i="8" l="1"/>
  <c r="H62" i="8"/>
  <c r="B63" i="8"/>
  <c r="F62" i="8"/>
  <c r="E62" i="8"/>
  <c r="D62" i="8"/>
  <c r="G63" i="8" l="1"/>
  <c r="H63" i="8"/>
  <c r="I62" i="8"/>
  <c r="B64" i="8"/>
  <c r="F63" i="8"/>
  <c r="E63" i="8"/>
  <c r="D63" i="8"/>
  <c r="G64" i="8" l="1"/>
  <c r="H64" i="8"/>
  <c r="I63" i="8"/>
  <c r="B65" i="8"/>
  <c r="F64" i="8"/>
  <c r="E64" i="8"/>
  <c r="D64" i="8"/>
  <c r="G65" i="8" l="1"/>
  <c r="H65" i="8"/>
  <c r="I64" i="8"/>
  <c r="B66" i="8"/>
  <c r="F65" i="8"/>
  <c r="E65" i="8"/>
  <c r="D65" i="8"/>
  <c r="G66" i="8" l="1"/>
  <c r="H66" i="8"/>
  <c r="I65" i="8"/>
  <c r="B67" i="8"/>
  <c r="F66" i="8"/>
  <c r="E66" i="8"/>
  <c r="D66" i="8"/>
  <c r="G67" i="8" l="1"/>
  <c r="H67" i="8"/>
  <c r="I66" i="8"/>
  <c r="B68" i="8"/>
  <c r="F67" i="8"/>
  <c r="E67" i="8"/>
  <c r="D67" i="8"/>
  <c r="I67" i="8" l="1"/>
  <c r="H68" i="8"/>
  <c r="G68" i="8"/>
  <c r="I68" i="8" s="1"/>
  <c r="B69" i="8"/>
  <c r="F68" i="8"/>
  <c r="E68" i="8"/>
  <c r="D68" i="8"/>
  <c r="H69" i="8" l="1"/>
  <c r="G69" i="8"/>
  <c r="I69" i="8" s="1"/>
  <c r="B70" i="8"/>
  <c r="F69" i="8"/>
  <c r="E69" i="8"/>
  <c r="D69" i="8"/>
  <c r="H70" i="8" l="1"/>
  <c r="G70" i="8"/>
  <c r="I70" i="8" s="1"/>
  <c r="B71" i="8"/>
  <c r="F70" i="8"/>
  <c r="E70" i="8"/>
  <c r="D70" i="8"/>
  <c r="H71" i="8" l="1"/>
  <c r="G71" i="8"/>
  <c r="B72" i="8"/>
  <c r="F71" i="8"/>
  <c r="E71" i="8"/>
  <c r="D71" i="8"/>
  <c r="G72" i="8" l="1"/>
  <c r="H72" i="8"/>
  <c r="I71" i="8"/>
  <c r="B73" i="8"/>
  <c r="F72" i="8"/>
  <c r="E72" i="8"/>
  <c r="D72" i="8"/>
  <c r="G73" i="8" l="1"/>
  <c r="H73" i="8"/>
  <c r="I72" i="8"/>
  <c r="B74" i="8"/>
  <c r="F73" i="8"/>
  <c r="E73" i="8"/>
  <c r="D73" i="8"/>
  <c r="H74" i="8" l="1"/>
  <c r="G74" i="8"/>
  <c r="I74" i="8" s="1"/>
  <c r="I73" i="8"/>
  <c r="B75" i="8"/>
  <c r="F74" i="8"/>
  <c r="E74" i="8"/>
  <c r="D74" i="8"/>
  <c r="G75" i="8" l="1"/>
  <c r="H75" i="8"/>
  <c r="B76" i="8"/>
  <c r="F75" i="8"/>
  <c r="E75" i="8"/>
  <c r="D75" i="8"/>
  <c r="H76" i="8" l="1"/>
  <c r="G76" i="8"/>
  <c r="I76" i="8" s="1"/>
  <c r="I75" i="8"/>
  <c r="B77" i="8"/>
  <c r="F76" i="8"/>
  <c r="E76" i="8"/>
  <c r="D76" i="8"/>
  <c r="G77" i="8" l="1"/>
  <c r="H77" i="8"/>
  <c r="B78" i="8"/>
  <c r="F77" i="8"/>
  <c r="E77" i="8"/>
  <c r="D77" i="8"/>
  <c r="G78" i="8" l="1"/>
  <c r="H78" i="8"/>
  <c r="I77" i="8"/>
  <c r="B79" i="8"/>
  <c r="F78" i="8"/>
  <c r="E78" i="8"/>
  <c r="D78" i="8"/>
  <c r="H79" i="8" l="1"/>
  <c r="G79" i="8"/>
  <c r="I79" i="8" s="1"/>
  <c r="I78" i="8"/>
  <c r="B80" i="8"/>
  <c r="F79" i="8"/>
  <c r="E79" i="8"/>
  <c r="D79" i="8"/>
  <c r="H80" i="8" l="1"/>
  <c r="G80" i="8"/>
  <c r="I80" i="8" s="1"/>
  <c r="B81" i="8"/>
  <c r="F80" i="8"/>
  <c r="E80" i="8"/>
  <c r="D80" i="8"/>
  <c r="G81" i="8" l="1"/>
  <c r="H81" i="8"/>
  <c r="B82" i="8"/>
  <c r="F81" i="8"/>
  <c r="E81" i="8"/>
  <c r="D81" i="8"/>
  <c r="H82" i="8" l="1"/>
  <c r="G82" i="8"/>
  <c r="I82" i="8" s="1"/>
  <c r="I81" i="8"/>
  <c r="B83" i="8"/>
  <c r="F82" i="8"/>
  <c r="E82" i="8"/>
  <c r="D82" i="8"/>
  <c r="G83" i="8" l="1"/>
  <c r="H83" i="8"/>
  <c r="B84" i="8"/>
  <c r="F83" i="8"/>
  <c r="E83" i="8"/>
  <c r="D83" i="8"/>
  <c r="H84" i="8" l="1"/>
  <c r="G84" i="8"/>
  <c r="I84" i="8" s="1"/>
  <c r="I83" i="8"/>
  <c r="B85" i="8"/>
  <c r="F84" i="8"/>
  <c r="E84" i="8"/>
  <c r="D84" i="8"/>
  <c r="H85" i="8" l="1"/>
  <c r="G85" i="8"/>
  <c r="I85" i="8" s="1"/>
  <c r="B86" i="8"/>
  <c r="F85" i="8"/>
  <c r="E85" i="8"/>
  <c r="D85" i="8"/>
  <c r="G86" i="8" l="1"/>
  <c r="H86" i="8"/>
  <c r="B87" i="8"/>
  <c r="F86" i="8"/>
  <c r="E86" i="8"/>
  <c r="D86" i="8"/>
  <c r="H87" i="8" l="1"/>
  <c r="G87" i="8"/>
  <c r="I87" i="8" s="1"/>
  <c r="I86" i="8"/>
  <c r="B88" i="8"/>
  <c r="F87" i="8"/>
  <c r="E87" i="8"/>
  <c r="D87" i="8"/>
  <c r="G88" i="8" l="1"/>
  <c r="H88" i="8"/>
  <c r="B89" i="8"/>
  <c r="F88" i="8"/>
  <c r="E88" i="8"/>
  <c r="D88" i="8"/>
  <c r="G89" i="8" l="1"/>
  <c r="H89" i="8"/>
  <c r="I88" i="8"/>
  <c r="B90" i="8"/>
  <c r="F89" i="8"/>
  <c r="E89" i="8"/>
  <c r="D89" i="8"/>
  <c r="G90" i="8" l="1"/>
  <c r="H90" i="8"/>
  <c r="I89" i="8"/>
  <c r="B91" i="8"/>
  <c r="F90" i="8"/>
  <c r="E90" i="8"/>
  <c r="D90" i="8"/>
  <c r="H91" i="8" l="1"/>
  <c r="G91" i="8"/>
  <c r="I91" i="8" s="1"/>
  <c r="I90" i="8"/>
  <c r="B92" i="8"/>
  <c r="F91" i="8"/>
  <c r="E91" i="8"/>
  <c r="D91" i="8"/>
  <c r="G92" i="8" l="1"/>
  <c r="H92" i="8"/>
  <c r="B93" i="8"/>
  <c r="F92" i="8"/>
  <c r="E92" i="8"/>
  <c r="D92" i="8"/>
  <c r="H93" i="8" l="1"/>
  <c r="G93" i="8"/>
  <c r="I93" i="8" s="1"/>
  <c r="I92" i="8"/>
  <c r="B94" i="8"/>
  <c r="F93" i="8"/>
  <c r="E93" i="8"/>
  <c r="D93" i="8"/>
  <c r="G94" i="8" l="1"/>
  <c r="H94" i="8"/>
  <c r="B95" i="8"/>
  <c r="F94" i="8"/>
  <c r="E94" i="8"/>
  <c r="D94" i="8"/>
  <c r="G95" i="8" l="1"/>
  <c r="H95" i="8"/>
  <c r="I94" i="8"/>
  <c r="B96" i="8"/>
  <c r="F95" i="8"/>
  <c r="E95" i="8"/>
  <c r="D95" i="8"/>
  <c r="H96" i="8" l="1"/>
  <c r="G96" i="8"/>
  <c r="I96" i="8" s="1"/>
  <c r="I95" i="8"/>
  <c r="B97" i="8"/>
  <c r="F96" i="8"/>
  <c r="E96" i="8"/>
  <c r="D96" i="8"/>
  <c r="G97" i="8" l="1"/>
  <c r="H97" i="8"/>
  <c r="B98" i="8"/>
  <c r="F97" i="8"/>
  <c r="E97" i="8"/>
  <c r="D97" i="8"/>
  <c r="H98" i="8" l="1"/>
  <c r="G98" i="8"/>
  <c r="I98" i="8" s="1"/>
  <c r="I97" i="8"/>
  <c r="B99" i="8"/>
  <c r="F98" i="8"/>
  <c r="E98" i="8"/>
  <c r="D98" i="8"/>
  <c r="H99" i="8" l="1"/>
  <c r="G99" i="8"/>
  <c r="I99" i="8" s="1"/>
  <c r="B100" i="8"/>
  <c r="F99" i="8"/>
  <c r="E99" i="8"/>
  <c r="D99" i="8"/>
  <c r="G100" i="8" l="1"/>
  <c r="H100" i="8"/>
  <c r="F100" i="8"/>
  <c r="E100" i="8"/>
  <c r="D100" i="8"/>
  <c r="I100" i="8" l="1"/>
  <c r="I8" i="12" l="1"/>
</calcChain>
</file>

<file path=xl/sharedStrings.xml><?xml version="1.0" encoding="utf-8"?>
<sst xmlns="http://schemas.openxmlformats.org/spreadsheetml/2006/main" count="9914" uniqueCount="313">
  <si>
    <t xml:space="preserve">Phân bổ theo dân số </t>
  </si>
  <si>
    <t>b</t>
  </si>
  <si>
    <t>Phân bổ chung theo xã</t>
  </si>
  <si>
    <t xml:space="preserve">a </t>
  </si>
  <si>
    <t xml:space="preserve">Phân bổ chung </t>
  </si>
  <si>
    <t xml:space="preserve"> Hỗ trợ các xã vùng biên giới</t>
  </si>
  <si>
    <t>- Các phường trung tâm khác</t>
  </si>
  <si>
    <t>- Phường Long Khánh và Phường Bình Phước</t>
  </si>
  <si>
    <t xml:space="preserve">- Phường Trấn Biên </t>
  </si>
  <si>
    <t>Hỗ trợ các phường, xã trung tâm</t>
  </si>
  <si>
    <t>a</t>
  </si>
  <si>
    <t>Chi bổ sung đặc thù</t>
  </si>
  <si>
    <t>Chi thu gom, xử lý rác</t>
  </si>
  <si>
    <t>Chế độ hỗ trợ Tết Nguyên đán</t>
  </si>
  <si>
    <t>h</t>
  </si>
  <si>
    <t>Chế độ dân quân tự vệ</t>
  </si>
  <si>
    <t>g</t>
  </si>
  <si>
    <t>Chế độ đối với đội an ninh trật tự cơ sở</t>
  </si>
  <si>
    <t>f</t>
  </si>
  <si>
    <t>Chế độ hỗ trợ tổ nhân dân</t>
  </si>
  <si>
    <t>e</t>
  </si>
  <si>
    <t>Chế độ đối với trưởng các đoàn thể ấp</t>
  </si>
  <si>
    <t>đ</t>
  </si>
  <si>
    <t>Chế độ quà tặng, chúc thọ người cao tuổi</t>
  </si>
  <si>
    <t>d</t>
  </si>
  <si>
    <t>Chính sách người có uy tín, già làng</t>
  </si>
  <si>
    <t>c</t>
  </si>
  <si>
    <t>Tiền điện hộ nghèo, BTXH</t>
  </si>
  <si>
    <t>Chi chế độ trợ giúp xã hội thường xuyên</t>
  </si>
  <si>
    <t>Chi các chế độ chính sách lớn</t>
  </si>
  <si>
    <t>Phân bổ bổ sung số biên chế tiết kiệm, chưa tuyển</t>
  </si>
  <si>
    <t>Phân bổ theo số biên chế viên chức được giao</t>
  </si>
  <si>
    <t>Phân bổ theo số biên chế CBCC được giao</t>
  </si>
  <si>
    <t xml:space="preserve">Khoán chi hoạt động </t>
  </si>
  <si>
    <t>Chế độ người hoạt động không chuyên trách, người trực tiếp tham gia hoạt động tại cấp ấp</t>
  </si>
  <si>
    <t>Phụ cấp HĐND</t>
  </si>
  <si>
    <t>Phụ cấp cấp ủy</t>
  </si>
  <si>
    <t>Chế độ tiền lương theo số biên chế có mặt</t>
  </si>
  <si>
    <t>Chi chế độ tiền lương</t>
  </si>
  <si>
    <t>Các sự nghiệp khác</t>
  </si>
  <si>
    <t>II</t>
  </si>
  <si>
    <t>Kinh phí hoạt động ngành</t>
  </si>
  <si>
    <t>Trường có từ 02 cơ sở trở lên, mỗi cơ sở</t>
  </si>
  <si>
    <t>Các đặc thù</t>
  </si>
  <si>
    <t>Hỗ trợ Tết Nguyên đán</t>
  </si>
  <si>
    <t>Chế độ hỗ trợ trẻ em nhà trẻ bán trú</t>
  </si>
  <si>
    <t>Chế độ giáo viên dạy trẻ khuyết tật</t>
  </si>
  <si>
    <t>Chế độ hỗ trợ học sinh khuyết tật</t>
  </si>
  <si>
    <t>Chính sách hỗ trợ mầm non (tiền ăn trẻ, hỗ trợ giáo viên, hỗ trợ cơ sở mầm non)</t>
  </si>
  <si>
    <t>Miễn giảm học phí, hỗ trợ chi phí học tập</t>
  </si>
  <si>
    <t>Chi các chế độ chính sách</t>
  </si>
  <si>
    <t xml:space="preserve">Trường chính trị </t>
  </si>
  <si>
    <t>Cấp 1, 2</t>
  </si>
  <si>
    <t>Mầm non</t>
  </si>
  <si>
    <t>Chi chế độ tiền lương theo số biên chế có mặt</t>
  </si>
  <si>
    <t>Sự nghiệp giáo dục - đào tạo</t>
  </si>
  <si>
    <t>I</t>
  </si>
  <si>
    <t>Tổng</t>
  </si>
  <si>
    <t>Kinh phí</t>
  </si>
  <si>
    <t>Định mức</t>
  </si>
  <si>
    <t>Số lượng</t>
  </si>
  <si>
    <t>DT năm 2026</t>
  </si>
  <si>
    <t>DT năm 2025</t>
  </si>
  <si>
    <t>Nội dung, sự nghiệp chi</t>
  </si>
  <si>
    <t>STT</t>
  </si>
  <si>
    <t>TÊN XÃ, PHƯỜNG</t>
  </si>
  <si>
    <t xml:space="preserve"> An Lộc</t>
  </si>
  <si>
    <t xml:space="preserve"> An Phước</t>
  </si>
  <si>
    <t xml:space="preserve"> An Viên</t>
  </si>
  <si>
    <t xml:space="preserve"> Bảo Vinh</t>
  </si>
  <si>
    <t xml:space="preserve"> Bàu Hàm</t>
  </si>
  <si>
    <t xml:space="preserve"> Biên Hòa</t>
  </si>
  <si>
    <t xml:space="preserve"> Bình An</t>
  </si>
  <si>
    <t xml:space="preserve"> Bình Long</t>
  </si>
  <si>
    <t xml:space="preserve"> Bình Lộc</t>
  </si>
  <si>
    <t xml:space="preserve"> Bình Minh</t>
  </si>
  <si>
    <t xml:space="preserve"> Bình Phước</t>
  </si>
  <si>
    <t xml:space="preserve"> Bình Tân</t>
  </si>
  <si>
    <t xml:space="preserve"> Bom Bo</t>
  </si>
  <si>
    <t xml:space="preserve"> Bù Đăng</t>
  </si>
  <si>
    <t xml:space="preserve"> Bù Gia Mập</t>
  </si>
  <si>
    <t xml:space="preserve"> Cẩm Mỹ</t>
  </si>
  <si>
    <t xml:space="preserve"> Chơn Thành</t>
  </si>
  <si>
    <t xml:space="preserve"> Dầu Giây</t>
  </si>
  <si>
    <t xml:space="preserve"> Đa Kia</t>
  </si>
  <si>
    <t xml:space="preserve"> Đại Phước</t>
  </si>
  <si>
    <t xml:space="preserve"> Đak Lua</t>
  </si>
  <si>
    <t xml:space="preserve"> Đăk Nhau</t>
  </si>
  <si>
    <t xml:space="preserve"> Đăk Ơ</t>
  </si>
  <si>
    <t xml:space="preserve"> Định Quán</t>
  </si>
  <si>
    <t xml:space="preserve"> Đồng Phú</t>
  </si>
  <si>
    <t xml:space="preserve"> Đồng Tâm</t>
  </si>
  <si>
    <t xml:space="preserve"> Đồng Xoài</t>
  </si>
  <si>
    <t xml:space="preserve"> Gia Kiệm</t>
  </si>
  <si>
    <t xml:space="preserve"> Hàng Gòn</t>
  </si>
  <si>
    <t xml:space="preserve"> Hố Nai</t>
  </si>
  <si>
    <t xml:space="preserve"> Hưng Phước</t>
  </si>
  <si>
    <t xml:space="preserve"> Hưng Thịnh</t>
  </si>
  <si>
    <t xml:space="preserve"> La Ngà</t>
  </si>
  <si>
    <t xml:space="preserve"> Long Bình</t>
  </si>
  <si>
    <t xml:space="preserve"> Long Hà</t>
  </si>
  <si>
    <t xml:space="preserve"> Long Hưng</t>
  </si>
  <si>
    <t xml:space="preserve"> Long Khánh</t>
  </si>
  <si>
    <t xml:space="preserve"> Long Phước</t>
  </si>
  <si>
    <t xml:space="preserve"> Long Thành</t>
  </si>
  <si>
    <t xml:space="preserve"> Lộc Hưng</t>
  </si>
  <si>
    <t xml:space="preserve"> Lộc Ninh</t>
  </si>
  <si>
    <t xml:space="preserve"> Lộc Quang</t>
  </si>
  <si>
    <t xml:space="preserve"> Lộc Tấn</t>
  </si>
  <si>
    <t xml:space="preserve"> Lộc Thành</t>
  </si>
  <si>
    <t xml:space="preserve"> Lộc Thạnh</t>
  </si>
  <si>
    <t xml:space="preserve"> Minh Đức</t>
  </si>
  <si>
    <t xml:space="preserve"> Minh Hưng</t>
  </si>
  <si>
    <t xml:space="preserve"> Nam Cát Tiên</t>
  </si>
  <si>
    <t xml:space="preserve"> Nghĩa Trung</t>
  </si>
  <si>
    <t xml:space="preserve"> Nha Bích</t>
  </si>
  <si>
    <t xml:space="preserve"> Nhơn Trạch</t>
  </si>
  <si>
    <t xml:space="preserve"> Phú Hòa</t>
  </si>
  <si>
    <t xml:space="preserve"> Phú Lâm</t>
  </si>
  <si>
    <t xml:space="preserve"> Phú Lý</t>
  </si>
  <si>
    <t xml:space="preserve"> Phú Nghĩa</t>
  </si>
  <si>
    <t xml:space="preserve"> Phú Riềng</t>
  </si>
  <si>
    <t xml:space="preserve"> Phú Trung</t>
  </si>
  <si>
    <t xml:space="preserve"> Phú Vinh</t>
  </si>
  <si>
    <t xml:space="preserve"> Phước An</t>
  </si>
  <si>
    <t xml:space="preserve"> Phước Bình</t>
  </si>
  <si>
    <t xml:space="preserve"> Phước Long</t>
  </si>
  <si>
    <t xml:space="preserve"> Phước Sơn</t>
  </si>
  <si>
    <t xml:space="preserve"> Phước Tân</t>
  </si>
  <si>
    <t xml:space="preserve"> Phước Thái</t>
  </si>
  <si>
    <t xml:space="preserve"> Sông Ray</t>
  </si>
  <si>
    <t xml:space="preserve"> Tà Lài</t>
  </si>
  <si>
    <t xml:space="preserve"> Tam Hiệp</t>
  </si>
  <si>
    <t xml:space="preserve"> Tam Phước</t>
  </si>
  <si>
    <t xml:space="preserve"> Tân An</t>
  </si>
  <si>
    <t xml:space="preserve"> Tân Hưng</t>
  </si>
  <si>
    <t xml:space="preserve"> Tân Khai</t>
  </si>
  <si>
    <t xml:space="preserve"> Tân Lợi</t>
  </si>
  <si>
    <t xml:space="preserve"> Tân phú</t>
  </si>
  <si>
    <t xml:space="preserve"> Tân Quan</t>
  </si>
  <si>
    <t xml:space="preserve"> Tân Tiến</t>
  </si>
  <si>
    <t xml:space="preserve"> Tân Triều</t>
  </si>
  <si>
    <t xml:space="preserve"> Thanh Sơn</t>
  </si>
  <si>
    <t xml:space="preserve"> Thiện Hưng</t>
  </si>
  <si>
    <t xml:space="preserve"> Thọ Sơn</t>
  </si>
  <si>
    <t xml:space="preserve"> Thống Nhất</t>
  </si>
  <si>
    <t xml:space="preserve"> Thuận Lợi</t>
  </si>
  <si>
    <t xml:space="preserve"> Trảng Bom</t>
  </si>
  <si>
    <t xml:space="preserve"> Trảng Dài</t>
  </si>
  <si>
    <t xml:space="preserve"> Trấn Biên</t>
  </si>
  <si>
    <t xml:space="preserve"> Trị An</t>
  </si>
  <si>
    <t xml:space="preserve"> Xuân Bắc</t>
  </si>
  <si>
    <t xml:space="preserve"> Xuân Định</t>
  </si>
  <si>
    <t xml:space="preserve"> Xuân Đông</t>
  </si>
  <si>
    <t xml:space="preserve"> Xuân Đường</t>
  </si>
  <si>
    <t xml:space="preserve"> Xuân Hòa</t>
  </si>
  <si>
    <t xml:space="preserve"> Xuân Lập</t>
  </si>
  <si>
    <t xml:space="preserve"> Xuân Lộc</t>
  </si>
  <si>
    <t xml:space="preserve"> Xuân Phú</t>
  </si>
  <si>
    <t xml:space="preserve"> Xuân Quế</t>
  </si>
  <si>
    <t xml:space="preserve"> Xuân Thành</t>
  </si>
  <si>
    <t>Chế độ hỗ trợ đối với học sinh, trường dân tộc nội trú</t>
  </si>
  <si>
    <t>22</t>
  </si>
  <si>
    <t>Khoán chi hoạt động giáo dục</t>
  </si>
  <si>
    <t>- Xã</t>
  </si>
  <si>
    <t>Trường dân tộc nội trú</t>
  </si>
  <si>
    <t>Hỗ trợ các phường, xã trung tâm (kinh phí đào tạo chính trị)</t>
  </si>
  <si>
    <t>- Phường</t>
  </si>
  <si>
    <t>-Phường</t>
  </si>
  <si>
    <t>-Xã</t>
  </si>
  <si>
    <t>'Phân bổ bổ sung số biên chế tiết kiệm, chưa tuyển sự nghiệp giáo dục - đào tạo</t>
  </si>
  <si>
    <t>Không phát sinh</t>
  </si>
  <si>
    <t>1 mới</t>
  </si>
  <si>
    <t>Xã miền núi</t>
  </si>
  <si>
    <t>Thành thị</t>
  </si>
  <si>
    <t>Khác</t>
  </si>
  <si>
    <t>Tổng số</t>
  </si>
  <si>
    <t>Nông thôn</t>
  </si>
  <si>
    <t>Toàn tỉnh</t>
  </si>
  <si>
    <t xml:space="preserve">Đồng Nai </t>
  </si>
  <si>
    <t>Bình Phước</t>
  </si>
  <si>
    <t>1 An Lộc</t>
  </si>
  <si>
    <t>1 An Phước</t>
  </si>
  <si>
    <t>1 An Viên</t>
  </si>
  <si>
    <t>1 Bảo Vinh</t>
  </si>
  <si>
    <t>1 Bàu Hàm</t>
  </si>
  <si>
    <t>1 Biên Hòa</t>
  </si>
  <si>
    <t>1 Bình An</t>
  </si>
  <si>
    <t>1 Bình Long</t>
  </si>
  <si>
    <t>1 Bình Lộc</t>
  </si>
  <si>
    <t>1 Bình Minh</t>
  </si>
  <si>
    <t>1 Bình Phước</t>
  </si>
  <si>
    <t>1 Bình Tân</t>
  </si>
  <si>
    <t>1 Bom Bo</t>
  </si>
  <si>
    <t>1 Bù Đăng</t>
  </si>
  <si>
    <t>1 Bù Gia Mập</t>
  </si>
  <si>
    <t>1 Cẩm Mỹ</t>
  </si>
  <si>
    <t>1 Chơn Thành</t>
  </si>
  <si>
    <t>1 Dầu Giây</t>
  </si>
  <si>
    <t>1 Đa Kia</t>
  </si>
  <si>
    <t>1 Đại Phước</t>
  </si>
  <si>
    <t>1 Đak Lua</t>
  </si>
  <si>
    <t>1 Đăk Nhau</t>
  </si>
  <si>
    <t>1 Đăk Ơ</t>
  </si>
  <si>
    <t>1 Định Quán</t>
  </si>
  <si>
    <t>1 Đồng Phú</t>
  </si>
  <si>
    <t>1 Đồng Tâm</t>
  </si>
  <si>
    <t>1 Đồng Xoài</t>
  </si>
  <si>
    <t>1 Gia Kiệm</t>
  </si>
  <si>
    <t>1 Hàng Gòn</t>
  </si>
  <si>
    <t>1 Hố Nai</t>
  </si>
  <si>
    <t>1 Hưng Phước</t>
  </si>
  <si>
    <t>1 Hưng Thịnh</t>
  </si>
  <si>
    <t>1 La Ngà</t>
  </si>
  <si>
    <t>1 Long Bình</t>
  </si>
  <si>
    <t>1 Long Hà</t>
  </si>
  <si>
    <t>1 Long Hưng</t>
  </si>
  <si>
    <t>1 Long Khánh</t>
  </si>
  <si>
    <t>1 Long Phước</t>
  </si>
  <si>
    <t>1 Long Thành</t>
  </si>
  <si>
    <t>1 Lộc Hưng</t>
  </si>
  <si>
    <t>1 Lộc Ninh</t>
  </si>
  <si>
    <t>1 Lộc Quang</t>
  </si>
  <si>
    <t>1 Lộc Tấn</t>
  </si>
  <si>
    <t>1 Lộc Thành</t>
  </si>
  <si>
    <t>1 Lộc Thạnh</t>
  </si>
  <si>
    <t>1 Minh Đức</t>
  </si>
  <si>
    <t>1 Minh Hưng</t>
  </si>
  <si>
    <t>1 Nam Cát Tiên</t>
  </si>
  <si>
    <t>1 Nghĩa Trung</t>
  </si>
  <si>
    <t>1 Nha Bích</t>
  </si>
  <si>
    <t>1 Nhơn Trạch</t>
  </si>
  <si>
    <t>1 Phú Hòa</t>
  </si>
  <si>
    <t>1 Phú Lâm</t>
  </si>
  <si>
    <t>1 Phú Lý</t>
  </si>
  <si>
    <t>1 Phú Nghĩa</t>
  </si>
  <si>
    <t>1 Phú Riềng</t>
  </si>
  <si>
    <t>1 Phú Trung</t>
  </si>
  <si>
    <t>1 Phú Vinh</t>
  </si>
  <si>
    <t>1 Phước An</t>
  </si>
  <si>
    <t>1 Phước Bình</t>
  </si>
  <si>
    <t>1 Phước Long</t>
  </si>
  <si>
    <t>1 Phước Sơn</t>
  </si>
  <si>
    <t>1 Phước Tân</t>
  </si>
  <si>
    <t>1 Phước Thái</t>
  </si>
  <si>
    <t>1 Sông Ray</t>
  </si>
  <si>
    <t>1 Tà Lài</t>
  </si>
  <si>
    <t>1 Tam Hiệp</t>
  </si>
  <si>
    <t>1 Tam Phước</t>
  </si>
  <si>
    <t>1 Tân An</t>
  </si>
  <si>
    <t>1 Tân Hưng</t>
  </si>
  <si>
    <t>1 Tân Khai</t>
  </si>
  <si>
    <t>1 Tân Lợi</t>
  </si>
  <si>
    <t>1 Tân phú</t>
  </si>
  <si>
    <t>1 Tân Quan</t>
  </si>
  <si>
    <t>1 Tân Tiến</t>
  </si>
  <si>
    <t>1 Tân Triều</t>
  </si>
  <si>
    <t>1 Thanh Sơn</t>
  </si>
  <si>
    <t>1 Thiện Hưng</t>
  </si>
  <si>
    <t>1 Thọ Sơn</t>
  </si>
  <si>
    <t>1 Thống Nhất</t>
  </si>
  <si>
    <t>1 Thuận Lợi</t>
  </si>
  <si>
    <t>1 Trảng Bom</t>
  </si>
  <si>
    <t>1 Trảng Dài</t>
  </si>
  <si>
    <t>1 Trấn Biên</t>
  </si>
  <si>
    <t>1 Trị An</t>
  </si>
  <si>
    <t>1 Xuân Bắc</t>
  </si>
  <si>
    <t>1 Xuân Định</t>
  </si>
  <si>
    <t>1 Xuân Đông</t>
  </si>
  <si>
    <t>1 Xuân Đường</t>
  </si>
  <si>
    <t>1 Xuân Hòa</t>
  </si>
  <si>
    <t>1 Xuân Lập</t>
  </si>
  <si>
    <t>1 Xuân Lộc</t>
  </si>
  <si>
    <t>1 Xuân Phú</t>
  </si>
  <si>
    <t>1 Xuân Quế</t>
  </si>
  <si>
    <t>1 Xuân Thành</t>
  </si>
  <si>
    <t xml:space="preserve">Biên chế </t>
  </si>
  <si>
    <t>Đơn vị</t>
  </si>
  <si>
    <t>Biên chế nhà nước</t>
  </si>
  <si>
    <t>Biên chế Khối Đảng</t>
  </si>
  <si>
    <t>Công chức</t>
  </si>
  <si>
    <t>Giáo dục</t>
  </si>
  <si>
    <t>sự nghiệp khác</t>
  </si>
  <si>
    <t>Cán bộ,
công chức</t>
  </si>
  <si>
    <t>Viên chức</t>
  </si>
  <si>
    <t>TỔNG</t>
  </si>
  <si>
    <t>1 An Viễn</t>
  </si>
  <si>
    <t>1 Đak Nhau</t>
  </si>
  <si>
    <t>1 Đăk Lua</t>
  </si>
  <si>
    <t>1 Tân Phú</t>
  </si>
  <si>
    <t>GD</t>
  </si>
  <si>
    <t xml:space="preserve">Biến chế có mặt </t>
  </si>
  <si>
    <t>Lương giáo dục/BC có mặt</t>
  </si>
  <si>
    <t>ĐẤT CHUYÊN
 TRỒNG LÚA</t>
  </si>
  <si>
    <t>ĐẤT LÚA 
CÒN LẠI</t>
  </si>
  <si>
    <t>TỔNG CỘNG</t>
  </si>
  <si>
    <t>GHI CHÚ</t>
  </si>
  <si>
    <t xml:space="preserve">không có </t>
  </si>
  <si>
    <t xml:space="preserve">không có dữ liệu </t>
  </si>
  <si>
    <t>BẢNG THỐNG KÊ DIỆN TÍCH ĐẤT TRỒNG LÚA</t>
  </si>
  <si>
    <t>TOÀN TỈNH 95 XÃ</t>
  </si>
  <si>
    <t>52 XÃ CÓ DIỆN TÍCH TỪ 100 HA TRỞ LÊN</t>
  </si>
  <si>
    <t>Stt</t>
  </si>
  <si>
    <t>Tên xã, phường</t>
  </si>
  <si>
    <t>Diện tích</t>
  </si>
  <si>
    <t>phân bổ từ 
nguồn tồn đến hết năm 2025</t>
  </si>
  <si>
    <t>Tổng tỉnh Đồng Nai</t>
  </si>
  <si>
    <t>Khối tỉnh</t>
  </si>
  <si>
    <t>Khối xã</t>
  </si>
  <si>
    <t>Dự kiến phân 
bổ hàng năm</t>
  </si>
  <si>
    <t>KINH PHÍ (triệu đồng)</t>
  </si>
  <si>
    <t>Tổng 
cộng</t>
  </si>
  <si>
    <t>BẢNG DỰ KIẾN PHÂN BỔ KINH PHÍ ĐẤT TRỒNG LÚA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</si>
</sst>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-* #,##0.000\ _₫_-;\-* #,##0.000\ _₫_-;_-* &quot;-&quot;??\ _₫_-;_-@_-"/>
    <numFmt numFmtId="167" formatCode="_-* #,##0.0\ _₫_-;\-* #,##0.0\ _₫_-;_-* &quot;-&quot;??\ _₫_-;_-@_-"/>
    <numFmt numFmtId="168" formatCode="0.0000"/>
    <numFmt numFmtId="169" formatCode="_-* #,##0.00_-;\-* #,##0.00_-;_-* &quot;-&quot;??_-;_-@_-"/>
    <numFmt numFmtId="170" formatCode="_-* #,##0_-;\-* #,##0_-;_-* &quot;-&quot;??_-;_-@_-"/>
    <numFmt numFmtId="171" formatCode="_(* #,##0_);_(* \(#,##0\);_(* &quot;-&quot;??_);_(@_)"/>
  </numFmts>
  <fonts count="31">
    <font>
      <sz val="11"/>
      <color theme="1"/>
      <name val="Times New Roman"/>
      <family val="2"/>
      <charset val="163"/>
    </font>
    <font>
      <sz val="11"/>
      <color theme="1"/>
      <name val="Times New Roman"/>
      <family val="2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2"/>
      <charset val="163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3"/>
      <color theme="1"/>
      <name val="Times New Roman"/>
      <family val="1"/>
    </font>
    <font>
      <sz val="13"/>
      <color rgb="FF0070C0"/>
      <name val="Times New Roman"/>
      <family val="1"/>
    </font>
    <font>
      <sz val="14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sz val="14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EE0000"/>
      <name val="Times New Roman"/>
      <family val="1"/>
    </font>
    <font>
      <sz val="12"/>
      <name val=".VnArial Narrow"/>
      <family val="2"/>
    </font>
    <font>
      <b/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2"/>
      <charset val="163"/>
    </font>
    <font>
      <sz val="14"/>
      <name val="Times New Roman"/>
      <family val="2"/>
      <charset val="163"/>
    </font>
    <font>
      <b/>
      <sz val="14"/>
      <name val="Times New Roman"/>
      <family val="2"/>
      <charset val="163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/>
    <xf numFmtId="169" fontId="16" fillId="0" borderId="0" applyFont="0" applyFill="0" applyBorder="0" applyAlignment="0" applyProtection="0"/>
    <xf numFmtId="0" fontId="17" fillId="0" borderId="0"/>
    <xf numFmtId="0" fontId="7" fillId="0" borderId="0"/>
    <xf numFmtId="0" fontId="24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165" fontId="2" fillId="0" borderId="1" xfId="1" applyNumberFormat="1" applyFont="1" applyBorder="1"/>
    <xf numFmtId="0" fontId="2" fillId="0" borderId="1" xfId="0" applyFont="1" applyBorder="1" applyAlignment="1">
      <alignment vertical="center" wrapText="1"/>
    </xf>
    <xf numFmtId="166" fontId="0" fillId="0" borderId="1" xfId="1" applyNumberFormat="1" applyFont="1" applyBorder="1"/>
    <xf numFmtId="0" fontId="0" fillId="0" borderId="1" xfId="0" quotePrefix="1" applyBorder="1" applyAlignment="1">
      <alignment vertical="center" wrapText="1"/>
    </xf>
    <xf numFmtId="9" fontId="0" fillId="0" borderId="1" xfId="2" applyFont="1" applyBorder="1"/>
    <xf numFmtId="0" fontId="2" fillId="0" borderId="1" xfId="0" quotePrefix="1" applyFont="1" applyBorder="1" applyAlignment="1">
      <alignment vertical="center" wrapText="1"/>
    </xf>
    <xf numFmtId="167" fontId="0" fillId="0" borderId="1" xfId="1" applyNumberFormat="1" applyFont="1" applyBorder="1"/>
    <xf numFmtId="165" fontId="3" fillId="0" borderId="1" xfId="1" applyNumberFormat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164" fontId="2" fillId="0" borderId="1" xfId="1" applyFont="1" applyBorder="1"/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vertical="center" wrapText="1"/>
    </xf>
    <xf numFmtId="165" fontId="0" fillId="2" borderId="1" xfId="1" applyNumberFormat="1" applyFont="1" applyFill="1" applyBorder="1"/>
    <xf numFmtId="165" fontId="0" fillId="0" borderId="1" xfId="1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/>
    <xf numFmtId="0" fontId="5" fillId="0" borderId="1" xfId="0" quotePrefix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164" fontId="5" fillId="0" borderId="1" xfId="1" applyFont="1" applyFill="1" applyBorder="1"/>
    <xf numFmtId="166" fontId="0" fillId="0" borderId="1" xfId="1" applyNumberFormat="1" applyFont="1" applyFill="1" applyBorder="1"/>
    <xf numFmtId="0" fontId="6" fillId="0" borderId="1" xfId="0" quotePrefix="1" applyFont="1" applyFill="1" applyBorder="1" applyAlignment="1">
      <alignment vertical="center" wrapText="1"/>
    </xf>
    <xf numFmtId="165" fontId="6" fillId="0" borderId="1" xfId="1" applyNumberFormat="1" applyFont="1" applyFill="1" applyBorder="1"/>
    <xf numFmtId="0" fontId="6" fillId="0" borderId="1" xfId="0" applyFont="1" applyFill="1" applyBorder="1" applyAlignment="1">
      <alignment vertical="center" wrapText="1"/>
    </xf>
    <xf numFmtId="167" fontId="0" fillId="0" borderId="1" xfId="1" applyNumberFormat="1" applyFont="1" applyFill="1" applyBorder="1"/>
    <xf numFmtId="0" fontId="0" fillId="0" borderId="1" xfId="0" applyFont="1" applyFill="1" applyBorder="1"/>
    <xf numFmtId="9" fontId="0" fillId="0" borderId="1" xfId="2" applyFont="1" applyFill="1" applyBorder="1"/>
    <xf numFmtId="164" fontId="3" fillId="0" borderId="1" xfId="1" applyFont="1" applyBorder="1"/>
    <xf numFmtId="168" fontId="8" fillId="0" borderId="1" xfId="3" applyNumberFormat="1" applyFont="1" applyBorder="1" applyAlignment="1">
      <alignment horizontal="center" vertical="center" wrapText="1"/>
    </xf>
    <xf numFmtId="165" fontId="3" fillId="0" borderId="1" xfId="1" quotePrefix="1" applyNumberFormat="1" applyFont="1" applyBorder="1" applyAlignment="1">
      <alignment vertical="center" wrapText="1"/>
    </xf>
    <xf numFmtId="165" fontId="0" fillId="0" borderId="1" xfId="1" quotePrefix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1" xfId="1" quotePrefix="1" applyNumberFormat="1" applyFont="1" applyBorder="1" applyAlignment="1">
      <alignment horizontal="right" vertical="center" wrapText="1"/>
    </xf>
    <xf numFmtId="165" fontId="0" fillId="0" borderId="1" xfId="1" quotePrefix="1" applyNumberFormat="1" applyFont="1" applyBorder="1" applyAlignment="1">
      <alignment horizontal="right" vertical="center" wrapText="1"/>
    </xf>
    <xf numFmtId="165" fontId="0" fillId="0" borderId="1" xfId="1" applyNumberFormat="1" applyFont="1" applyBorder="1" applyAlignment="1">
      <alignment horizontal="right"/>
    </xf>
    <xf numFmtId="167" fontId="0" fillId="0" borderId="1" xfId="1" applyNumberFormat="1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4" fontId="2" fillId="0" borderId="1" xfId="1" applyFont="1" applyBorder="1" applyAlignment="1">
      <alignment horizontal="right"/>
    </xf>
    <xf numFmtId="165" fontId="3" fillId="0" borderId="5" xfId="1" applyNumberFormat="1" applyFont="1" applyBorder="1" applyAlignment="1">
      <alignment horizontal="right" vertical="center"/>
    </xf>
    <xf numFmtId="165" fontId="3" fillId="0" borderId="1" xfId="1" quotePrefix="1" applyNumberFormat="1" applyFont="1" applyBorder="1" applyAlignment="1">
      <alignment horizontal="right" vertical="center" wrapText="1"/>
    </xf>
    <xf numFmtId="165" fontId="3" fillId="0" borderId="1" xfId="1" applyNumberFormat="1" applyFont="1" applyFill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3" fillId="0" borderId="1" xfId="1" applyNumberFormat="1" applyFont="1" applyBorder="1" applyAlignment="1">
      <alignment horizontal="righ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37" fontId="10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center" wrapText="1"/>
    </xf>
    <xf numFmtId="37" fontId="10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vertical="center"/>
    </xf>
    <xf numFmtId="37" fontId="10" fillId="0" borderId="1" xfId="1" applyNumberFormat="1" applyFont="1" applyBorder="1" applyAlignment="1">
      <alignment vertical="center"/>
    </xf>
    <xf numFmtId="165" fontId="11" fillId="0" borderId="1" xfId="1" quotePrefix="1" applyNumberFormat="1" applyFont="1" applyBorder="1" applyAlignment="1">
      <alignment vertical="center" wrapText="1"/>
    </xf>
    <xf numFmtId="37" fontId="12" fillId="0" borderId="1" xfId="1" quotePrefix="1" applyNumberFormat="1" applyFont="1" applyBorder="1" applyAlignment="1">
      <alignment vertical="center" wrapText="1"/>
    </xf>
    <xf numFmtId="165" fontId="11" fillId="0" borderId="1" xfId="1" applyNumberFormat="1" applyFont="1" applyBorder="1" applyAlignment="1">
      <alignment vertical="center"/>
    </xf>
    <xf numFmtId="37" fontId="12" fillId="0" borderId="1" xfId="1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 wrapText="1"/>
    </xf>
    <xf numFmtId="164" fontId="11" fillId="0" borderId="1" xfId="1" applyFont="1" applyBorder="1" applyAlignment="1">
      <alignment vertical="center"/>
    </xf>
    <xf numFmtId="165" fontId="11" fillId="0" borderId="0" xfId="1" applyNumberFormat="1" applyFont="1" applyAlignment="1">
      <alignment vertical="center"/>
    </xf>
    <xf numFmtId="166" fontId="9" fillId="0" borderId="1" xfId="1" applyNumberFormat="1" applyFont="1" applyBorder="1" applyAlignment="1">
      <alignment vertical="center"/>
    </xf>
    <xf numFmtId="166" fontId="11" fillId="0" borderId="1" xfId="1" applyNumberFormat="1" applyFont="1" applyBorder="1" applyAlignment="1">
      <alignment vertical="center"/>
    </xf>
    <xf numFmtId="37" fontId="12" fillId="3" borderId="1" xfId="1" applyNumberFormat="1" applyFont="1" applyFill="1" applyBorder="1" applyAlignment="1">
      <alignment vertical="center"/>
    </xf>
    <xf numFmtId="167" fontId="11" fillId="0" borderId="1" xfId="1" applyNumberFormat="1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37" fontId="12" fillId="0" borderId="1" xfId="1" applyNumberFormat="1" applyFont="1" applyBorder="1" applyAlignment="1">
      <alignment horizontal="right" vertical="center" wrapText="1"/>
    </xf>
    <xf numFmtId="0" fontId="15" fillId="0" borderId="0" xfId="4" applyFont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12" xfId="4" applyFont="1" applyBorder="1"/>
    <xf numFmtId="170" fontId="14" fillId="0" borderId="1" xfId="5" applyNumberFormat="1" applyFont="1" applyFill="1" applyBorder="1"/>
    <xf numFmtId="0" fontId="15" fillId="0" borderId="0" xfId="4" applyFont="1"/>
    <xf numFmtId="0" fontId="15" fillId="0" borderId="11" xfId="4" applyFont="1" applyBorder="1" applyAlignment="1">
      <alignment horizontal="center" vertical="center"/>
    </xf>
    <xf numFmtId="170" fontId="15" fillId="0" borderId="0" xfId="5" applyNumberFormat="1" applyFont="1"/>
    <xf numFmtId="0" fontId="15" fillId="0" borderId="5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left" vertical="center" wrapText="1"/>
    </xf>
    <xf numFmtId="3" fontId="15" fillId="0" borderId="1" xfId="4" applyNumberFormat="1" applyFont="1" applyBorder="1"/>
    <xf numFmtId="170" fontId="15" fillId="0" borderId="1" xfId="5" applyNumberFormat="1" applyFont="1" applyFill="1" applyBorder="1" applyAlignment="1"/>
    <xf numFmtId="169" fontId="15" fillId="0" borderId="1" xfId="5" applyFont="1" applyFill="1" applyBorder="1" applyAlignment="1"/>
    <xf numFmtId="170" fontId="15" fillId="0" borderId="1" xfId="4" applyNumberFormat="1" applyFont="1" applyBorder="1"/>
    <xf numFmtId="3" fontId="15" fillId="0" borderId="0" xfId="4" applyNumberFormat="1" applyFont="1"/>
    <xf numFmtId="0" fontId="15" fillId="0" borderId="6" xfId="4" applyFont="1" applyBorder="1" applyAlignment="1">
      <alignment horizontal="left" vertical="center" wrapText="1"/>
    </xf>
    <xf numFmtId="169" fontId="14" fillId="0" borderId="1" xfId="5" applyFont="1" applyFill="1" applyBorder="1" applyAlignment="1"/>
    <xf numFmtId="170" fontId="15" fillId="0" borderId="0" xfId="4" applyNumberFormat="1" applyFont="1"/>
    <xf numFmtId="0" fontId="15" fillId="0" borderId="1" xfId="4" applyFont="1" applyBorder="1" applyAlignment="1">
      <alignment horizontal="left" vertical="center" wrapText="1"/>
    </xf>
    <xf numFmtId="0" fontId="15" fillId="0" borderId="13" xfId="4" applyFont="1" applyBorder="1" applyAlignment="1">
      <alignment horizontal="left" vertical="center" wrapText="1"/>
    </xf>
    <xf numFmtId="0" fontId="15" fillId="0" borderId="14" xfId="4" applyFont="1" applyBorder="1" applyAlignment="1">
      <alignment horizontal="left" vertical="center" wrapText="1"/>
    </xf>
    <xf numFmtId="0" fontId="18" fillId="3" borderId="0" xfId="6" applyFont="1" applyFill="1" applyAlignment="1">
      <alignment horizontal="center" vertical="top" wrapText="1"/>
    </xf>
    <xf numFmtId="0" fontId="18" fillId="3" borderId="0" xfId="6" applyFont="1" applyFill="1" applyAlignment="1">
      <alignment vertical="top" wrapText="1"/>
    </xf>
    <xf numFmtId="0" fontId="19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18" fillId="4" borderId="1" xfId="6" applyFont="1" applyFill="1" applyBorder="1" applyAlignment="1">
      <alignment horizontal="center" vertical="center" wrapText="1"/>
    </xf>
    <xf numFmtId="0" fontId="20" fillId="4" borderId="1" xfId="6" applyFont="1" applyFill="1" applyBorder="1" applyAlignment="1">
      <alignment horizontal="center" vertical="center" wrapText="1"/>
    </xf>
    <xf numFmtId="0" fontId="9" fillId="4" borderId="3" xfId="6" applyFont="1" applyFill="1" applyBorder="1" applyAlignment="1">
      <alignment horizontal="center" vertical="center" wrapText="1"/>
    </xf>
    <xf numFmtId="0" fontId="18" fillId="3" borderId="7" xfId="6" applyFont="1" applyFill="1" applyBorder="1" applyAlignment="1">
      <alignment vertical="center"/>
    </xf>
    <xf numFmtId="0" fontId="18" fillId="3" borderId="9" xfId="6" applyFont="1" applyFill="1" applyBorder="1" applyAlignment="1">
      <alignment vertical="center"/>
    </xf>
    <xf numFmtId="0" fontId="11" fillId="3" borderId="1" xfId="7" applyFont="1" applyFill="1" applyBorder="1" applyAlignment="1">
      <alignment horizontal="center" vertical="center"/>
    </xf>
    <xf numFmtId="0" fontId="11" fillId="3" borderId="1" xfId="7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center" vertical="center" wrapText="1"/>
    </xf>
    <xf numFmtId="0" fontId="19" fillId="2" borderId="0" xfId="6" applyFont="1" applyFill="1" applyAlignment="1">
      <alignment vertical="center"/>
    </xf>
    <xf numFmtId="0" fontId="21" fillId="3" borderId="1" xfId="7" applyFont="1" applyFill="1" applyBorder="1" applyAlignment="1">
      <alignment horizontal="left" vertical="center" wrapText="1"/>
    </xf>
    <xf numFmtId="0" fontId="22" fillId="3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23" fillId="3" borderId="1" xfId="7" applyFont="1" applyFill="1" applyBorder="1" applyAlignment="1">
      <alignment horizontal="center" vertical="center" wrapText="1"/>
    </xf>
    <xf numFmtId="0" fontId="19" fillId="3" borderId="0" xfId="6" applyFont="1" applyFill="1" applyBorder="1" applyAlignment="1">
      <alignment vertical="center"/>
    </xf>
    <xf numFmtId="0" fontId="19" fillId="0" borderId="0" xfId="6" applyFont="1" applyBorder="1" applyAlignment="1">
      <alignment horizontal="center" vertical="center"/>
    </xf>
    <xf numFmtId="0" fontId="19" fillId="3" borderId="0" xfId="6" applyFont="1" applyFill="1" applyAlignment="1">
      <alignment vertical="center"/>
    </xf>
    <xf numFmtId="165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1" fontId="0" fillId="0" borderId="4" xfId="0" applyNumberFormat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17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171" fontId="25" fillId="0" borderId="1" xfId="8" quotePrefix="1" applyNumberFormat="1" applyFont="1" applyBorder="1" applyAlignment="1">
      <alignment horizontal="right"/>
    </xf>
    <xf numFmtId="171" fontId="25" fillId="0" borderId="1" xfId="8" applyNumberFormat="1" applyFont="1" applyBorder="1"/>
    <xf numFmtId="171" fontId="0" fillId="0" borderId="0" xfId="0" applyNumberFormat="1"/>
    <xf numFmtId="165" fontId="25" fillId="3" borderId="1" xfId="9" applyNumberFormat="1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right"/>
    </xf>
    <xf numFmtId="0" fontId="28" fillId="3" borderId="0" xfId="0" applyFont="1" applyFill="1" applyAlignment="1">
      <alignment horizontal="center"/>
    </xf>
    <xf numFmtId="0" fontId="28" fillId="3" borderId="0" xfId="0" applyFont="1" applyFill="1"/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8" fillId="3" borderId="2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right"/>
    </xf>
    <xf numFmtId="3" fontId="26" fillId="3" borderId="1" xfId="0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9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8" fillId="3" borderId="0" xfId="6" applyFont="1" applyFill="1" applyAlignment="1">
      <alignment horizontal="center" vertical="top" wrapText="1"/>
    </xf>
    <xf numFmtId="0" fontId="18" fillId="3" borderId="4" xfId="6" applyFont="1" applyFill="1" applyBorder="1" applyAlignment="1">
      <alignment horizontal="center" vertical="center" wrapText="1"/>
    </xf>
    <xf numFmtId="0" fontId="18" fillId="4" borderId="1" xfId="6" applyFont="1" applyFill="1" applyBorder="1" applyAlignment="1">
      <alignment horizontal="center" vertical="center" wrapText="1"/>
    </xf>
    <xf numFmtId="0" fontId="18" fillId="4" borderId="7" xfId="6" applyFont="1" applyFill="1" applyBorder="1" applyAlignment="1">
      <alignment horizontal="center" vertical="center" wrapText="1"/>
    </xf>
    <xf numFmtId="0" fontId="18" fillId="4" borderId="8" xfId="6" applyFont="1" applyFill="1" applyBorder="1" applyAlignment="1">
      <alignment horizontal="center" vertical="center" wrapText="1"/>
    </xf>
    <xf numFmtId="0" fontId="18" fillId="4" borderId="9" xfId="6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29" fillId="3" borderId="9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left" vertical="center" wrapText="1"/>
    </xf>
    <xf numFmtId="3" fontId="29" fillId="3" borderId="1" xfId="0" applyNumberFormat="1" applyFont="1" applyFill="1" applyBorder="1"/>
    <xf numFmtId="3" fontId="29" fillId="2" borderId="1" xfId="0" applyNumberFormat="1" applyFont="1" applyFill="1" applyBorder="1"/>
    <xf numFmtId="3" fontId="28" fillId="3" borderId="1" xfId="0" applyNumberFormat="1" applyFont="1" applyFill="1" applyBorder="1"/>
  </cellXfs>
  <cellStyles count="10">
    <cellStyle name="Comma" xfId="1" builtinId="3"/>
    <cellStyle name="Comma 2" xfId="5"/>
    <cellStyle name="Comma 3" xfId="9"/>
    <cellStyle name="Normal" xfId="0" builtinId="0"/>
    <cellStyle name="Normal 2" xfId="4"/>
    <cellStyle name="Normal 2 6" xfId="8"/>
    <cellStyle name="Normal 3" xfId="6"/>
    <cellStyle name="Normal 4 2" xfId="3"/>
    <cellStyle name="Normal_TH Dai hoi dang bo cap tinh" xfId="7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gbac-prmumyd\gh\KL%20Than%20HL%2015-05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MT"/>
      <sheetName val="PL1"/>
      <sheetName val="PL2"/>
      <sheetName val="KLTT"/>
      <sheetName val="TKT"/>
      <sheetName val="DG"/>
      <sheetName val="xedap"/>
      <sheetName val="san hang rao"/>
      <sheetName val="Ttin"/>
      <sheetName val="Dienngoai"/>
      <sheetName val="be canh"/>
      <sheetName val="ga ra"/>
      <sheetName val="Nuoct"/>
      <sheetName val="DN"/>
      <sheetName val="TLNtruc"/>
      <sheetName val="TLbe"/>
      <sheetName val="CTNUOC"/>
      <sheetName val="TL coc"/>
      <sheetName val="TL than"/>
      <sheetName val="KLchitiet"/>
      <sheetName val="GVLDHT"/>
      <sheetName val="DGCT"/>
      <sheetName val="CPLT"/>
      <sheetName val="10000000"/>
      <sheetName val="00000000"/>
      <sheetName val="00000001"/>
      <sheetName val="20000000"/>
      <sheetName val="30000000"/>
      <sheetName val="40000000"/>
      <sheetName val="XL4Test5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gvl"/>
      <sheetName val="thao-go"/>
      <sheetName val="DON GIA"/>
      <sheetName val="TONGKE-HT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KH-Q1,Q2,01"/>
      <sheetName val="Tiepdia"/>
      <sheetName val="CHITIET VL-NC-TT-3p"/>
      <sheetName val="TDTKP"/>
      <sheetName val="TDTKP1"/>
      <sheetName val="KPVC-BD "/>
      <sheetName val="VCV-BE-TONG"/>
      <sheetName val="san_hang_rao"/>
      <sheetName val="be_canh"/>
      <sheetName val="ga_ra"/>
      <sheetName val="TL_coc"/>
      <sheetName val="TL_than"/>
      <sheetName val="san_hang_rao1"/>
      <sheetName val="be_canh1"/>
      <sheetName val="ga_ra1"/>
      <sheetName val="TL_coc1"/>
      <sheetName val="TL_than1"/>
      <sheetName val="Gia"/>
      <sheetName val="san_hang_rao2"/>
      <sheetName val="be_canh2"/>
      <sheetName val="ga_ra2"/>
      <sheetName val="TL_coc2"/>
      <sheetName val="TL_than2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MTP"/>
      <sheetName val="VLNCM"/>
      <sheetName val="Chiet tinh dz35"/>
      <sheetName val="DG CANTHO"/>
      <sheetName val="Dutoan KL"/>
      <sheetName val="PT VATTU"/>
      <sheetName val="truc tiep"/>
      <sheetName val="SILICATE"/>
      <sheetName val="Chiet tinh dz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5:I100"/>
  <sheetViews>
    <sheetView workbookViewId="0">
      <selection activeCell="I106" sqref="I106"/>
    </sheetView>
  </sheetViews>
  <sheetFormatPr defaultRowHeight="15"/>
  <cols>
    <col min="3" max="3" width="13.7109375" bestFit="1" customWidth="1"/>
    <col min="4" max="4" width="26.28515625" customWidth="1"/>
    <col min="5" max="5" width="25" customWidth="1"/>
    <col min="6" max="6" width="26.140625" customWidth="1"/>
    <col min="7" max="7" width="16.5703125" customWidth="1"/>
    <col min="8" max="8" width="31" customWidth="1"/>
    <col min="9" max="9" width="24.28515625" bestFit="1" customWidth="1"/>
  </cols>
  <sheetData>
    <row r="5" spans="2:9" s="120" customFormat="1">
      <c r="D5" s="120" t="e">
        <f>#REF!</f>
        <v>#REF!</v>
      </c>
      <c r="E5" s="120" t="e">
        <f>#REF!</f>
        <v>#REF!</v>
      </c>
      <c r="F5" s="120" t="e">
        <f>#REF!</f>
        <v>#REF!</v>
      </c>
      <c r="G5" s="121" t="e">
        <f>#REF!</f>
        <v>#REF!</v>
      </c>
      <c r="H5" s="120" t="s">
        <v>291</v>
      </c>
      <c r="I5" s="120" t="s">
        <v>292</v>
      </c>
    </row>
    <row r="6" spans="2:9">
      <c r="B6" s="19">
        <v>1</v>
      </c>
      <c r="C6" s="20" t="s">
        <v>66</v>
      </c>
      <c r="D6" t="e">
        <f>VLOOKUP($D$5&amp;B6,DATA!$A$1:$H$5592,7,0)</f>
        <v>#REF!</v>
      </c>
      <c r="E6" t="e">
        <f>VLOOKUP($E$5&amp;B6,DATA!$A$1:$H$5592,7,0)</f>
        <v>#REF!</v>
      </c>
      <c r="F6" s="119" t="e">
        <f>VLOOKUP($F$5&amp;$B6,DATA!$A$1:$H$5592,7,0)</f>
        <v>#REF!</v>
      </c>
      <c r="G6" s="119" t="e">
        <f>VLOOKUP($G$5&amp;$B6,DATA!$A$1:$H$5592,7,0)</f>
        <v>#REF!</v>
      </c>
      <c r="H6" s="119" t="e">
        <f>VLOOKUP($G$5&amp;$B6,DATA!$A$1:$H$5592,5,0)</f>
        <v>#REF!</v>
      </c>
      <c r="I6" s="119" t="e">
        <f>G6/H6/12</f>
        <v>#REF!</v>
      </c>
    </row>
    <row r="7" spans="2:9">
      <c r="B7" s="19">
        <f>B6+1</f>
        <v>2</v>
      </c>
      <c r="C7" s="20" t="s">
        <v>67</v>
      </c>
      <c r="D7" t="e">
        <f>VLOOKUP($D$5&amp;B7,DATA!$A$1:$H$5592,7,0)</f>
        <v>#REF!</v>
      </c>
      <c r="E7" t="e">
        <f>VLOOKUP($E$5&amp;B7,DATA!$A$1:$H$5592,7,0)</f>
        <v>#REF!</v>
      </c>
      <c r="F7" s="119" t="e">
        <f>VLOOKUP($F$5&amp;$B7,DATA!$A$1:$H$5592,7,0)</f>
        <v>#REF!</v>
      </c>
      <c r="G7" s="119" t="e">
        <f>VLOOKUP($G$5&amp;$B7,DATA!$A$1:$H$5592,7,0)</f>
        <v>#REF!</v>
      </c>
      <c r="H7" s="119" t="e">
        <f>VLOOKUP($G$5&amp;$B7,DATA!$A$1:$H$5592,5,0)</f>
        <v>#REF!</v>
      </c>
      <c r="I7" s="119" t="e">
        <f t="shared" ref="I7:I70" si="0">G7/H7/12</f>
        <v>#REF!</v>
      </c>
    </row>
    <row r="8" spans="2:9">
      <c r="B8" s="19">
        <f t="shared" ref="B8:B71" si="1">B7+1</f>
        <v>3</v>
      </c>
      <c r="C8" s="20" t="s">
        <v>68</v>
      </c>
      <c r="D8" t="e">
        <f>VLOOKUP($D$5&amp;B8,DATA!$A$1:$H$5592,7,0)</f>
        <v>#REF!</v>
      </c>
      <c r="E8" t="e">
        <f>VLOOKUP($E$5&amp;B8,DATA!$A$1:$H$5592,7,0)</f>
        <v>#REF!</v>
      </c>
      <c r="F8" s="119" t="e">
        <f>VLOOKUP($F$5&amp;$B8,DATA!$A$1:$H$5592,7,0)</f>
        <v>#REF!</v>
      </c>
      <c r="G8" s="119" t="e">
        <f>VLOOKUP($G$5&amp;$B8,DATA!$A$1:$H$5592,7,0)</f>
        <v>#REF!</v>
      </c>
      <c r="H8" s="119" t="e">
        <f>VLOOKUP($G$5&amp;$B8,DATA!$A$1:$H$5592,5,0)</f>
        <v>#REF!</v>
      </c>
      <c r="I8" s="119" t="e">
        <f t="shared" si="0"/>
        <v>#REF!</v>
      </c>
    </row>
    <row r="9" spans="2:9">
      <c r="B9" s="19">
        <f t="shared" si="1"/>
        <v>4</v>
      </c>
      <c r="C9" s="20" t="s">
        <v>69</v>
      </c>
      <c r="D9" t="e">
        <f>VLOOKUP($D$5&amp;B9,DATA!$A$1:$H$5592,7,0)</f>
        <v>#REF!</v>
      </c>
      <c r="E9" t="e">
        <f>VLOOKUP($E$5&amp;B9,DATA!$A$1:$H$5592,7,0)</f>
        <v>#REF!</v>
      </c>
      <c r="F9" s="119" t="e">
        <f>VLOOKUP($F$5&amp;$B9,DATA!$A$1:$H$5592,7,0)</f>
        <v>#REF!</v>
      </c>
      <c r="G9" s="119" t="e">
        <f>VLOOKUP($G$5&amp;$B9,DATA!$A$1:$H$5592,7,0)</f>
        <v>#REF!</v>
      </c>
      <c r="H9" s="119" t="e">
        <f>VLOOKUP($G$5&amp;$B9,DATA!$A$1:$H$5592,5,0)</f>
        <v>#REF!</v>
      </c>
      <c r="I9" s="119" t="e">
        <f t="shared" si="0"/>
        <v>#REF!</v>
      </c>
    </row>
    <row r="10" spans="2:9">
      <c r="B10" s="19">
        <f t="shared" si="1"/>
        <v>5</v>
      </c>
      <c r="C10" s="20" t="s">
        <v>70</v>
      </c>
      <c r="D10" t="e">
        <f>VLOOKUP($D$5&amp;B10,DATA!$A$1:$H$5592,7,0)</f>
        <v>#REF!</v>
      </c>
      <c r="E10" t="e">
        <f>VLOOKUP($E$5&amp;B10,DATA!$A$1:$H$5592,7,0)</f>
        <v>#REF!</v>
      </c>
      <c r="F10" s="119" t="e">
        <f>VLOOKUP($F$5&amp;$B10,DATA!$A$1:$H$5592,7,0)</f>
        <v>#REF!</v>
      </c>
      <c r="G10" s="119" t="e">
        <f>VLOOKUP($G$5&amp;$B10,DATA!$A$1:$H$5592,7,0)</f>
        <v>#REF!</v>
      </c>
      <c r="H10" s="119" t="e">
        <f>VLOOKUP($G$5&amp;$B10,DATA!$A$1:$H$5592,5,0)</f>
        <v>#REF!</v>
      </c>
      <c r="I10" s="119" t="e">
        <f t="shared" si="0"/>
        <v>#REF!</v>
      </c>
    </row>
    <row r="11" spans="2:9">
      <c r="B11" s="19">
        <f t="shared" si="1"/>
        <v>6</v>
      </c>
      <c r="C11" s="20" t="s">
        <v>71</v>
      </c>
      <c r="D11" t="e">
        <f>VLOOKUP($D$5&amp;B11,DATA!$A$1:$H$5592,7,0)</f>
        <v>#REF!</v>
      </c>
      <c r="E11" t="e">
        <f>VLOOKUP($E$5&amp;B11,DATA!$A$1:$H$5592,7,0)</f>
        <v>#REF!</v>
      </c>
      <c r="F11" s="119" t="e">
        <f>VLOOKUP($F$5&amp;$B11,DATA!$A$1:$H$5592,7,0)</f>
        <v>#REF!</v>
      </c>
      <c r="G11" s="119" t="e">
        <f>VLOOKUP($G$5&amp;$B11,DATA!$A$1:$H$5592,7,0)</f>
        <v>#REF!</v>
      </c>
      <c r="H11" s="119" t="e">
        <f>VLOOKUP($G$5&amp;$B11,DATA!$A$1:$H$5592,5,0)</f>
        <v>#REF!</v>
      </c>
      <c r="I11" s="119" t="e">
        <f t="shared" si="0"/>
        <v>#REF!</v>
      </c>
    </row>
    <row r="12" spans="2:9">
      <c r="B12" s="19">
        <f t="shared" si="1"/>
        <v>7</v>
      </c>
      <c r="C12" s="20" t="s">
        <v>72</v>
      </c>
      <c r="D12" t="e">
        <f>VLOOKUP($D$5&amp;B12,DATA!$A$1:$H$5592,7,0)</f>
        <v>#REF!</v>
      </c>
      <c r="E12" t="e">
        <f>VLOOKUP($E$5&amp;B12,DATA!$A$1:$H$5592,7,0)</f>
        <v>#REF!</v>
      </c>
      <c r="F12" s="119" t="e">
        <f>VLOOKUP($F$5&amp;$B12,DATA!$A$1:$H$5592,7,0)</f>
        <v>#REF!</v>
      </c>
      <c r="G12" s="119" t="e">
        <f>VLOOKUP($G$5&amp;$B12,DATA!$A$1:$H$5592,7,0)</f>
        <v>#REF!</v>
      </c>
      <c r="H12" s="119" t="e">
        <f>VLOOKUP($G$5&amp;$B12,DATA!$A$1:$H$5592,5,0)</f>
        <v>#REF!</v>
      </c>
      <c r="I12" s="119" t="e">
        <f t="shared" si="0"/>
        <v>#REF!</v>
      </c>
    </row>
    <row r="13" spans="2:9">
      <c r="B13" s="19">
        <f t="shared" si="1"/>
        <v>8</v>
      </c>
      <c r="C13" s="20" t="s">
        <v>73</v>
      </c>
      <c r="D13" t="e">
        <f>VLOOKUP($D$5&amp;B13,DATA!$A$1:$H$5592,7,0)</f>
        <v>#REF!</v>
      </c>
      <c r="E13" t="e">
        <f>VLOOKUP($E$5&amp;B13,DATA!$A$1:$H$5592,7,0)</f>
        <v>#REF!</v>
      </c>
      <c r="F13" s="119" t="e">
        <f>VLOOKUP($F$5&amp;$B13,DATA!$A$1:$H$5592,7,0)</f>
        <v>#REF!</v>
      </c>
      <c r="G13" s="119" t="e">
        <f>VLOOKUP($G$5&amp;$B13,DATA!$A$1:$H$5592,7,0)</f>
        <v>#REF!</v>
      </c>
      <c r="H13" s="119" t="e">
        <f>VLOOKUP($G$5&amp;$B13,DATA!$A$1:$H$5592,5,0)</f>
        <v>#REF!</v>
      </c>
      <c r="I13" s="119" t="e">
        <f t="shared" si="0"/>
        <v>#REF!</v>
      </c>
    </row>
    <row r="14" spans="2:9">
      <c r="B14" s="19">
        <f t="shared" si="1"/>
        <v>9</v>
      </c>
      <c r="C14" s="20" t="s">
        <v>74</v>
      </c>
      <c r="D14" t="e">
        <f>VLOOKUP($D$5&amp;B14,DATA!$A$1:$H$5592,7,0)</f>
        <v>#REF!</v>
      </c>
      <c r="E14" t="e">
        <f>VLOOKUP($E$5&amp;B14,DATA!$A$1:$H$5592,7,0)</f>
        <v>#REF!</v>
      </c>
      <c r="F14" s="119" t="e">
        <f>VLOOKUP($F$5&amp;$B14,DATA!$A$1:$H$5592,7,0)</f>
        <v>#REF!</v>
      </c>
      <c r="G14" s="119" t="e">
        <f>VLOOKUP($G$5&amp;$B14,DATA!$A$1:$H$5592,7,0)</f>
        <v>#REF!</v>
      </c>
      <c r="H14" s="119" t="e">
        <f>VLOOKUP($G$5&amp;$B14,DATA!$A$1:$H$5592,5,0)</f>
        <v>#REF!</v>
      </c>
      <c r="I14" s="119" t="e">
        <f t="shared" si="0"/>
        <v>#REF!</v>
      </c>
    </row>
    <row r="15" spans="2:9">
      <c r="B15" s="19">
        <f t="shared" si="1"/>
        <v>10</v>
      </c>
      <c r="C15" s="20" t="s">
        <v>75</v>
      </c>
      <c r="D15" t="e">
        <f>VLOOKUP($D$5&amp;B15,DATA!$A$1:$H$5592,7,0)</f>
        <v>#REF!</v>
      </c>
      <c r="E15" t="e">
        <f>VLOOKUP($E$5&amp;B15,DATA!$A$1:$H$5592,7,0)</f>
        <v>#REF!</v>
      </c>
      <c r="F15" s="119" t="e">
        <f>VLOOKUP($F$5&amp;$B15,DATA!$A$1:$H$5592,7,0)</f>
        <v>#REF!</v>
      </c>
      <c r="G15" s="119" t="e">
        <f>VLOOKUP($G$5&amp;$B15,DATA!$A$1:$H$5592,7,0)</f>
        <v>#REF!</v>
      </c>
      <c r="H15" s="119" t="e">
        <f>VLOOKUP($G$5&amp;$B15,DATA!$A$1:$H$5592,5,0)</f>
        <v>#REF!</v>
      </c>
      <c r="I15" s="119" t="e">
        <f t="shared" si="0"/>
        <v>#REF!</v>
      </c>
    </row>
    <row r="16" spans="2:9">
      <c r="B16" s="19">
        <f t="shared" si="1"/>
        <v>11</v>
      </c>
      <c r="C16" s="20" t="s">
        <v>76</v>
      </c>
      <c r="D16" t="e">
        <f>VLOOKUP($D$5&amp;B16,DATA!$A$1:$H$5592,7,0)</f>
        <v>#REF!</v>
      </c>
      <c r="E16" t="e">
        <f>VLOOKUP($E$5&amp;B16,DATA!$A$1:$H$5592,7,0)</f>
        <v>#REF!</v>
      </c>
      <c r="F16" s="119" t="e">
        <f>VLOOKUP($F$5&amp;$B16,DATA!$A$1:$H$5592,7,0)</f>
        <v>#REF!</v>
      </c>
      <c r="G16" s="119" t="e">
        <f>VLOOKUP($G$5&amp;$B16,DATA!$A$1:$H$5592,7,0)</f>
        <v>#REF!</v>
      </c>
      <c r="H16" s="119" t="e">
        <f>VLOOKUP($G$5&amp;$B16,DATA!$A$1:$H$5592,5,0)</f>
        <v>#REF!</v>
      </c>
      <c r="I16" s="119" t="e">
        <f t="shared" si="0"/>
        <v>#REF!</v>
      </c>
    </row>
    <row r="17" spans="2:9">
      <c r="B17" s="19">
        <f t="shared" si="1"/>
        <v>12</v>
      </c>
      <c r="C17" s="20" t="s">
        <v>77</v>
      </c>
      <c r="D17" t="e">
        <f>VLOOKUP($D$5&amp;B17,DATA!$A$1:$H$5592,7,0)</f>
        <v>#REF!</v>
      </c>
      <c r="E17" t="e">
        <f>VLOOKUP($E$5&amp;B17,DATA!$A$1:$H$5592,7,0)</f>
        <v>#REF!</v>
      </c>
      <c r="F17" s="119" t="e">
        <f>VLOOKUP($F$5&amp;$B17,DATA!$A$1:$H$5592,7,0)</f>
        <v>#REF!</v>
      </c>
      <c r="G17" s="119" t="e">
        <f>VLOOKUP($G$5&amp;$B17,DATA!$A$1:$H$5592,7,0)</f>
        <v>#REF!</v>
      </c>
      <c r="H17" s="119" t="e">
        <f>VLOOKUP($G$5&amp;$B17,DATA!$A$1:$H$5592,5,0)</f>
        <v>#REF!</v>
      </c>
      <c r="I17" s="119" t="e">
        <f t="shared" si="0"/>
        <v>#REF!</v>
      </c>
    </row>
    <row r="18" spans="2:9">
      <c r="B18" s="19">
        <f t="shared" si="1"/>
        <v>13</v>
      </c>
      <c r="C18" s="20" t="s">
        <v>78</v>
      </c>
      <c r="D18" t="e">
        <f>VLOOKUP($D$5&amp;B18,DATA!$A$1:$H$5592,7,0)</f>
        <v>#REF!</v>
      </c>
      <c r="E18" t="e">
        <f>VLOOKUP($E$5&amp;B18,DATA!$A$1:$H$5592,7,0)</f>
        <v>#REF!</v>
      </c>
      <c r="F18" s="119" t="e">
        <f>VLOOKUP($F$5&amp;$B18,DATA!$A$1:$H$5592,7,0)</f>
        <v>#REF!</v>
      </c>
      <c r="G18" s="119" t="e">
        <f>VLOOKUP($G$5&amp;$B18,DATA!$A$1:$H$5592,7,0)</f>
        <v>#REF!</v>
      </c>
      <c r="H18" s="119" t="e">
        <f>VLOOKUP($G$5&amp;$B18,DATA!$A$1:$H$5592,5,0)</f>
        <v>#REF!</v>
      </c>
      <c r="I18" s="119" t="e">
        <f t="shared" si="0"/>
        <v>#REF!</v>
      </c>
    </row>
    <row r="19" spans="2:9">
      <c r="B19" s="19">
        <f t="shared" si="1"/>
        <v>14</v>
      </c>
      <c r="C19" s="20" t="s">
        <v>79</v>
      </c>
      <c r="D19" t="e">
        <f>VLOOKUP($D$5&amp;B19,DATA!$A$1:$H$5592,7,0)</f>
        <v>#REF!</v>
      </c>
      <c r="E19" t="e">
        <f>VLOOKUP($E$5&amp;B19,DATA!$A$1:$H$5592,7,0)</f>
        <v>#REF!</v>
      </c>
      <c r="F19" s="119" t="e">
        <f>VLOOKUP($F$5&amp;$B19,DATA!$A$1:$H$5592,7,0)</f>
        <v>#REF!</v>
      </c>
      <c r="G19" s="119" t="e">
        <f>VLOOKUP($G$5&amp;$B19,DATA!$A$1:$H$5592,7,0)</f>
        <v>#REF!</v>
      </c>
      <c r="H19" s="119" t="e">
        <f>VLOOKUP($G$5&amp;$B19,DATA!$A$1:$H$5592,5,0)</f>
        <v>#REF!</v>
      </c>
      <c r="I19" s="119" t="e">
        <f t="shared" si="0"/>
        <v>#REF!</v>
      </c>
    </row>
    <row r="20" spans="2:9">
      <c r="B20" s="19">
        <f t="shared" si="1"/>
        <v>15</v>
      </c>
      <c r="C20" s="20" t="s">
        <v>80</v>
      </c>
      <c r="D20" t="e">
        <f>VLOOKUP($D$5&amp;B20,DATA!$A$1:$H$5592,7,0)</f>
        <v>#REF!</v>
      </c>
      <c r="E20" t="e">
        <f>VLOOKUP($E$5&amp;B20,DATA!$A$1:$H$5592,7,0)</f>
        <v>#REF!</v>
      </c>
      <c r="F20" s="119" t="e">
        <f>VLOOKUP($F$5&amp;$B20,DATA!$A$1:$H$5592,7,0)</f>
        <v>#REF!</v>
      </c>
      <c r="G20" s="119" t="e">
        <f>VLOOKUP($G$5&amp;$B20,DATA!$A$1:$H$5592,7,0)</f>
        <v>#REF!</v>
      </c>
      <c r="H20" s="119" t="e">
        <f>VLOOKUP($G$5&amp;$B20,DATA!$A$1:$H$5592,5,0)</f>
        <v>#REF!</v>
      </c>
      <c r="I20" s="119" t="e">
        <f t="shared" si="0"/>
        <v>#REF!</v>
      </c>
    </row>
    <row r="21" spans="2:9">
      <c r="B21" s="19">
        <f t="shared" si="1"/>
        <v>16</v>
      </c>
      <c r="C21" s="20" t="s">
        <v>81</v>
      </c>
      <c r="D21" t="e">
        <f>VLOOKUP($D$5&amp;B21,DATA!$A$1:$H$5592,7,0)</f>
        <v>#REF!</v>
      </c>
      <c r="E21" t="e">
        <f>VLOOKUP($E$5&amp;B21,DATA!$A$1:$H$5592,7,0)</f>
        <v>#REF!</v>
      </c>
      <c r="F21" s="119" t="e">
        <f>VLOOKUP($F$5&amp;$B21,DATA!$A$1:$H$5592,7,0)</f>
        <v>#REF!</v>
      </c>
      <c r="G21" s="119" t="e">
        <f>VLOOKUP($G$5&amp;$B21,DATA!$A$1:$H$5592,7,0)</f>
        <v>#REF!</v>
      </c>
      <c r="H21" s="119" t="e">
        <f>VLOOKUP($G$5&amp;$B21,DATA!$A$1:$H$5592,5,0)</f>
        <v>#REF!</v>
      </c>
      <c r="I21" s="119" t="e">
        <f t="shared" si="0"/>
        <v>#REF!</v>
      </c>
    </row>
    <row r="22" spans="2:9">
      <c r="B22" s="19">
        <f t="shared" si="1"/>
        <v>17</v>
      </c>
      <c r="C22" s="20" t="s">
        <v>82</v>
      </c>
      <c r="D22" t="e">
        <f>VLOOKUP($D$5&amp;B22,DATA!$A$1:$H$5592,7,0)</f>
        <v>#REF!</v>
      </c>
      <c r="E22" t="e">
        <f>VLOOKUP($E$5&amp;B22,DATA!$A$1:$H$5592,7,0)</f>
        <v>#REF!</v>
      </c>
      <c r="F22" s="119" t="e">
        <f>VLOOKUP($F$5&amp;$B22,DATA!$A$1:$H$5592,7,0)</f>
        <v>#REF!</v>
      </c>
      <c r="G22" s="119" t="e">
        <f>VLOOKUP($G$5&amp;$B22,DATA!$A$1:$H$5592,7,0)</f>
        <v>#REF!</v>
      </c>
      <c r="H22" s="119" t="e">
        <f>VLOOKUP($G$5&amp;$B22,DATA!$A$1:$H$5592,5,0)</f>
        <v>#REF!</v>
      </c>
      <c r="I22" s="119" t="e">
        <f t="shared" si="0"/>
        <v>#REF!</v>
      </c>
    </row>
    <row r="23" spans="2:9">
      <c r="B23" s="19">
        <f t="shared" si="1"/>
        <v>18</v>
      </c>
      <c r="C23" s="20" t="s">
        <v>83</v>
      </c>
      <c r="D23" t="e">
        <f>VLOOKUP($D$5&amp;B23,DATA!$A$1:$H$5592,7,0)</f>
        <v>#REF!</v>
      </c>
      <c r="E23" t="e">
        <f>VLOOKUP($E$5&amp;B23,DATA!$A$1:$H$5592,7,0)</f>
        <v>#REF!</v>
      </c>
      <c r="F23" s="119" t="e">
        <f>VLOOKUP($F$5&amp;$B23,DATA!$A$1:$H$5592,7,0)</f>
        <v>#REF!</v>
      </c>
      <c r="G23" s="119" t="e">
        <f>VLOOKUP($G$5&amp;$B23,DATA!$A$1:$H$5592,7,0)</f>
        <v>#REF!</v>
      </c>
      <c r="H23" s="119" t="e">
        <f>VLOOKUP($G$5&amp;$B23,DATA!$A$1:$H$5592,5,0)</f>
        <v>#REF!</v>
      </c>
      <c r="I23" s="119" t="e">
        <f t="shared" si="0"/>
        <v>#REF!</v>
      </c>
    </row>
    <row r="24" spans="2:9">
      <c r="B24" s="19">
        <f t="shared" si="1"/>
        <v>19</v>
      </c>
      <c r="C24" s="20" t="s">
        <v>84</v>
      </c>
      <c r="D24" t="e">
        <f>VLOOKUP($D$5&amp;B24,DATA!$A$1:$H$5592,7,0)</f>
        <v>#REF!</v>
      </c>
      <c r="E24" t="e">
        <f>VLOOKUP($E$5&amp;B24,DATA!$A$1:$H$5592,7,0)</f>
        <v>#REF!</v>
      </c>
      <c r="F24" s="119" t="e">
        <f>VLOOKUP($F$5&amp;$B24,DATA!$A$1:$H$5592,7,0)</f>
        <v>#REF!</v>
      </c>
      <c r="G24" s="119" t="e">
        <f>VLOOKUP($G$5&amp;$B24,DATA!$A$1:$H$5592,7,0)</f>
        <v>#REF!</v>
      </c>
      <c r="H24" s="119" t="e">
        <f>VLOOKUP($G$5&amp;$B24,DATA!$A$1:$H$5592,5,0)</f>
        <v>#REF!</v>
      </c>
      <c r="I24" s="119" t="e">
        <f t="shared" si="0"/>
        <v>#REF!</v>
      </c>
    </row>
    <row r="25" spans="2:9">
      <c r="B25" s="19">
        <f t="shared" si="1"/>
        <v>20</v>
      </c>
      <c r="C25" s="20" t="s">
        <v>85</v>
      </c>
      <c r="D25" t="e">
        <f>VLOOKUP($D$5&amp;B25,DATA!$A$1:$H$5592,7,0)</f>
        <v>#REF!</v>
      </c>
      <c r="E25" t="e">
        <f>VLOOKUP($E$5&amp;B25,DATA!$A$1:$H$5592,7,0)</f>
        <v>#REF!</v>
      </c>
      <c r="F25" s="119" t="e">
        <f>VLOOKUP($F$5&amp;$B25,DATA!$A$1:$H$5592,7,0)</f>
        <v>#REF!</v>
      </c>
      <c r="G25" s="119" t="e">
        <f>VLOOKUP($G$5&amp;$B25,DATA!$A$1:$H$5592,7,0)</f>
        <v>#REF!</v>
      </c>
      <c r="H25" s="119" t="e">
        <f>VLOOKUP($G$5&amp;$B25,DATA!$A$1:$H$5592,5,0)</f>
        <v>#REF!</v>
      </c>
      <c r="I25" s="119" t="e">
        <f t="shared" si="0"/>
        <v>#REF!</v>
      </c>
    </row>
    <row r="26" spans="2:9">
      <c r="B26" s="19">
        <f t="shared" si="1"/>
        <v>21</v>
      </c>
      <c r="C26" s="20" t="s">
        <v>86</v>
      </c>
      <c r="D26" t="e">
        <f>VLOOKUP($D$5&amp;B26,DATA!$A$1:$H$5592,7,0)</f>
        <v>#REF!</v>
      </c>
      <c r="E26" t="e">
        <f>VLOOKUP($E$5&amp;B26,DATA!$A$1:$H$5592,7,0)</f>
        <v>#REF!</v>
      </c>
      <c r="F26" s="119" t="e">
        <f>VLOOKUP($F$5&amp;$B26,DATA!$A$1:$H$5592,7,0)</f>
        <v>#REF!</v>
      </c>
      <c r="G26" s="119" t="e">
        <f>VLOOKUP($G$5&amp;$B26,DATA!$A$1:$H$5592,7,0)</f>
        <v>#REF!</v>
      </c>
      <c r="H26" s="119" t="e">
        <f>VLOOKUP($G$5&amp;$B26,DATA!$A$1:$H$5592,5,0)</f>
        <v>#REF!</v>
      </c>
      <c r="I26" s="119" t="e">
        <f t="shared" si="0"/>
        <v>#REF!</v>
      </c>
    </row>
    <row r="27" spans="2:9">
      <c r="B27" s="19">
        <f t="shared" si="1"/>
        <v>22</v>
      </c>
      <c r="C27" s="20" t="s">
        <v>87</v>
      </c>
      <c r="D27" t="e">
        <f>VLOOKUP($D$5&amp;B27,DATA!$A$1:$H$5592,7,0)</f>
        <v>#REF!</v>
      </c>
      <c r="E27" t="e">
        <f>VLOOKUP($E$5&amp;B27,DATA!$A$1:$H$5592,7,0)</f>
        <v>#REF!</v>
      </c>
      <c r="F27" s="119" t="e">
        <f>VLOOKUP($F$5&amp;$B27,DATA!$A$1:$H$5592,7,0)</f>
        <v>#REF!</v>
      </c>
      <c r="G27" s="119" t="e">
        <f>VLOOKUP($G$5&amp;$B27,DATA!$A$1:$H$5592,7,0)</f>
        <v>#REF!</v>
      </c>
      <c r="H27" s="119" t="e">
        <f>VLOOKUP($G$5&amp;$B27,DATA!$A$1:$H$5592,5,0)</f>
        <v>#REF!</v>
      </c>
      <c r="I27" s="119" t="e">
        <f t="shared" si="0"/>
        <v>#REF!</v>
      </c>
    </row>
    <row r="28" spans="2:9">
      <c r="B28" s="19">
        <f t="shared" si="1"/>
        <v>23</v>
      </c>
      <c r="C28" s="20" t="s">
        <v>88</v>
      </c>
      <c r="D28" t="e">
        <f>VLOOKUP($D$5&amp;B28,DATA!$A$1:$H$5592,7,0)</f>
        <v>#REF!</v>
      </c>
      <c r="E28" t="e">
        <f>VLOOKUP($E$5&amp;B28,DATA!$A$1:$H$5592,7,0)</f>
        <v>#REF!</v>
      </c>
      <c r="F28" s="119" t="e">
        <f>VLOOKUP($F$5&amp;$B28,DATA!$A$1:$H$5592,7,0)</f>
        <v>#REF!</v>
      </c>
      <c r="G28" s="119" t="e">
        <f>VLOOKUP($G$5&amp;$B28,DATA!$A$1:$H$5592,7,0)</f>
        <v>#REF!</v>
      </c>
      <c r="H28" s="119" t="e">
        <f>VLOOKUP($G$5&amp;$B28,DATA!$A$1:$H$5592,5,0)</f>
        <v>#REF!</v>
      </c>
      <c r="I28" s="119" t="e">
        <f t="shared" si="0"/>
        <v>#REF!</v>
      </c>
    </row>
    <row r="29" spans="2:9">
      <c r="B29" s="19">
        <f t="shared" si="1"/>
        <v>24</v>
      </c>
      <c r="C29" s="20" t="s">
        <v>89</v>
      </c>
      <c r="D29" t="e">
        <f>VLOOKUP($D$5&amp;B29,DATA!$A$1:$H$5592,7,0)</f>
        <v>#REF!</v>
      </c>
      <c r="E29" t="e">
        <f>VLOOKUP($E$5&amp;B29,DATA!$A$1:$H$5592,7,0)</f>
        <v>#REF!</v>
      </c>
      <c r="F29" s="119" t="e">
        <f>VLOOKUP($F$5&amp;$B29,DATA!$A$1:$H$5592,7,0)</f>
        <v>#REF!</v>
      </c>
      <c r="G29" s="119" t="e">
        <f>VLOOKUP($G$5&amp;$B29,DATA!$A$1:$H$5592,7,0)</f>
        <v>#REF!</v>
      </c>
      <c r="H29" s="119" t="e">
        <f>VLOOKUP($G$5&amp;$B29,DATA!$A$1:$H$5592,5,0)</f>
        <v>#REF!</v>
      </c>
      <c r="I29" s="119" t="e">
        <f t="shared" si="0"/>
        <v>#REF!</v>
      </c>
    </row>
    <row r="30" spans="2:9">
      <c r="B30" s="19">
        <f t="shared" si="1"/>
        <v>25</v>
      </c>
      <c r="C30" s="20" t="s">
        <v>90</v>
      </c>
      <c r="D30" t="e">
        <f>VLOOKUP($D$5&amp;B30,DATA!$A$1:$H$5592,7,0)</f>
        <v>#REF!</v>
      </c>
      <c r="E30" t="e">
        <f>VLOOKUP($E$5&amp;B30,DATA!$A$1:$H$5592,7,0)</f>
        <v>#REF!</v>
      </c>
      <c r="F30" s="119" t="e">
        <f>VLOOKUP($F$5&amp;$B30,DATA!$A$1:$H$5592,7,0)</f>
        <v>#REF!</v>
      </c>
      <c r="G30" s="119" t="e">
        <f>VLOOKUP($G$5&amp;$B30,DATA!$A$1:$H$5592,7,0)</f>
        <v>#REF!</v>
      </c>
      <c r="H30" s="119" t="e">
        <f>VLOOKUP($G$5&amp;$B30,DATA!$A$1:$H$5592,5,0)</f>
        <v>#REF!</v>
      </c>
      <c r="I30" s="119" t="e">
        <f t="shared" si="0"/>
        <v>#REF!</v>
      </c>
    </row>
    <row r="31" spans="2:9">
      <c r="B31" s="19">
        <f t="shared" si="1"/>
        <v>26</v>
      </c>
      <c r="C31" s="20" t="s">
        <v>91</v>
      </c>
      <c r="D31" t="e">
        <f>VLOOKUP($D$5&amp;B31,DATA!$A$1:$H$5592,7,0)</f>
        <v>#REF!</v>
      </c>
      <c r="E31" t="e">
        <f>VLOOKUP($E$5&amp;B31,DATA!$A$1:$H$5592,7,0)</f>
        <v>#REF!</v>
      </c>
      <c r="F31" s="119" t="e">
        <f>VLOOKUP($F$5&amp;$B31,DATA!$A$1:$H$5592,7,0)</f>
        <v>#REF!</v>
      </c>
      <c r="G31" s="119" t="e">
        <f>VLOOKUP($G$5&amp;$B31,DATA!$A$1:$H$5592,7,0)</f>
        <v>#REF!</v>
      </c>
      <c r="H31" s="119" t="e">
        <f>VLOOKUP($G$5&amp;$B31,DATA!$A$1:$H$5592,5,0)</f>
        <v>#REF!</v>
      </c>
      <c r="I31" s="119" t="e">
        <f t="shared" si="0"/>
        <v>#REF!</v>
      </c>
    </row>
    <row r="32" spans="2:9">
      <c r="B32" s="19">
        <f t="shared" si="1"/>
        <v>27</v>
      </c>
      <c r="C32" s="20" t="s">
        <v>92</v>
      </c>
      <c r="D32" t="e">
        <f>VLOOKUP($D$5&amp;B32,DATA!$A$1:$H$5592,7,0)</f>
        <v>#REF!</v>
      </c>
      <c r="E32" t="e">
        <f>VLOOKUP($E$5&amp;B32,DATA!$A$1:$H$5592,7,0)</f>
        <v>#REF!</v>
      </c>
      <c r="F32" s="119" t="e">
        <f>VLOOKUP($F$5&amp;$B32,DATA!$A$1:$H$5592,7,0)</f>
        <v>#REF!</v>
      </c>
      <c r="G32" s="119" t="e">
        <f>VLOOKUP($G$5&amp;$B32,DATA!$A$1:$H$5592,7,0)</f>
        <v>#REF!</v>
      </c>
      <c r="H32" s="119" t="e">
        <f>VLOOKUP($G$5&amp;$B32,DATA!$A$1:$H$5592,5,0)</f>
        <v>#REF!</v>
      </c>
      <c r="I32" s="119" t="e">
        <f t="shared" si="0"/>
        <v>#REF!</v>
      </c>
    </row>
    <row r="33" spans="2:9">
      <c r="B33" s="19">
        <f t="shared" si="1"/>
        <v>28</v>
      </c>
      <c r="C33" s="20" t="s">
        <v>93</v>
      </c>
      <c r="D33" t="e">
        <f>VLOOKUP($D$5&amp;B33,DATA!$A$1:$H$5592,7,0)</f>
        <v>#REF!</v>
      </c>
      <c r="E33" t="e">
        <f>VLOOKUP($E$5&amp;B33,DATA!$A$1:$H$5592,7,0)</f>
        <v>#REF!</v>
      </c>
      <c r="F33" s="119" t="e">
        <f>VLOOKUP($F$5&amp;$B33,DATA!$A$1:$H$5592,7,0)</f>
        <v>#REF!</v>
      </c>
      <c r="G33" s="119" t="e">
        <f>VLOOKUP($G$5&amp;$B33,DATA!$A$1:$H$5592,7,0)</f>
        <v>#REF!</v>
      </c>
      <c r="H33" s="119" t="e">
        <f>VLOOKUP($G$5&amp;$B33,DATA!$A$1:$H$5592,5,0)</f>
        <v>#REF!</v>
      </c>
      <c r="I33" s="119" t="e">
        <f t="shared" si="0"/>
        <v>#REF!</v>
      </c>
    </row>
    <row r="34" spans="2:9">
      <c r="B34" s="19">
        <f t="shared" si="1"/>
        <v>29</v>
      </c>
      <c r="C34" s="20" t="s">
        <v>94</v>
      </c>
      <c r="D34" t="e">
        <f>VLOOKUP($D$5&amp;B34,DATA!$A$1:$H$5592,7,0)</f>
        <v>#REF!</v>
      </c>
      <c r="E34" t="e">
        <f>VLOOKUP($E$5&amp;B34,DATA!$A$1:$H$5592,7,0)</f>
        <v>#REF!</v>
      </c>
      <c r="F34" s="119" t="e">
        <f>VLOOKUP($F$5&amp;$B34,DATA!$A$1:$H$5592,7,0)</f>
        <v>#REF!</v>
      </c>
      <c r="G34" s="119" t="e">
        <f>VLOOKUP($G$5&amp;$B34,DATA!$A$1:$H$5592,7,0)</f>
        <v>#REF!</v>
      </c>
      <c r="H34" s="119" t="e">
        <f>VLOOKUP($G$5&amp;$B34,DATA!$A$1:$H$5592,5,0)</f>
        <v>#REF!</v>
      </c>
      <c r="I34" s="119" t="e">
        <f t="shared" si="0"/>
        <v>#REF!</v>
      </c>
    </row>
    <row r="35" spans="2:9">
      <c r="B35" s="19">
        <f t="shared" si="1"/>
        <v>30</v>
      </c>
      <c r="C35" s="20" t="s">
        <v>95</v>
      </c>
      <c r="D35" t="e">
        <f>VLOOKUP($D$5&amp;B35,DATA!$A$1:$H$5592,7,0)</f>
        <v>#REF!</v>
      </c>
      <c r="E35" t="e">
        <f>VLOOKUP($E$5&amp;B35,DATA!$A$1:$H$5592,7,0)</f>
        <v>#REF!</v>
      </c>
      <c r="F35" s="119" t="e">
        <f>VLOOKUP($F$5&amp;$B35,DATA!$A$1:$H$5592,7,0)</f>
        <v>#REF!</v>
      </c>
      <c r="G35" s="119" t="e">
        <f>VLOOKUP($G$5&amp;$B35,DATA!$A$1:$H$5592,7,0)</f>
        <v>#REF!</v>
      </c>
      <c r="H35" s="119" t="e">
        <f>VLOOKUP($G$5&amp;$B35,DATA!$A$1:$H$5592,5,0)</f>
        <v>#REF!</v>
      </c>
      <c r="I35" s="119" t="e">
        <f t="shared" si="0"/>
        <v>#REF!</v>
      </c>
    </row>
    <row r="36" spans="2:9">
      <c r="B36" s="19">
        <f t="shared" si="1"/>
        <v>31</v>
      </c>
      <c r="C36" s="20" t="s">
        <v>96</v>
      </c>
      <c r="D36" t="e">
        <f>VLOOKUP($D$5&amp;B36,DATA!$A$1:$H$5592,7,0)</f>
        <v>#REF!</v>
      </c>
      <c r="E36" t="e">
        <f>VLOOKUP($E$5&amp;B36,DATA!$A$1:$H$5592,7,0)</f>
        <v>#REF!</v>
      </c>
      <c r="F36" s="119" t="e">
        <f>VLOOKUP($F$5&amp;$B36,DATA!$A$1:$H$5592,7,0)</f>
        <v>#REF!</v>
      </c>
      <c r="G36" s="119" t="e">
        <f>VLOOKUP($G$5&amp;$B36,DATA!$A$1:$H$5592,7,0)</f>
        <v>#REF!</v>
      </c>
      <c r="H36" s="119" t="e">
        <f>VLOOKUP($G$5&amp;$B36,DATA!$A$1:$H$5592,5,0)</f>
        <v>#REF!</v>
      </c>
      <c r="I36" s="119" t="e">
        <f t="shared" si="0"/>
        <v>#REF!</v>
      </c>
    </row>
    <row r="37" spans="2:9">
      <c r="B37" s="19">
        <f t="shared" si="1"/>
        <v>32</v>
      </c>
      <c r="C37" s="20" t="s">
        <v>97</v>
      </c>
      <c r="D37" t="e">
        <f>VLOOKUP($D$5&amp;B37,DATA!$A$1:$H$5592,7,0)</f>
        <v>#REF!</v>
      </c>
      <c r="E37" t="e">
        <f>VLOOKUP($E$5&amp;B37,DATA!$A$1:$H$5592,7,0)</f>
        <v>#REF!</v>
      </c>
      <c r="F37" s="119" t="e">
        <f>VLOOKUP($F$5&amp;$B37,DATA!$A$1:$H$5592,7,0)</f>
        <v>#REF!</v>
      </c>
      <c r="G37" s="119" t="e">
        <f>VLOOKUP($G$5&amp;$B37,DATA!$A$1:$H$5592,7,0)</f>
        <v>#REF!</v>
      </c>
      <c r="H37" s="119" t="e">
        <f>VLOOKUP($G$5&amp;$B37,DATA!$A$1:$H$5592,5,0)</f>
        <v>#REF!</v>
      </c>
      <c r="I37" s="119" t="e">
        <f t="shared" si="0"/>
        <v>#REF!</v>
      </c>
    </row>
    <row r="38" spans="2:9">
      <c r="B38" s="19">
        <f t="shared" si="1"/>
        <v>33</v>
      </c>
      <c r="C38" s="20" t="s">
        <v>98</v>
      </c>
      <c r="D38" t="e">
        <f>VLOOKUP($D$5&amp;B38,DATA!$A$1:$H$5592,7,0)</f>
        <v>#REF!</v>
      </c>
      <c r="E38" t="e">
        <f>VLOOKUP($E$5&amp;B38,DATA!$A$1:$H$5592,7,0)</f>
        <v>#REF!</v>
      </c>
      <c r="F38" s="119" t="e">
        <f>VLOOKUP($F$5&amp;$B38,DATA!$A$1:$H$5592,7,0)</f>
        <v>#REF!</v>
      </c>
      <c r="G38" s="119" t="e">
        <f>VLOOKUP($G$5&amp;$B38,DATA!$A$1:$H$5592,7,0)</f>
        <v>#REF!</v>
      </c>
      <c r="H38" s="119" t="e">
        <f>VLOOKUP($G$5&amp;$B38,DATA!$A$1:$H$5592,5,0)</f>
        <v>#REF!</v>
      </c>
      <c r="I38" s="119" t="e">
        <f t="shared" si="0"/>
        <v>#REF!</v>
      </c>
    </row>
    <row r="39" spans="2:9">
      <c r="B39" s="19">
        <f t="shared" si="1"/>
        <v>34</v>
      </c>
      <c r="C39" s="20" t="s">
        <v>99</v>
      </c>
      <c r="D39" t="e">
        <f>VLOOKUP($D$5&amp;B39,DATA!$A$1:$H$5592,7,0)</f>
        <v>#REF!</v>
      </c>
      <c r="E39" t="e">
        <f>VLOOKUP($E$5&amp;B39,DATA!$A$1:$H$5592,7,0)</f>
        <v>#REF!</v>
      </c>
      <c r="F39" s="119" t="e">
        <f>VLOOKUP($F$5&amp;$B39,DATA!$A$1:$H$5592,7,0)</f>
        <v>#REF!</v>
      </c>
      <c r="G39" s="119" t="e">
        <f>VLOOKUP($G$5&amp;$B39,DATA!$A$1:$H$5592,7,0)</f>
        <v>#REF!</v>
      </c>
      <c r="H39" s="119" t="e">
        <f>VLOOKUP($G$5&amp;$B39,DATA!$A$1:$H$5592,5,0)</f>
        <v>#REF!</v>
      </c>
      <c r="I39" s="119" t="e">
        <f t="shared" si="0"/>
        <v>#REF!</v>
      </c>
    </row>
    <row r="40" spans="2:9">
      <c r="B40" s="19">
        <f t="shared" si="1"/>
        <v>35</v>
      </c>
      <c r="C40" s="20" t="s">
        <v>100</v>
      </c>
      <c r="D40" t="e">
        <f>VLOOKUP($D$5&amp;B40,DATA!$A$1:$H$5592,7,0)</f>
        <v>#REF!</v>
      </c>
      <c r="E40" t="e">
        <f>VLOOKUP($E$5&amp;B40,DATA!$A$1:$H$5592,7,0)</f>
        <v>#REF!</v>
      </c>
      <c r="F40" s="119" t="e">
        <f>VLOOKUP($F$5&amp;$B40,DATA!$A$1:$H$5592,7,0)</f>
        <v>#REF!</v>
      </c>
      <c r="G40" s="119" t="e">
        <f>VLOOKUP($G$5&amp;$B40,DATA!$A$1:$H$5592,7,0)</f>
        <v>#REF!</v>
      </c>
      <c r="H40" s="119" t="e">
        <f>VLOOKUP($G$5&amp;$B40,DATA!$A$1:$H$5592,5,0)</f>
        <v>#REF!</v>
      </c>
      <c r="I40" s="119" t="e">
        <f t="shared" si="0"/>
        <v>#REF!</v>
      </c>
    </row>
    <row r="41" spans="2:9">
      <c r="B41" s="19">
        <f t="shared" si="1"/>
        <v>36</v>
      </c>
      <c r="C41" s="20" t="s">
        <v>101</v>
      </c>
      <c r="D41" t="e">
        <f>VLOOKUP($D$5&amp;B41,DATA!$A$1:$H$5592,7,0)</f>
        <v>#REF!</v>
      </c>
      <c r="E41" t="e">
        <f>VLOOKUP($E$5&amp;B41,DATA!$A$1:$H$5592,7,0)</f>
        <v>#REF!</v>
      </c>
      <c r="F41" s="119" t="e">
        <f>VLOOKUP($F$5&amp;$B41,DATA!$A$1:$H$5592,7,0)</f>
        <v>#REF!</v>
      </c>
      <c r="G41" s="119" t="e">
        <f>VLOOKUP($G$5&amp;$B41,DATA!$A$1:$H$5592,7,0)</f>
        <v>#REF!</v>
      </c>
      <c r="H41" s="119" t="e">
        <f>VLOOKUP($G$5&amp;$B41,DATA!$A$1:$H$5592,5,0)</f>
        <v>#REF!</v>
      </c>
      <c r="I41" s="119" t="e">
        <f t="shared" si="0"/>
        <v>#REF!</v>
      </c>
    </row>
    <row r="42" spans="2:9">
      <c r="B42" s="19">
        <f t="shared" si="1"/>
        <v>37</v>
      </c>
      <c r="C42" s="20" t="s">
        <v>102</v>
      </c>
      <c r="D42" t="e">
        <f>VLOOKUP($D$5&amp;B42,DATA!$A$1:$H$5592,7,0)</f>
        <v>#REF!</v>
      </c>
      <c r="E42" t="e">
        <f>VLOOKUP($E$5&amp;B42,DATA!$A$1:$H$5592,7,0)</f>
        <v>#REF!</v>
      </c>
      <c r="F42" s="119" t="e">
        <f>VLOOKUP($F$5&amp;$B42,DATA!$A$1:$H$5592,7,0)</f>
        <v>#REF!</v>
      </c>
      <c r="G42" s="119" t="e">
        <f>VLOOKUP($G$5&amp;$B42,DATA!$A$1:$H$5592,7,0)</f>
        <v>#REF!</v>
      </c>
      <c r="H42" s="119" t="e">
        <f>VLOOKUP($G$5&amp;$B42,DATA!$A$1:$H$5592,5,0)</f>
        <v>#REF!</v>
      </c>
      <c r="I42" s="119" t="e">
        <f t="shared" si="0"/>
        <v>#REF!</v>
      </c>
    </row>
    <row r="43" spans="2:9">
      <c r="B43" s="19">
        <f t="shared" si="1"/>
        <v>38</v>
      </c>
      <c r="C43" s="20" t="s">
        <v>103</v>
      </c>
      <c r="D43" t="e">
        <f>VLOOKUP($D$5&amp;B43,DATA!$A$1:$H$5592,7,0)</f>
        <v>#REF!</v>
      </c>
      <c r="E43" t="e">
        <f>VLOOKUP($E$5&amp;B43,DATA!$A$1:$H$5592,7,0)</f>
        <v>#REF!</v>
      </c>
      <c r="F43" s="119" t="e">
        <f>VLOOKUP($F$5&amp;$B43,DATA!$A$1:$H$5592,7,0)</f>
        <v>#REF!</v>
      </c>
      <c r="G43" s="119" t="e">
        <f>VLOOKUP($G$5&amp;$B43,DATA!$A$1:$H$5592,7,0)</f>
        <v>#REF!</v>
      </c>
      <c r="H43" s="119" t="e">
        <f>VLOOKUP($G$5&amp;$B43,DATA!$A$1:$H$5592,5,0)</f>
        <v>#REF!</v>
      </c>
      <c r="I43" s="119" t="e">
        <f t="shared" si="0"/>
        <v>#REF!</v>
      </c>
    </row>
    <row r="44" spans="2:9">
      <c r="B44" s="19">
        <f t="shared" si="1"/>
        <v>39</v>
      </c>
      <c r="C44" s="20" t="s">
        <v>104</v>
      </c>
      <c r="D44" t="e">
        <f>VLOOKUP($D$5&amp;B44,DATA!$A$1:$H$5592,7,0)</f>
        <v>#REF!</v>
      </c>
      <c r="E44" t="e">
        <f>VLOOKUP($E$5&amp;B44,DATA!$A$1:$H$5592,7,0)</f>
        <v>#REF!</v>
      </c>
      <c r="F44" s="119" t="e">
        <f>VLOOKUP($F$5&amp;$B44,DATA!$A$1:$H$5592,7,0)</f>
        <v>#REF!</v>
      </c>
      <c r="G44" s="119" t="e">
        <f>VLOOKUP($G$5&amp;$B44,DATA!$A$1:$H$5592,7,0)</f>
        <v>#REF!</v>
      </c>
      <c r="H44" s="119" t="e">
        <f>VLOOKUP($G$5&amp;$B44,DATA!$A$1:$H$5592,5,0)</f>
        <v>#REF!</v>
      </c>
      <c r="I44" s="119" t="e">
        <f t="shared" si="0"/>
        <v>#REF!</v>
      </c>
    </row>
    <row r="45" spans="2:9">
      <c r="B45" s="19">
        <f t="shared" si="1"/>
        <v>40</v>
      </c>
      <c r="C45" s="20" t="s">
        <v>105</v>
      </c>
      <c r="D45" t="e">
        <f>VLOOKUP($D$5&amp;B45,DATA!$A$1:$H$5592,7,0)</f>
        <v>#REF!</v>
      </c>
      <c r="E45" t="e">
        <f>VLOOKUP($E$5&amp;B45,DATA!$A$1:$H$5592,7,0)</f>
        <v>#REF!</v>
      </c>
      <c r="F45" s="119" t="e">
        <f>VLOOKUP($F$5&amp;$B45,DATA!$A$1:$H$5592,7,0)</f>
        <v>#REF!</v>
      </c>
      <c r="G45" s="119" t="e">
        <f>VLOOKUP($G$5&amp;$B45,DATA!$A$1:$H$5592,7,0)</f>
        <v>#REF!</v>
      </c>
      <c r="H45" s="119" t="e">
        <f>VLOOKUP($G$5&amp;$B45,DATA!$A$1:$H$5592,5,0)</f>
        <v>#REF!</v>
      </c>
      <c r="I45" s="119" t="e">
        <f t="shared" si="0"/>
        <v>#REF!</v>
      </c>
    </row>
    <row r="46" spans="2:9">
      <c r="B46" s="19">
        <f t="shared" si="1"/>
        <v>41</v>
      </c>
      <c r="C46" s="20" t="s">
        <v>106</v>
      </c>
      <c r="D46" t="e">
        <f>VLOOKUP($D$5&amp;B46,DATA!$A$1:$H$5592,7,0)</f>
        <v>#REF!</v>
      </c>
      <c r="E46" t="e">
        <f>VLOOKUP($E$5&amp;B46,DATA!$A$1:$H$5592,7,0)</f>
        <v>#REF!</v>
      </c>
      <c r="F46" s="119" t="e">
        <f>VLOOKUP($F$5&amp;$B46,DATA!$A$1:$H$5592,7,0)</f>
        <v>#REF!</v>
      </c>
      <c r="G46" s="119" t="e">
        <f>VLOOKUP($G$5&amp;$B46,DATA!$A$1:$H$5592,7,0)</f>
        <v>#REF!</v>
      </c>
      <c r="H46" s="119" t="e">
        <f>VLOOKUP($G$5&amp;$B46,DATA!$A$1:$H$5592,5,0)</f>
        <v>#REF!</v>
      </c>
      <c r="I46" s="119" t="e">
        <f t="shared" si="0"/>
        <v>#REF!</v>
      </c>
    </row>
    <row r="47" spans="2:9">
      <c r="B47" s="19">
        <f t="shared" si="1"/>
        <v>42</v>
      </c>
      <c r="C47" s="20" t="s">
        <v>107</v>
      </c>
      <c r="D47" t="e">
        <f>VLOOKUP($D$5&amp;B47,DATA!$A$1:$H$5592,7,0)</f>
        <v>#REF!</v>
      </c>
      <c r="E47" t="e">
        <f>VLOOKUP($E$5&amp;B47,DATA!$A$1:$H$5592,7,0)</f>
        <v>#REF!</v>
      </c>
      <c r="F47" s="119" t="e">
        <f>VLOOKUP($F$5&amp;$B47,DATA!$A$1:$H$5592,7,0)</f>
        <v>#REF!</v>
      </c>
      <c r="G47" s="119" t="e">
        <f>VLOOKUP($G$5&amp;$B47,DATA!$A$1:$H$5592,7,0)</f>
        <v>#REF!</v>
      </c>
      <c r="H47" s="119" t="e">
        <f>VLOOKUP($G$5&amp;$B47,DATA!$A$1:$H$5592,5,0)</f>
        <v>#REF!</v>
      </c>
      <c r="I47" s="119" t="e">
        <f t="shared" si="0"/>
        <v>#REF!</v>
      </c>
    </row>
    <row r="48" spans="2:9">
      <c r="B48" s="19">
        <f t="shared" si="1"/>
        <v>43</v>
      </c>
      <c r="C48" s="20" t="s">
        <v>108</v>
      </c>
      <c r="D48" t="e">
        <f>VLOOKUP($D$5&amp;B48,DATA!$A$1:$H$5592,7,0)</f>
        <v>#REF!</v>
      </c>
      <c r="E48" t="e">
        <f>VLOOKUP($E$5&amp;B48,DATA!$A$1:$H$5592,7,0)</f>
        <v>#REF!</v>
      </c>
      <c r="F48" s="119" t="e">
        <f>VLOOKUP($F$5&amp;$B48,DATA!$A$1:$H$5592,7,0)</f>
        <v>#REF!</v>
      </c>
      <c r="G48" s="119" t="e">
        <f>VLOOKUP($G$5&amp;$B48,DATA!$A$1:$H$5592,7,0)</f>
        <v>#REF!</v>
      </c>
      <c r="H48" s="119" t="e">
        <f>VLOOKUP($G$5&amp;$B48,DATA!$A$1:$H$5592,5,0)</f>
        <v>#REF!</v>
      </c>
      <c r="I48" s="119" t="e">
        <f t="shared" si="0"/>
        <v>#REF!</v>
      </c>
    </row>
    <row r="49" spans="2:9">
      <c r="B49" s="19">
        <f t="shared" si="1"/>
        <v>44</v>
      </c>
      <c r="C49" s="20" t="s">
        <v>109</v>
      </c>
      <c r="D49" t="e">
        <f>VLOOKUP($D$5&amp;B49,DATA!$A$1:$H$5592,7,0)</f>
        <v>#REF!</v>
      </c>
      <c r="E49" t="e">
        <f>VLOOKUP($E$5&amp;B49,DATA!$A$1:$H$5592,7,0)</f>
        <v>#REF!</v>
      </c>
      <c r="F49" s="119" t="e">
        <f>VLOOKUP($F$5&amp;$B49,DATA!$A$1:$H$5592,7,0)</f>
        <v>#REF!</v>
      </c>
      <c r="G49" s="119" t="e">
        <f>VLOOKUP($G$5&amp;$B49,DATA!$A$1:$H$5592,7,0)</f>
        <v>#REF!</v>
      </c>
      <c r="H49" s="119" t="e">
        <f>VLOOKUP($G$5&amp;$B49,DATA!$A$1:$H$5592,5,0)</f>
        <v>#REF!</v>
      </c>
      <c r="I49" s="119" t="e">
        <f t="shared" si="0"/>
        <v>#REF!</v>
      </c>
    </row>
    <row r="50" spans="2:9">
      <c r="B50" s="19">
        <f t="shared" si="1"/>
        <v>45</v>
      </c>
      <c r="C50" s="20" t="s">
        <v>110</v>
      </c>
      <c r="D50" t="e">
        <f>VLOOKUP($D$5&amp;B50,DATA!$A$1:$H$5592,7,0)</f>
        <v>#REF!</v>
      </c>
      <c r="E50" t="e">
        <f>VLOOKUP($E$5&amp;B50,DATA!$A$1:$H$5592,7,0)</f>
        <v>#REF!</v>
      </c>
      <c r="F50" s="119" t="e">
        <f>VLOOKUP($F$5&amp;$B50,DATA!$A$1:$H$5592,7,0)</f>
        <v>#REF!</v>
      </c>
      <c r="G50" s="119" t="e">
        <f>VLOOKUP($G$5&amp;$B50,DATA!$A$1:$H$5592,7,0)</f>
        <v>#REF!</v>
      </c>
      <c r="H50" s="119" t="e">
        <f>VLOOKUP($G$5&amp;$B50,DATA!$A$1:$H$5592,5,0)</f>
        <v>#REF!</v>
      </c>
      <c r="I50" s="119" t="e">
        <f t="shared" si="0"/>
        <v>#REF!</v>
      </c>
    </row>
    <row r="51" spans="2:9">
      <c r="B51" s="19">
        <f t="shared" si="1"/>
        <v>46</v>
      </c>
      <c r="C51" s="20" t="s">
        <v>111</v>
      </c>
      <c r="D51" t="e">
        <f>VLOOKUP($D$5&amp;B51,DATA!$A$1:$H$5592,7,0)</f>
        <v>#REF!</v>
      </c>
      <c r="E51" t="e">
        <f>VLOOKUP($E$5&amp;B51,DATA!$A$1:$H$5592,7,0)</f>
        <v>#REF!</v>
      </c>
      <c r="F51" s="119" t="e">
        <f>VLOOKUP($F$5&amp;$B51,DATA!$A$1:$H$5592,7,0)</f>
        <v>#REF!</v>
      </c>
      <c r="G51" s="119" t="e">
        <f>VLOOKUP($G$5&amp;$B51,DATA!$A$1:$H$5592,7,0)</f>
        <v>#REF!</v>
      </c>
      <c r="H51" s="119" t="e">
        <f>VLOOKUP($G$5&amp;$B51,DATA!$A$1:$H$5592,5,0)</f>
        <v>#REF!</v>
      </c>
      <c r="I51" s="119" t="e">
        <f t="shared" si="0"/>
        <v>#REF!</v>
      </c>
    </row>
    <row r="52" spans="2:9">
      <c r="B52" s="19">
        <f t="shared" si="1"/>
        <v>47</v>
      </c>
      <c r="C52" s="20" t="s">
        <v>112</v>
      </c>
      <c r="D52" t="e">
        <f>VLOOKUP($D$5&amp;B52,DATA!$A$1:$H$5592,7,0)</f>
        <v>#REF!</v>
      </c>
      <c r="E52" t="e">
        <f>VLOOKUP($E$5&amp;B52,DATA!$A$1:$H$5592,7,0)</f>
        <v>#REF!</v>
      </c>
      <c r="F52" s="119" t="e">
        <f>VLOOKUP($F$5&amp;$B52,DATA!$A$1:$H$5592,7,0)</f>
        <v>#REF!</v>
      </c>
      <c r="G52" s="119" t="e">
        <f>VLOOKUP($G$5&amp;$B52,DATA!$A$1:$H$5592,7,0)</f>
        <v>#REF!</v>
      </c>
      <c r="H52" s="119" t="e">
        <f>VLOOKUP($G$5&amp;$B52,DATA!$A$1:$H$5592,5,0)</f>
        <v>#REF!</v>
      </c>
      <c r="I52" s="119" t="e">
        <f t="shared" si="0"/>
        <v>#REF!</v>
      </c>
    </row>
    <row r="53" spans="2:9">
      <c r="B53" s="19">
        <f t="shared" si="1"/>
        <v>48</v>
      </c>
      <c r="C53" s="20" t="s">
        <v>113</v>
      </c>
      <c r="D53" t="e">
        <f>VLOOKUP($D$5&amp;B53,DATA!$A$1:$H$5592,7,0)</f>
        <v>#REF!</v>
      </c>
      <c r="E53" t="e">
        <f>VLOOKUP($E$5&amp;B53,DATA!$A$1:$H$5592,7,0)</f>
        <v>#REF!</v>
      </c>
      <c r="F53" s="119" t="e">
        <f>VLOOKUP($F$5&amp;$B53,DATA!$A$1:$H$5592,7,0)</f>
        <v>#REF!</v>
      </c>
      <c r="G53" s="119" t="e">
        <f>VLOOKUP($G$5&amp;$B53,DATA!$A$1:$H$5592,7,0)</f>
        <v>#REF!</v>
      </c>
      <c r="H53" s="119" t="e">
        <f>VLOOKUP($G$5&amp;$B53,DATA!$A$1:$H$5592,5,0)</f>
        <v>#REF!</v>
      </c>
      <c r="I53" s="119" t="e">
        <f t="shared" si="0"/>
        <v>#REF!</v>
      </c>
    </row>
    <row r="54" spans="2:9">
      <c r="B54" s="19">
        <f t="shared" si="1"/>
        <v>49</v>
      </c>
      <c r="C54" s="20" t="s">
        <v>114</v>
      </c>
      <c r="D54" t="e">
        <f>VLOOKUP($D$5&amp;B54,DATA!$A$1:$H$5592,7,0)</f>
        <v>#REF!</v>
      </c>
      <c r="E54" t="e">
        <f>VLOOKUP($E$5&amp;B54,DATA!$A$1:$H$5592,7,0)</f>
        <v>#REF!</v>
      </c>
      <c r="F54" s="119" t="e">
        <f>VLOOKUP($F$5&amp;$B54,DATA!$A$1:$H$5592,7,0)</f>
        <v>#REF!</v>
      </c>
      <c r="G54" s="119" t="e">
        <f>VLOOKUP($G$5&amp;$B54,DATA!$A$1:$H$5592,7,0)</f>
        <v>#REF!</v>
      </c>
      <c r="H54" s="119" t="e">
        <f>VLOOKUP($G$5&amp;$B54,DATA!$A$1:$H$5592,5,0)</f>
        <v>#REF!</v>
      </c>
      <c r="I54" s="119" t="e">
        <f t="shared" si="0"/>
        <v>#REF!</v>
      </c>
    </row>
    <row r="55" spans="2:9">
      <c r="B55" s="19">
        <f t="shared" si="1"/>
        <v>50</v>
      </c>
      <c r="C55" s="20" t="s">
        <v>115</v>
      </c>
      <c r="D55" t="e">
        <f>VLOOKUP($D$5&amp;B55,DATA!$A$1:$H$5592,7,0)</f>
        <v>#REF!</v>
      </c>
      <c r="E55" t="e">
        <f>VLOOKUP($E$5&amp;B55,DATA!$A$1:$H$5592,7,0)</f>
        <v>#REF!</v>
      </c>
      <c r="F55" s="119" t="e">
        <f>VLOOKUP($F$5&amp;$B55,DATA!$A$1:$H$5592,7,0)</f>
        <v>#REF!</v>
      </c>
      <c r="G55" s="119" t="e">
        <f>VLOOKUP($G$5&amp;$B55,DATA!$A$1:$H$5592,7,0)</f>
        <v>#REF!</v>
      </c>
      <c r="H55" s="119" t="e">
        <f>VLOOKUP($G$5&amp;$B55,DATA!$A$1:$H$5592,5,0)</f>
        <v>#REF!</v>
      </c>
      <c r="I55" s="119" t="e">
        <f t="shared" si="0"/>
        <v>#REF!</v>
      </c>
    </row>
    <row r="56" spans="2:9">
      <c r="B56" s="19">
        <f t="shared" si="1"/>
        <v>51</v>
      </c>
      <c r="C56" s="20" t="s">
        <v>116</v>
      </c>
      <c r="D56" t="e">
        <f>VLOOKUP($D$5&amp;B56,DATA!$A$1:$H$5592,7,0)</f>
        <v>#REF!</v>
      </c>
      <c r="E56" t="e">
        <f>VLOOKUP($E$5&amp;B56,DATA!$A$1:$H$5592,7,0)</f>
        <v>#REF!</v>
      </c>
      <c r="F56" s="119" t="e">
        <f>VLOOKUP($F$5&amp;$B56,DATA!$A$1:$H$5592,7,0)</f>
        <v>#REF!</v>
      </c>
      <c r="G56" s="119" t="e">
        <f>VLOOKUP($G$5&amp;$B56,DATA!$A$1:$H$5592,7,0)</f>
        <v>#REF!</v>
      </c>
      <c r="H56" s="119" t="e">
        <f>VLOOKUP($G$5&amp;$B56,DATA!$A$1:$H$5592,5,0)</f>
        <v>#REF!</v>
      </c>
      <c r="I56" s="119" t="e">
        <f t="shared" si="0"/>
        <v>#REF!</v>
      </c>
    </row>
    <row r="57" spans="2:9">
      <c r="B57" s="19">
        <f t="shared" si="1"/>
        <v>52</v>
      </c>
      <c r="C57" s="20" t="s">
        <v>117</v>
      </c>
      <c r="D57" t="e">
        <f>VLOOKUP($D$5&amp;B57,DATA!$A$1:$H$5592,7,0)</f>
        <v>#REF!</v>
      </c>
      <c r="E57" t="e">
        <f>VLOOKUP($E$5&amp;B57,DATA!$A$1:$H$5592,7,0)</f>
        <v>#REF!</v>
      </c>
      <c r="F57" s="119" t="e">
        <f>VLOOKUP($F$5&amp;$B57,DATA!$A$1:$H$5592,7,0)</f>
        <v>#REF!</v>
      </c>
      <c r="G57" s="119" t="e">
        <f>VLOOKUP($G$5&amp;$B57,DATA!$A$1:$H$5592,7,0)</f>
        <v>#REF!</v>
      </c>
      <c r="H57" s="119" t="e">
        <f>VLOOKUP($G$5&amp;$B57,DATA!$A$1:$H$5592,5,0)</f>
        <v>#REF!</v>
      </c>
      <c r="I57" s="119" t="e">
        <f t="shared" si="0"/>
        <v>#REF!</v>
      </c>
    </row>
    <row r="58" spans="2:9">
      <c r="B58" s="19">
        <f t="shared" si="1"/>
        <v>53</v>
      </c>
      <c r="C58" s="20" t="s">
        <v>118</v>
      </c>
      <c r="D58" t="e">
        <f>VLOOKUP($D$5&amp;B58,DATA!$A$1:$H$5592,7,0)</f>
        <v>#REF!</v>
      </c>
      <c r="E58" t="e">
        <f>VLOOKUP($E$5&amp;B58,DATA!$A$1:$H$5592,7,0)</f>
        <v>#REF!</v>
      </c>
      <c r="F58" s="119" t="e">
        <f>VLOOKUP($F$5&amp;$B58,DATA!$A$1:$H$5592,7,0)</f>
        <v>#REF!</v>
      </c>
      <c r="G58" s="119" t="e">
        <f>VLOOKUP($G$5&amp;$B58,DATA!$A$1:$H$5592,7,0)</f>
        <v>#REF!</v>
      </c>
      <c r="H58" s="119" t="e">
        <f>VLOOKUP($G$5&amp;$B58,DATA!$A$1:$H$5592,5,0)</f>
        <v>#REF!</v>
      </c>
      <c r="I58" s="119" t="e">
        <f t="shared" si="0"/>
        <v>#REF!</v>
      </c>
    </row>
    <row r="59" spans="2:9">
      <c r="B59" s="19">
        <f t="shared" si="1"/>
        <v>54</v>
      </c>
      <c r="C59" s="20" t="s">
        <v>119</v>
      </c>
      <c r="D59" t="e">
        <f>VLOOKUP($D$5&amp;B59,DATA!$A$1:$H$5592,7,0)</f>
        <v>#REF!</v>
      </c>
      <c r="E59" t="e">
        <f>VLOOKUP($E$5&amp;B59,DATA!$A$1:$H$5592,7,0)</f>
        <v>#REF!</v>
      </c>
      <c r="F59" s="119" t="e">
        <f>VLOOKUP($F$5&amp;$B59,DATA!$A$1:$H$5592,7,0)</f>
        <v>#REF!</v>
      </c>
      <c r="G59" s="119" t="e">
        <f>VLOOKUP($G$5&amp;$B59,DATA!$A$1:$H$5592,7,0)</f>
        <v>#REF!</v>
      </c>
      <c r="H59" s="119" t="e">
        <f>VLOOKUP($G$5&amp;$B59,DATA!$A$1:$H$5592,5,0)</f>
        <v>#REF!</v>
      </c>
      <c r="I59" s="119" t="e">
        <f t="shared" si="0"/>
        <v>#REF!</v>
      </c>
    </row>
    <row r="60" spans="2:9">
      <c r="B60" s="19">
        <f t="shared" si="1"/>
        <v>55</v>
      </c>
      <c r="C60" s="20" t="s">
        <v>120</v>
      </c>
      <c r="D60" t="e">
        <f>VLOOKUP($D$5&amp;B60,DATA!$A$1:$H$5592,7,0)</f>
        <v>#REF!</v>
      </c>
      <c r="E60" t="e">
        <f>VLOOKUP($E$5&amp;B60,DATA!$A$1:$H$5592,7,0)</f>
        <v>#REF!</v>
      </c>
      <c r="F60" s="119" t="e">
        <f>VLOOKUP($F$5&amp;$B60,DATA!$A$1:$H$5592,7,0)</f>
        <v>#REF!</v>
      </c>
      <c r="G60" s="119" t="e">
        <f>VLOOKUP($G$5&amp;$B60,DATA!$A$1:$H$5592,7,0)</f>
        <v>#REF!</v>
      </c>
      <c r="H60" s="119" t="e">
        <f>VLOOKUP($G$5&amp;$B60,DATA!$A$1:$H$5592,5,0)</f>
        <v>#REF!</v>
      </c>
      <c r="I60" s="119" t="e">
        <f t="shared" si="0"/>
        <v>#REF!</v>
      </c>
    </row>
    <row r="61" spans="2:9">
      <c r="B61" s="19">
        <f t="shared" si="1"/>
        <v>56</v>
      </c>
      <c r="C61" s="20" t="s">
        <v>121</v>
      </c>
      <c r="D61" t="e">
        <f>VLOOKUP($D$5&amp;B61,DATA!$A$1:$H$5592,7,0)</f>
        <v>#REF!</v>
      </c>
      <c r="E61" t="e">
        <f>VLOOKUP($E$5&amp;B61,DATA!$A$1:$H$5592,7,0)</f>
        <v>#REF!</v>
      </c>
      <c r="F61" s="119" t="e">
        <f>VLOOKUP($F$5&amp;$B61,DATA!$A$1:$H$5592,7,0)</f>
        <v>#REF!</v>
      </c>
      <c r="G61" s="119" t="e">
        <f>VLOOKUP($G$5&amp;$B61,DATA!$A$1:$H$5592,7,0)</f>
        <v>#REF!</v>
      </c>
      <c r="H61" s="119" t="e">
        <f>VLOOKUP($G$5&amp;$B61,DATA!$A$1:$H$5592,5,0)</f>
        <v>#REF!</v>
      </c>
      <c r="I61" s="119" t="e">
        <f t="shared" si="0"/>
        <v>#REF!</v>
      </c>
    </row>
    <row r="62" spans="2:9">
      <c r="B62" s="19">
        <f t="shared" si="1"/>
        <v>57</v>
      </c>
      <c r="C62" s="20" t="s">
        <v>122</v>
      </c>
      <c r="D62" t="e">
        <f>VLOOKUP($D$5&amp;B62,DATA!$A$1:$H$5592,7,0)</f>
        <v>#REF!</v>
      </c>
      <c r="E62" t="e">
        <f>VLOOKUP($E$5&amp;B62,DATA!$A$1:$H$5592,7,0)</f>
        <v>#REF!</v>
      </c>
      <c r="F62" s="119" t="e">
        <f>VLOOKUP($F$5&amp;$B62,DATA!$A$1:$H$5592,7,0)</f>
        <v>#REF!</v>
      </c>
      <c r="G62" s="119" t="e">
        <f>VLOOKUP($G$5&amp;$B62,DATA!$A$1:$H$5592,7,0)</f>
        <v>#REF!</v>
      </c>
      <c r="H62" s="119" t="e">
        <f>VLOOKUP($G$5&amp;$B62,DATA!$A$1:$H$5592,5,0)</f>
        <v>#REF!</v>
      </c>
      <c r="I62" s="119" t="e">
        <f t="shared" si="0"/>
        <v>#REF!</v>
      </c>
    </row>
    <row r="63" spans="2:9">
      <c r="B63" s="19">
        <f t="shared" si="1"/>
        <v>58</v>
      </c>
      <c r="C63" s="20" t="s">
        <v>123</v>
      </c>
      <c r="D63" t="e">
        <f>VLOOKUP($D$5&amp;B63,DATA!$A$1:$H$5592,7,0)</f>
        <v>#REF!</v>
      </c>
      <c r="E63" t="e">
        <f>VLOOKUP($E$5&amp;B63,DATA!$A$1:$H$5592,7,0)</f>
        <v>#REF!</v>
      </c>
      <c r="F63" s="119" t="e">
        <f>VLOOKUP($F$5&amp;$B63,DATA!$A$1:$H$5592,7,0)</f>
        <v>#REF!</v>
      </c>
      <c r="G63" s="119" t="e">
        <f>VLOOKUP($G$5&amp;$B63,DATA!$A$1:$H$5592,7,0)</f>
        <v>#REF!</v>
      </c>
      <c r="H63" s="119" t="e">
        <f>VLOOKUP($G$5&amp;$B63,DATA!$A$1:$H$5592,5,0)</f>
        <v>#REF!</v>
      </c>
      <c r="I63" s="119" t="e">
        <f t="shared" si="0"/>
        <v>#REF!</v>
      </c>
    </row>
    <row r="64" spans="2:9">
      <c r="B64" s="19">
        <f t="shared" si="1"/>
        <v>59</v>
      </c>
      <c r="C64" s="20" t="s">
        <v>124</v>
      </c>
      <c r="D64" t="e">
        <f>VLOOKUP($D$5&amp;B64,DATA!$A$1:$H$5592,7,0)</f>
        <v>#REF!</v>
      </c>
      <c r="E64" t="e">
        <f>VLOOKUP($E$5&amp;B64,DATA!$A$1:$H$5592,7,0)</f>
        <v>#REF!</v>
      </c>
      <c r="F64" s="119" t="e">
        <f>VLOOKUP($F$5&amp;$B64,DATA!$A$1:$H$5592,7,0)</f>
        <v>#REF!</v>
      </c>
      <c r="G64" s="119" t="e">
        <f>VLOOKUP($G$5&amp;$B64,DATA!$A$1:$H$5592,7,0)</f>
        <v>#REF!</v>
      </c>
      <c r="H64" s="119" t="e">
        <f>VLOOKUP($G$5&amp;$B64,DATA!$A$1:$H$5592,5,0)</f>
        <v>#REF!</v>
      </c>
      <c r="I64" s="119" t="e">
        <f t="shared" si="0"/>
        <v>#REF!</v>
      </c>
    </row>
    <row r="65" spans="2:9">
      <c r="B65" s="19">
        <f t="shared" si="1"/>
        <v>60</v>
      </c>
      <c r="C65" s="20" t="s">
        <v>125</v>
      </c>
      <c r="D65" t="e">
        <f>VLOOKUP($D$5&amp;B65,DATA!$A$1:$H$5592,7,0)</f>
        <v>#REF!</v>
      </c>
      <c r="E65" t="e">
        <f>VLOOKUP($E$5&amp;B65,DATA!$A$1:$H$5592,7,0)</f>
        <v>#REF!</v>
      </c>
      <c r="F65" s="119" t="e">
        <f>VLOOKUP($F$5&amp;$B65,DATA!$A$1:$H$5592,7,0)</f>
        <v>#REF!</v>
      </c>
      <c r="G65" s="119" t="e">
        <f>VLOOKUP($G$5&amp;$B65,DATA!$A$1:$H$5592,7,0)</f>
        <v>#REF!</v>
      </c>
      <c r="H65" s="119" t="e">
        <f>VLOOKUP($G$5&amp;$B65,DATA!$A$1:$H$5592,5,0)</f>
        <v>#REF!</v>
      </c>
      <c r="I65" s="119" t="e">
        <f t="shared" si="0"/>
        <v>#REF!</v>
      </c>
    </row>
    <row r="66" spans="2:9">
      <c r="B66" s="19">
        <f t="shared" si="1"/>
        <v>61</v>
      </c>
      <c r="C66" s="20" t="s">
        <v>126</v>
      </c>
      <c r="D66" t="e">
        <f>VLOOKUP($D$5&amp;B66,DATA!$A$1:$H$5592,7,0)</f>
        <v>#REF!</v>
      </c>
      <c r="E66" t="e">
        <f>VLOOKUP($E$5&amp;B66,DATA!$A$1:$H$5592,7,0)</f>
        <v>#REF!</v>
      </c>
      <c r="F66" s="119" t="e">
        <f>VLOOKUP($F$5&amp;$B66,DATA!$A$1:$H$5592,7,0)</f>
        <v>#REF!</v>
      </c>
      <c r="G66" s="119" t="e">
        <f>VLOOKUP($G$5&amp;$B66,DATA!$A$1:$H$5592,7,0)</f>
        <v>#REF!</v>
      </c>
      <c r="H66" s="119" t="e">
        <f>VLOOKUP($G$5&amp;$B66,DATA!$A$1:$H$5592,5,0)</f>
        <v>#REF!</v>
      </c>
      <c r="I66" s="119" t="e">
        <f t="shared" si="0"/>
        <v>#REF!</v>
      </c>
    </row>
    <row r="67" spans="2:9">
      <c r="B67" s="19">
        <f t="shared" si="1"/>
        <v>62</v>
      </c>
      <c r="C67" s="20" t="s">
        <v>127</v>
      </c>
      <c r="D67" t="e">
        <f>VLOOKUP($D$5&amp;B67,DATA!$A$1:$H$5592,7,0)</f>
        <v>#REF!</v>
      </c>
      <c r="E67" t="e">
        <f>VLOOKUP($E$5&amp;B67,DATA!$A$1:$H$5592,7,0)</f>
        <v>#REF!</v>
      </c>
      <c r="F67" s="119" t="e">
        <f>VLOOKUP($F$5&amp;$B67,DATA!$A$1:$H$5592,7,0)</f>
        <v>#REF!</v>
      </c>
      <c r="G67" s="119" t="e">
        <f>VLOOKUP($G$5&amp;$B67,DATA!$A$1:$H$5592,7,0)</f>
        <v>#REF!</v>
      </c>
      <c r="H67" s="119" t="e">
        <f>VLOOKUP($G$5&amp;$B67,DATA!$A$1:$H$5592,5,0)</f>
        <v>#REF!</v>
      </c>
      <c r="I67" s="119" t="e">
        <f t="shared" si="0"/>
        <v>#REF!</v>
      </c>
    </row>
    <row r="68" spans="2:9">
      <c r="B68" s="19">
        <f t="shared" si="1"/>
        <v>63</v>
      </c>
      <c r="C68" s="20" t="s">
        <v>128</v>
      </c>
      <c r="D68" t="e">
        <f>VLOOKUP($D$5&amp;B68,DATA!$A$1:$H$5592,7,0)</f>
        <v>#REF!</v>
      </c>
      <c r="E68" t="e">
        <f>VLOOKUP($E$5&amp;B68,DATA!$A$1:$H$5592,7,0)</f>
        <v>#REF!</v>
      </c>
      <c r="F68" s="119" t="e">
        <f>VLOOKUP($F$5&amp;$B68,DATA!$A$1:$H$5592,7,0)</f>
        <v>#REF!</v>
      </c>
      <c r="G68" s="119" t="e">
        <f>VLOOKUP($G$5&amp;$B68,DATA!$A$1:$H$5592,7,0)</f>
        <v>#REF!</v>
      </c>
      <c r="H68" s="119" t="e">
        <f>VLOOKUP($G$5&amp;$B68,DATA!$A$1:$H$5592,5,0)</f>
        <v>#REF!</v>
      </c>
      <c r="I68" s="119" t="e">
        <f t="shared" si="0"/>
        <v>#REF!</v>
      </c>
    </row>
    <row r="69" spans="2:9">
      <c r="B69" s="19">
        <f t="shared" si="1"/>
        <v>64</v>
      </c>
      <c r="C69" s="20" t="s">
        <v>129</v>
      </c>
      <c r="D69" t="e">
        <f>VLOOKUP($D$5&amp;B69,DATA!$A$1:$H$5592,7,0)</f>
        <v>#REF!</v>
      </c>
      <c r="E69" t="e">
        <f>VLOOKUP($E$5&amp;B69,DATA!$A$1:$H$5592,7,0)</f>
        <v>#REF!</v>
      </c>
      <c r="F69" s="119" t="e">
        <f>VLOOKUP($F$5&amp;$B69,DATA!$A$1:$H$5592,7,0)</f>
        <v>#REF!</v>
      </c>
      <c r="G69" s="119" t="e">
        <f>VLOOKUP($G$5&amp;$B69,DATA!$A$1:$H$5592,7,0)</f>
        <v>#REF!</v>
      </c>
      <c r="H69" s="119" t="e">
        <f>VLOOKUP($G$5&amp;$B69,DATA!$A$1:$H$5592,5,0)</f>
        <v>#REF!</v>
      </c>
      <c r="I69" s="119" t="e">
        <f t="shared" si="0"/>
        <v>#REF!</v>
      </c>
    </row>
    <row r="70" spans="2:9">
      <c r="B70" s="19">
        <f t="shared" si="1"/>
        <v>65</v>
      </c>
      <c r="C70" s="20" t="s">
        <v>130</v>
      </c>
      <c r="D70" t="e">
        <f>VLOOKUP($D$5&amp;B70,DATA!$A$1:$H$5592,7,0)</f>
        <v>#REF!</v>
      </c>
      <c r="E70" t="e">
        <f>VLOOKUP($E$5&amp;B70,DATA!$A$1:$H$5592,7,0)</f>
        <v>#REF!</v>
      </c>
      <c r="F70" s="119" t="e">
        <f>VLOOKUP($F$5&amp;$B70,DATA!$A$1:$H$5592,7,0)</f>
        <v>#REF!</v>
      </c>
      <c r="G70" s="119" t="e">
        <f>VLOOKUP($G$5&amp;$B70,DATA!$A$1:$H$5592,7,0)</f>
        <v>#REF!</v>
      </c>
      <c r="H70" s="119" t="e">
        <f>VLOOKUP($G$5&amp;$B70,DATA!$A$1:$H$5592,5,0)</f>
        <v>#REF!</v>
      </c>
      <c r="I70" s="119" t="e">
        <f t="shared" si="0"/>
        <v>#REF!</v>
      </c>
    </row>
    <row r="71" spans="2:9">
      <c r="B71" s="19">
        <f t="shared" si="1"/>
        <v>66</v>
      </c>
      <c r="C71" s="20" t="s">
        <v>131</v>
      </c>
      <c r="D71" t="e">
        <f>VLOOKUP($D$5&amp;B71,DATA!$A$1:$H$5592,7,0)</f>
        <v>#REF!</v>
      </c>
      <c r="E71" t="e">
        <f>VLOOKUP($E$5&amp;B71,DATA!$A$1:$H$5592,7,0)</f>
        <v>#REF!</v>
      </c>
      <c r="F71" s="119" t="e">
        <f>VLOOKUP($F$5&amp;$B71,DATA!$A$1:$H$5592,7,0)</f>
        <v>#REF!</v>
      </c>
      <c r="G71" s="119" t="e">
        <f>VLOOKUP($G$5&amp;$B71,DATA!$A$1:$H$5592,7,0)</f>
        <v>#REF!</v>
      </c>
      <c r="H71" s="119" t="e">
        <f>VLOOKUP($G$5&amp;$B71,DATA!$A$1:$H$5592,5,0)</f>
        <v>#REF!</v>
      </c>
      <c r="I71" s="119" t="e">
        <f t="shared" ref="I71:I100" si="2">G71/H71/12</f>
        <v>#REF!</v>
      </c>
    </row>
    <row r="72" spans="2:9">
      <c r="B72" s="19">
        <f t="shared" ref="B72:B100" si="3">B71+1</f>
        <v>67</v>
      </c>
      <c r="C72" s="20" t="s">
        <v>132</v>
      </c>
      <c r="D72" t="e">
        <f>VLOOKUP($D$5&amp;B72,DATA!$A$1:$H$5592,7,0)</f>
        <v>#REF!</v>
      </c>
      <c r="E72" t="e">
        <f>VLOOKUP($E$5&amp;B72,DATA!$A$1:$H$5592,7,0)</f>
        <v>#REF!</v>
      </c>
      <c r="F72" s="119" t="e">
        <f>VLOOKUP($F$5&amp;$B72,DATA!$A$1:$H$5592,7,0)</f>
        <v>#REF!</v>
      </c>
      <c r="G72" s="119" t="e">
        <f>VLOOKUP($G$5&amp;$B72,DATA!$A$1:$H$5592,7,0)</f>
        <v>#REF!</v>
      </c>
      <c r="H72" s="119" t="e">
        <f>VLOOKUP($G$5&amp;$B72,DATA!$A$1:$H$5592,5,0)</f>
        <v>#REF!</v>
      </c>
      <c r="I72" s="119" t="e">
        <f t="shared" si="2"/>
        <v>#REF!</v>
      </c>
    </row>
    <row r="73" spans="2:9">
      <c r="B73" s="19">
        <f t="shared" si="3"/>
        <v>68</v>
      </c>
      <c r="C73" s="20" t="s">
        <v>133</v>
      </c>
      <c r="D73" t="e">
        <f>VLOOKUP($D$5&amp;B73,DATA!$A$1:$H$5592,7,0)</f>
        <v>#REF!</v>
      </c>
      <c r="E73" t="e">
        <f>VLOOKUP($E$5&amp;B73,DATA!$A$1:$H$5592,7,0)</f>
        <v>#REF!</v>
      </c>
      <c r="F73" s="119" t="e">
        <f>VLOOKUP($F$5&amp;$B73,DATA!$A$1:$H$5592,7,0)</f>
        <v>#REF!</v>
      </c>
      <c r="G73" s="119" t="e">
        <f>VLOOKUP($G$5&amp;$B73,DATA!$A$1:$H$5592,7,0)</f>
        <v>#REF!</v>
      </c>
      <c r="H73" s="119" t="e">
        <f>VLOOKUP($G$5&amp;$B73,DATA!$A$1:$H$5592,5,0)</f>
        <v>#REF!</v>
      </c>
      <c r="I73" s="119" t="e">
        <f t="shared" si="2"/>
        <v>#REF!</v>
      </c>
    </row>
    <row r="74" spans="2:9">
      <c r="B74" s="19">
        <f t="shared" si="3"/>
        <v>69</v>
      </c>
      <c r="C74" s="20" t="s">
        <v>134</v>
      </c>
      <c r="D74" t="e">
        <f>VLOOKUP($D$5&amp;B74,DATA!$A$1:$H$5592,7,0)</f>
        <v>#REF!</v>
      </c>
      <c r="E74" t="e">
        <f>VLOOKUP($E$5&amp;B74,DATA!$A$1:$H$5592,7,0)</f>
        <v>#REF!</v>
      </c>
      <c r="F74" s="119" t="e">
        <f>VLOOKUP($F$5&amp;$B74,DATA!$A$1:$H$5592,7,0)</f>
        <v>#REF!</v>
      </c>
      <c r="G74" s="119" t="e">
        <f>VLOOKUP($G$5&amp;$B74,DATA!$A$1:$H$5592,7,0)</f>
        <v>#REF!</v>
      </c>
      <c r="H74" s="119" t="e">
        <f>VLOOKUP($G$5&amp;$B74,DATA!$A$1:$H$5592,5,0)</f>
        <v>#REF!</v>
      </c>
      <c r="I74" s="119" t="e">
        <f t="shared" si="2"/>
        <v>#REF!</v>
      </c>
    </row>
    <row r="75" spans="2:9">
      <c r="B75" s="19">
        <f t="shared" si="3"/>
        <v>70</v>
      </c>
      <c r="C75" s="20" t="s">
        <v>135</v>
      </c>
      <c r="D75" t="e">
        <f>VLOOKUP($D$5&amp;B75,DATA!$A$1:$H$5592,7,0)</f>
        <v>#REF!</v>
      </c>
      <c r="E75" t="e">
        <f>VLOOKUP($E$5&amp;B75,DATA!$A$1:$H$5592,7,0)</f>
        <v>#REF!</v>
      </c>
      <c r="F75" s="119" t="e">
        <f>VLOOKUP($F$5&amp;$B75,DATA!$A$1:$H$5592,7,0)</f>
        <v>#REF!</v>
      </c>
      <c r="G75" s="119" t="e">
        <f>VLOOKUP($G$5&amp;$B75,DATA!$A$1:$H$5592,7,0)</f>
        <v>#REF!</v>
      </c>
      <c r="H75" s="119" t="e">
        <f>VLOOKUP($G$5&amp;$B75,DATA!$A$1:$H$5592,5,0)</f>
        <v>#REF!</v>
      </c>
      <c r="I75" s="119" t="e">
        <f t="shared" si="2"/>
        <v>#REF!</v>
      </c>
    </row>
    <row r="76" spans="2:9">
      <c r="B76" s="19">
        <f t="shared" si="3"/>
        <v>71</v>
      </c>
      <c r="C76" s="20" t="s">
        <v>136</v>
      </c>
      <c r="D76" t="e">
        <f>VLOOKUP($D$5&amp;B76,DATA!$A$1:$H$5592,7,0)</f>
        <v>#REF!</v>
      </c>
      <c r="E76" t="e">
        <f>VLOOKUP($E$5&amp;B76,DATA!$A$1:$H$5592,7,0)</f>
        <v>#REF!</v>
      </c>
      <c r="F76" s="119" t="e">
        <f>VLOOKUP($F$5&amp;$B76,DATA!$A$1:$H$5592,7,0)</f>
        <v>#REF!</v>
      </c>
      <c r="G76" s="119" t="e">
        <f>VLOOKUP($G$5&amp;$B76,DATA!$A$1:$H$5592,7,0)</f>
        <v>#REF!</v>
      </c>
      <c r="H76" s="119" t="e">
        <f>VLOOKUP($G$5&amp;$B76,DATA!$A$1:$H$5592,5,0)</f>
        <v>#REF!</v>
      </c>
      <c r="I76" s="119" t="e">
        <f t="shared" si="2"/>
        <v>#REF!</v>
      </c>
    </row>
    <row r="77" spans="2:9">
      <c r="B77" s="19">
        <f t="shared" si="3"/>
        <v>72</v>
      </c>
      <c r="C77" s="20" t="s">
        <v>137</v>
      </c>
      <c r="D77" t="e">
        <f>VLOOKUP($D$5&amp;B77,DATA!$A$1:$H$5592,7,0)</f>
        <v>#REF!</v>
      </c>
      <c r="E77" t="e">
        <f>VLOOKUP($E$5&amp;B77,DATA!$A$1:$H$5592,7,0)</f>
        <v>#REF!</v>
      </c>
      <c r="F77" s="119" t="e">
        <f>VLOOKUP($F$5&amp;$B77,DATA!$A$1:$H$5592,7,0)</f>
        <v>#REF!</v>
      </c>
      <c r="G77" s="119" t="e">
        <f>VLOOKUP($G$5&amp;$B77,DATA!$A$1:$H$5592,7,0)</f>
        <v>#REF!</v>
      </c>
      <c r="H77" s="119" t="e">
        <f>VLOOKUP($G$5&amp;$B77,DATA!$A$1:$H$5592,5,0)</f>
        <v>#REF!</v>
      </c>
      <c r="I77" s="119" t="e">
        <f t="shared" si="2"/>
        <v>#REF!</v>
      </c>
    </row>
    <row r="78" spans="2:9">
      <c r="B78" s="19">
        <f t="shared" si="3"/>
        <v>73</v>
      </c>
      <c r="C78" s="20" t="s">
        <v>138</v>
      </c>
      <c r="D78" t="e">
        <f>VLOOKUP($D$5&amp;B78,DATA!$A$1:$H$5592,7,0)</f>
        <v>#REF!</v>
      </c>
      <c r="E78" t="e">
        <f>VLOOKUP($E$5&amp;B78,DATA!$A$1:$H$5592,7,0)</f>
        <v>#REF!</v>
      </c>
      <c r="F78" s="119" t="e">
        <f>VLOOKUP($F$5&amp;$B78,DATA!$A$1:$H$5592,7,0)</f>
        <v>#REF!</v>
      </c>
      <c r="G78" s="119" t="e">
        <f>VLOOKUP($G$5&amp;$B78,DATA!$A$1:$H$5592,7,0)</f>
        <v>#REF!</v>
      </c>
      <c r="H78" s="119" t="e">
        <f>VLOOKUP($G$5&amp;$B78,DATA!$A$1:$H$5592,5,0)</f>
        <v>#REF!</v>
      </c>
      <c r="I78" s="119" t="e">
        <f t="shared" si="2"/>
        <v>#REF!</v>
      </c>
    </row>
    <row r="79" spans="2:9">
      <c r="B79" s="19">
        <f t="shared" si="3"/>
        <v>74</v>
      </c>
      <c r="C79" s="20" t="s">
        <v>139</v>
      </c>
      <c r="D79" t="e">
        <f>VLOOKUP($D$5&amp;B79,DATA!$A$1:$H$5592,7,0)</f>
        <v>#REF!</v>
      </c>
      <c r="E79" t="e">
        <f>VLOOKUP($E$5&amp;B79,DATA!$A$1:$H$5592,7,0)</f>
        <v>#REF!</v>
      </c>
      <c r="F79" s="119" t="e">
        <f>VLOOKUP($F$5&amp;$B79,DATA!$A$1:$H$5592,7,0)</f>
        <v>#REF!</v>
      </c>
      <c r="G79" s="119" t="e">
        <f>VLOOKUP($G$5&amp;$B79,DATA!$A$1:$H$5592,7,0)</f>
        <v>#REF!</v>
      </c>
      <c r="H79" s="119" t="e">
        <f>VLOOKUP($G$5&amp;$B79,DATA!$A$1:$H$5592,5,0)</f>
        <v>#REF!</v>
      </c>
      <c r="I79" s="119" t="e">
        <f t="shared" si="2"/>
        <v>#REF!</v>
      </c>
    </row>
    <row r="80" spans="2:9">
      <c r="B80" s="19">
        <f t="shared" si="3"/>
        <v>75</v>
      </c>
      <c r="C80" s="20" t="s">
        <v>140</v>
      </c>
      <c r="D80" t="e">
        <f>VLOOKUP($D$5&amp;B80,DATA!$A$1:$H$5592,7,0)</f>
        <v>#REF!</v>
      </c>
      <c r="E80" t="e">
        <f>VLOOKUP($E$5&amp;B80,DATA!$A$1:$H$5592,7,0)</f>
        <v>#REF!</v>
      </c>
      <c r="F80" s="119" t="e">
        <f>VLOOKUP($F$5&amp;$B80,DATA!$A$1:$H$5592,7,0)</f>
        <v>#REF!</v>
      </c>
      <c r="G80" s="119" t="e">
        <f>VLOOKUP($G$5&amp;$B80,DATA!$A$1:$H$5592,7,0)</f>
        <v>#REF!</v>
      </c>
      <c r="H80" s="119" t="e">
        <f>VLOOKUP($G$5&amp;$B80,DATA!$A$1:$H$5592,5,0)</f>
        <v>#REF!</v>
      </c>
      <c r="I80" s="119" t="e">
        <f t="shared" si="2"/>
        <v>#REF!</v>
      </c>
    </row>
    <row r="81" spans="2:9">
      <c r="B81" s="19">
        <f t="shared" si="3"/>
        <v>76</v>
      </c>
      <c r="C81" s="20" t="s">
        <v>141</v>
      </c>
      <c r="D81" t="e">
        <f>VLOOKUP($D$5&amp;B81,DATA!$A$1:$H$5592,7,0)</f>
        <v>#REF!</v>
      </c>
      <c r="E81" t="e">
        <f>VLOOKUP($E$5&amp;B81,DATA!$A$1:$H$5592,7,0)</f>
        <v>#REF!</v>
      </c>
      <c r="F81" s="119" t="e">
        <f>VLOOKUP($F$5&amp;$B81,DATA!$A$1:$H$5592,7,0)</f>
        <v>#REF!</v>
      </c>
      <c r="G81" s="119" t="e">
        <f>VLOOKUP($G$5&amp;$B81,DATA!$A$1:$H$5592,7,0)</f>
        <v>#REF!</v>
      </c>
      <c r="H81" s="119" t="e">
        <f>VLOOKUP($G$5&amp;$B81,DATA!$A$1:$H$5592,5,0)</f>
        <v>#REF!</v>
      </c>
      <c r="I81" s="119" t="e">
        <f t="shared" si="2"/>
        <v>#REF!</v>
      </c>
    </row>
    <row r="82" spans="2:9">
      <c r="B82" s="19">
        <f t="shared" si="3"/>
        <v>77</v>
      </c>
      <c r="C82" s="20" t="s">
        <v>142</v>
      </c>
      <c r="D82" t="e">
        <f>VLOOKUP($D$5&amp;B82,DATA!$A$1:$H$5592,7,0)</f>
        <v>#REF!</v>
      </c>
      <c r="E82" t="e">
        <f>VLOOKUP($E$5&amp;B82,DATA!$A$1:$H$5592,7,0)</f>
        <v>#REF!</v>
      </c>
      <c r="F82" s="119" t="e">
        <f>VLOOKUP($F$5&amp;$B82,DATA!$A$1:$H$5592,7,0)</f>
        <v>#REF!</v>
      </c>
      <c r="G82" s="119" t="e">
        <f>VLOOKUP($G$5&amp;$B82,DATA!$A$1:$H$5592,7,0)</f>
        <v>#REF!</v>
      </c>
      <c r="H82" s="119" t="e">
        <f>VLOOKUP($G$5&amp;$B82,DATA!$A$1:$H$5592,5,0)</f>
        <v>#REF!</v>
      </c>
      <c r="I82" s="119" t="e">
        <f t="shared" si="2"/>
        <v>#REF!</v>
      </c>
    </row>
    <row r="83" spans="2:9">
      <c r="B83" s="19">
        <f t="shared" si="3"/>
        <v>78</v>
      </c>
      <c r="C83" s="20" t="s">
        <v>143</v>
      </c>
      <c r="D83" t="e">
        <f>VLOOKUP($D$5&amp;B83,DATA!$A$1:$H$5592,7,0)</f>
        <v>#REF!</v>
      </c>
      <c r="E83" t="e">
        <f>VLOOKUP($E$5&amp;B83,DATA!$A$1:$H$5592,7,0)</f>
        <v>#REF!</v>
      </c>
      <c r="F83" s="119" t="e">
        <f>VLOOKUP($F$5&amp;$B83,DATA!$A$1:$H$5592,7,0)</f>
        <v>#REF!</v>
      </c>
      <c r="G83" s="119" t="e">
        <f>VLOOKUP($G$5&amp;$B83,DATA!$A$1:$H$5592,7,0)</f>
        <v>#REF!</v>
      </c>
      <c r="H83" s="119" t="e">
        <f>VLOOKUP($G$5&amp;$B83,DATA!$A$1:$H$5592,5,0)</f>
        <v>#REF!</v>
      </c>
      <c r="I83" s="119" t="e">
        <f t="shared" si="2"/>
        <v>#REF!</v>
      </c>
    </row>
    <row r="84" spans="2:9">
      <c r="B84" s="19">
        <f t="shared" si="3"/>
        <v>79</v>
      </c>
      <c r="C84" s="20" t="s">
        <v>144</v>
      </c>
      <c r="D84" t="e">
        <f>VLOOKUP($D$5&amp;B84,DATA!$A$1:$H$5592,7,0)</f>
        <v>#REF!</v>
      </c>
      <c r="E84" t="e">
        <f>VLOOKUP($E$5&amp;B84,DATA!$A$1:$H$5592,7,0)</f>
        <v>#REF!</v>
      </c>
      <c r="F84" s="119" t="e">
        <f>VLOOKUP($F$5&amp;$B84,DATA!$A$1:$H$5592,7,0)</f>
        <v>#REF!</v>
      </c>
      <c r="G84" s="119" t="e">
        <f>VLOOKUP($G$5&amp;$B84,DATA!$A$1:$H$5592,7,0)</f>
        <v>#REF!</v>
      </c>
      <c r="H84" s="119" t="e">
        <f>VLOOKUP($G$5&amp;$B84,DATA!$A$1:$H$5592,5,0)</f>
        <v>#REF!</v>
      </c>
      <c r="I84" s="119" t="e">
        <f t="shared" si="2"/>
        <v>#REF!</v>
      </c>
    </row>
    <row r="85" spans="2:9">
      <c r="B85" s="19">
        <f t="shared" si="3"/>
        <v>80</v>
      </c>
      <c r="C85" s="20" t="s">
        <v>145</v>
      </c>
      <c r="D85" t="e">
        <f>VLOOKUP($D$5&amp;B85,DATA!$A$1:$H$5592,7,0)</f>
        <v>#REF!</v>
      </c>
      <c r="E85" t="e">
        <f>VLOOKUP($E$5&amp;B85,DATA!$A$1:$H$5592,7,0)</f>
        <v>#REF!</v>
      </c>
      <c r="F85" s="119" t="e">
        <f>VLOOKUP($F$5&amp;$B85,DATA!$A$1:$H$5592,7,0)</f>
        <v>#REF!</v>
      </c>
      <c r="G85" s="119" t="e">
        <f>VLOOKUP($G$5&amp;$B85,DATA!$A$1:$H$5592,7,0)</f>
        <v>#REF!</v>
      </c>
      <c r="H85" s="119" t="e">
        <f>VLOOKUP($G$5&amp;$B85,DATA!$A$1:$H$5592,5,0)</f>
        <v>#REF!</v>
      </c>
      <c r="I85" s="119" t="e">
        <f t="shared" si="2"/>
        <v>#REF!</v>
      </c>
    </row>
    <row r="86" spans="2:9">
      <c r="B86" s="19">
        <f t="shared" si="3"/>
        <v>81</v>
      </c>
      <c r="C86" s="20" t="s">
        <v>146</v>
      </c>
      <c r="D86" t="e">
        <f>VLOOKUP($D$5&amp;B86,DATA!$A$1:$H$5592,7,0)</f>
        <v>#REF!</v>
      </c>
      <c r="E86" t="e">
        <f>VLOOKUP($E$5&amp;B86,DATA!$A$1:$H$5592,7,0)</f>
        <v>#REF!</v>
      </c>
      <c r="F86" s="119" t="e">
        <f>VLOOKUP($F$5&amp;$B86,DATA!$A$1:$H$5592,7,0)</f>
        <v>#REF!</v>
      </c>
      <c r="G86" s="119" t="e">
        <f>VLOOKUP($G$5&amp;$B86,DATA!$A$1:$H$5592,7,0)</f>
        <v>#REF!</v>
      </c>
      <c r="H86" s="119" t="e">
        <f>VLOOKUP($G$5&amp;$B86,DATA!$A$1:$H$5592,5,0)</f>
        <v>#REF!</v>
      </c>
      <c r="I86" s="119" t="e">
        <f t="shared" si="2"/>
        <v>#REF!</v>
      </c>
    </row>
    <row r="87" spans="2:9">
      <c r="B87" s="19">
        <f t="shared" si="3"/>
        <v>82</v>
      </c>
      <c r="C87" s="20" t="s">
        <v>147</v>
      </c>
      <c r="D87" t="e">
        <f>VLOOKUP($D$5&amp;B87,DATA!$A$1:$H$5592,7,0)</f>
        <v>#REF!</v>
      </c>
      <c r="E87" t="e">
        <f>VLOOKUP($E$5&amp;B87,DATA!$A$1:$H$5592,7,0)</f>
        <v>#REF!</v>
      </c>
      <c r="F87" s="119" t="e">
        <f>VLOOKUP($F$5&amp;$B87,DATA!$A$1:$H$5592,7,0)</f>
        <v>#REF!</v>
      </c>
      <c r="G87" s="119" t="e">
        <f>VLOOKUP($G$5&amp;$B87,DATA!$A$1:$H$5592,7,0)</f>
        <v>#REF!</v>
      </c>
      <c r="H87" s="119" t="e">
        <f>VLOOKUP($G$5&amp;$B87,DATA!$A$1:$H$5592,5,0)</f>
        <v>#REF!</v>
      </c>
      <c r="I87" s="119" t="e">
        <f t="shared" si="2"/>
        <v>#REF!</v>
      </c>
    </row>
    <row r="88" spans="2:9">
      <c r="B88" s="19">
        <f t="shared" si="3"/>
        <v>83</v>
      </c>
      <c r="C88" s="20" t="s">
        <v>148</v>
      </c>
      <c r="D88" t="e">
        <f>VLOOKUP($D$5&amp;B88,DATA!$A$1:$H$5592,7,0)</f>
        <v>#REF!</v>
      </c>
      <c r="E88" t="e">
        <f>VLOOKUP($E$5&amp;B88,DATA!$A$1:$H$5592,7,0)</f>
        <v>#REF!</v>
      </c>
      <c r="F88" s="119" t="e">
        <f>VLOOKUP($F$5&amp;$B88,DATA!$A$1:$H$5592,7,0)</f>
        <v>#REF!</v>
      </c>
      <c r="G88" s="119" t="e">
        <f>VLOOKUP($G$5&amp;$B88,DATA!$A$1:$H$5592,7,0)</f>
        <v>#REF!</v>
      </c>
      <c r="H88" s="119" t="e">
        <f>VLOOKUP($G$5&amp;$B88,DATA!$A$1:$H$5592,5,0)</f>
        <v>#REF!</v>
      </c>
      <c r="I88" s="119" t="e">
        <f t="shared" si="2"/>
        <v>#REF!</v>
      </c>
    </row>
    <row r="89" spans="2:9">
      <c r="B89" s="19">
        <f t="shared" si="3"/>
        <v>84</v>
      </c>
      <c r="C89" s="20" t="s">
        <v>149</v>
      </c>
      <c r="D89" t="e">
        <f>VLOOKUP($D$5&amp;B89,DATA!$A$1:$H$5592,7,0)</f>
        <v>#REF!</v>
      </c>
      <c r="E89" t="e">
        <f>VLOOKUP($E$5&amp;B89,DATA!$A$1:$H$5592,7,0)</f>
        <v>#REF!</v>
      </c>
      <c r="F89" s="119" t="e">
        <f>VLOOKUP($F$5&amp;$B89,DATA!$A$1:$H$5592,7,0)</f>
        <v>#REF!</v>
      </c>
      <c r="G89" s="119" t="e">
        <f>VLOOKUP($G$5&amp;$B89,DATA!$A$1:$H$5592,7,0)</f>
        <v>#REF!</v>
      </c>
      <c r="H89" s="119" t="e">
        <f>VLOOKUP($G$5&amp;$B89,DATA!$A$1:$H$5592,5,0)</f>
        <v>#REF!</v>
      </c>
      <c r="I89" s="119" t="e">
        <f t="shared" si="2"/>
        <v>#REF!</v>
      </c>
    </row>
    <row r="90" spans="2:9">
      <c r="B90" s="19">
        <f t="shared" si="3"/>
        <v>85</v>
      </c>
      <c r="C90" s="20" t="s">
        <v>150</v>
      </c>
      <c r="D90" t="e">
        <f>VLOOKUP($D$5&amp;B90,DATA!$A$1:$H$5592,7,0)</f>
        <v>#REF!</v>
      </c>
      <c r="E90" t="e">
        <f>VLOOKUP($E$5&amp;B90,DATA!$A$1:$H$5592,7,0)</f>
        <v>#REF!</v>
      </c>
      <c r="F90" s="119" t="e">
        <f>VLOOKUP($F$5&amp;$B90,DATA!$A$1:$H$5592,7,0)</f>
        <v>#REF!</v>
      </c>
      <c r="G90" s="119" t="e">
        <f>VLOOKUP($G$5&amp;$B90,DATA!$A$1:$H$5592,7,0)</f>
        <v>#REF!</v>
      </c>
      <c r="H90" s="119" t="e">
        <f>VLOOKUP($G$5&amp;$B90,DATA!$A$1:$H$5592,5,0)</f>
        <v>#REF!</v>
      </c>
      <c r="I90" s="119" t="e">
        <f t="shared" si="2"/>
        <v>#REF!</v>
      </c>
    </row>
    <row r="91" spans="2:9">
      <c r="B91" s="19">
        <f t="shared" si="3"/>
        <v>86</v>
      </c>
      <c r="C91" s="20" t="s">
        <v>151</v>
      </c>
      <c r="D91" t="e">
        <f>VLOOKUP($D$5&amp;B91,DATA!$A$1:$H$5592,7,0)</f>
        <v>#REF!</v>
      </c>
      <c r="E91" t="e">
        <f>VLOOKUP($E$5&amp;B91,DATA!$A$1:$H$5592,7,0)</f>
        <v>#REF!</v>
      </c>
      <c r="F91" s="119" t="e">
        <f>VLOOKUP($F$5&amp;$B91,DATA!$A$1:$H$5592,7,0)</f>
        <v>#REF!</v>
      </c>
      <c r="G91" s="119" t="e">
        <f>VLOOKUP($G$5&amp;$B91,DATA!$A$1:$H$5592,7,0)</f>
        <v>#REF!</v>
      </c>
      <c r="H91" s="119" t="e">
        <f>VLOOKUP($G$5&amp;$B91,DATA!$A$1:$H$5592,5,0)</f>
        <v>#REF!</v>
      </c>
      <c r="I91" s="119" t="e">
        <f t="shared" si="2"/>
        <v>#REF!</v>
      </c>
    </row>
    <row r="92" spans="2:9">
      <c r="B92" s="19">
        <f t="shared" si="3"/>
        <v>87</v>
      </c>
      <c r="C92" s="20" t="s">
        <v>152</v>
      </c>
      <c r="D92" t="e">
        <f>VLOOKUP($D$5&amp;B92,DATA!$A$1:$H$5592,7,0)</f>
        <v>#REF!</v>
      </c>
      <c r="E92" t="e">
        <f>VLOOKUP($E$5&amp;B92,DATA!$A$1:$H$5592,7,0)</f>
        <v>#REF!</v>
      </c>
      <c r="F92" s="119" t="e">
        <f>VLOOKUP($F$5&amp;$B92,DATA!$A$1:$H$5592,7,0)</f>
        <v>#REF!</v>
      </c>
      <c r="G92" s="119" t="e">
        <f>VLOOKUP($G$5&amp;$B92,DATA!$A$1:$H$5592,7,0)</f>
        <v>#REF!</v>
      </c>
      <c r="H92" s="119" t="e">
        <f>VLOOKUP($G$5&amp;$B92,DATA!$A$1:$H$5592,5,0)</f>
        <v>#REF!</v>
      </c>
      <c r="I92" s="119" t="e">
        <f t="shared" si="2"/>
        <v>#REF!</v>
      </c>
    </row>
    <row r="93" spans="2:9">
      <c r="B93" s="19">
        <f t="shared" si="3"/>
        <v>88</v>
      </c>
      <c r="C93" s="20" t="s">
        <v>153</v>
      </c>
      <c r="D93" t="e">
        <f>VLOOKUP($D$5&amp;B93,DATA!$A$1:$H$5592,7,0)</f>
        <v>#REF!</v>
      </c>
      <c r="E93" t="e">
        <f>VLOOKUP($E$5&amp;B93,DATA!$A$1:$H$5592,7,0)</f>
        <v>#REF!</v>
      </c>
      <c r="F93" s="119" t="e">
        <f>VLOOKUP($F$5&amp;$B93,DATA!$A$1:$H$5592,7,0)</f>
        <v>#REF!</v>
      </c>
      <c r="G93" s="119" t="e">
        <f>VLOOKUP($G$5&amp;$B93,DATA!$A$1:$H$5592,7,0)</f>
        <v>#REF!</v>
      </c>
      <c r="H93" s="119" t="e">
        <f>VLOOKUP($G$5&amp;$B93,DATA!$A$1:$H$5592,5,0)</f>
        <v>#REF!</v>
      </c>
      <c r="I93" s="119" t="e">
        <f t="shared" si="2"/>
        <v>#REF!</v>
      </c>
    </row>
    <row r="94" spans="2:9">
      <c r="B94" s="19">
        <f t="shared" si="3"/>
        <v>89</v>
      </c>
      <c r="C94" s="20" t="s">
        <v>154</v>
      </c>
      <c r="D94" t="e">
        <f>VLOOKUP($D$5&amp;B94,DATA!$A$1:$H$5592,7,0)</f>
        <v>#REF!</v>
      </c>
      <c r="E94" t="e">
        <f>VLOOKUP($E$5&amp;B94,DATA!$A$1:$H$5592,7,0)</f>
        <v>#REF!</v>
      </c>
      <c r="F94" s="119" t="e">
        <f>VLOOKUP($F$5&amp;$B94,DATA!$A$1:$H$5592,7,0)</f>
        <v>#REF!</v>
      </c>
      <c r="G94" s="119" t="e">
        <f>VLOOKUP($G$5&amp;$B94,DATA!$A$1:$H$5592,7,0)</f>
        <v>#REF!</v>
      </c>
      <c r="H94" s="119" t="e">
        <f>VLOOKUP($G$5&amp;$B94,DATA!$A$1:$H$5592,5,0)</f>
        <v>#REF!</v>
      </c>
      <c r="I94" s="119" t="e">
        <f t="shared" si="2"/>
        <v>#REF!</v>
      </c>
    </row>
    <row r="95" spans="2:9">
      <c r="B95" s="19">
        <f t="shared" si="3"/>
        <v>90</v>
      </c>
      <c r="C95" s="20" t="s">
        <v>155</v>
      </c>
      <c r="D95" t="e">
        <f>VLOOKUP($D$5&amp;B95,DATA!$A$1:$H$5592,7,0)</f>
        <v>#REF!</v>
      </c>
      <c r="E95" t="e">
        <f>VLOOKUP($E$5&amp;B95,DATA!$A$1:$H$5592,7,0)</f>
        <v>#REF!</v>
      </c>
      <c r="F95" s="119" t="e">
        <f>VLOOKUP($F$5&amp;$B95,DATA!$A$1:$H$5592,7,0)</f>
        <v>#REF!</v>
      </c>
      <c r="G95" s="119" t="e">
        <f>VLOOKUP($G$5&amp;$B95,DATA!$A$1:$H$5592,7,0)</f>
        <v>#REF!</v>
      </c>
      <c r="H95" s="119" t="e">
        <f>VLOOKUP($G$5&amp;$B95,DATA!$A$1:$H$5592,5,0)</f>
        <v>#REF!</v>
      </c>
      <c r="I95" s="119" t="e">
        <f t="shared" si="2"/>
        <v>#REF!</v>
      </c>
    </row>
    <row r="96" spans="2:9">
      <c r="B96" s="19">
        <f t="shared" si="3"/>
        <v>91</v>
      </c>
      <c r="C96" s="20" t="s">
        <v>156</v>
      </c>
      <c r="D96" t="e">
        <f>VLOOKUP($D$5&amp;B96,DATA!$A$1:$H$5592,7,0)</f>
        <v>#REF!</v>
      </c>
      <c r="E96" t="e">
        <f>VLOOKUP($E$5&amp;B96,DATA!$A$1:$H$5592,7,0)</f>
        <v>#REF!</v>
      </c>
      <c r="F96" s="119" t="e">
        <f>VLOOKUP($F$5&amp;$B96,DATA!$A$1:$H$5592,7,0)</f>
        <v>#REF!</v>
      </c>
      <c r="G96" s="119" t="e">
        <f>VLOOKUP($G$5&amp;$B96,DATA!$A$1:$H$5592,7,0)</f>
        <v>#REF!</v>
      </c>
      <c r="H96" s="119" t="e">
        <f>VLOOKUP($G$5&amp;$B96,DATA!$A$1:$H$5592,5,0)</f>
        <v>#REF!</v>
      </c>
      <c r="I96" s="119" t="e">
        <f t="shared" si="2"/>
        <v>#REF!</v>
      </c>
    </row>
    <row r="97" spans="2:9">
      <c r="B97" s="19">
        <f t="shared" si="3"/>
        <v>92</v>
      </c>
      <c r="C97" s="20" t="s">
        <v>157</v>
      </c>
      <c r="D97" t="e">
        <f>VLOOKUP($D$5&amp;B97,DATA!$A$1:$H$5592,7,0)</f>
        <v>#REF!</v>
      </c>
      <c r="E97" t="e">
        <f>VLOOKUP($E$5&amp;B97,DATA!$A$1:$H$5592,7,0)</f>
        <v>#REF!</v>
      </c>
      <c r="F97" s="119" t="e">
        <f>VLOOKUP($F$5&amp;$B97,DATA!$A$1:$H$5592,7,0)</f>
        <v>#REF!</v>
      </c>
      <c r="G97" s="119" t="e">
        <f>VLOOKUP($G$5&amp;$B97,DATA!$A$1:$H$5592,7,0)</f>
        <v>#REF!</v>
      </c>
      <c r="H97" s="119" t="e">
        <f>VLOOKUP($G$5&amp;$B97,DATA!$A$1:$H$5592,5,0)</f>
        <v>#REF!</v>
      </c>
      <c r="I97" s="119" t="e">
        <f t="shared" si="2"/>
        <v>#REF!</v>
      </c>
    </row>
    <row r="98" spans="2:9">
      <c r="B98" s="19">
        <f t="shared" si="3"/>
        <v>93</v>
      </c>
      <c r="C98" s="20" t="s">
        <v>158</v>
      </c>
      <c r="D98" t="e">
        <f>VLOOKUP($D$5&amp;B98,DATA!$A$1:$H$5592,7,0)</f>
        <v>#REF!</v>
      </c>
      <c r="E98" t="e">
        <f>VLOOKUP($E$5&amp;B98,DATA!$A$1:$H$5592,7,0)</f>
        <v>#REF!</v>
      </c>
      <c r="F98" s="119" t="e">
        <f>VLOOKUP($F$5&amp;$B98,DATA!$A$1:$H$5592,7,0)</f>
        <v>#REF!</v>
      </c>
      <c r="G98" s="119" t="e">
        <f>VLOOKUP($G$5&amp;$B98,DATA!$A$1:$H$5592,7,0)</f>
        <v>#REF!</v>
      </c>
      <c r="H98" s="119" t="e">
        <f>VLOOKUP($G$5&amp;$B98,DATA!$A$1:$H$5592,5,0)</f>
        <v>#REF!</v>
      </c>
      <c r="I98" s="119" t="e">
        <f t="shared" si="2"/>
        <v>#REF!</v>
      </c>
    </row>
    <row r="99" spans="2:9">
      <c r="B99" s="19">
        <f t="shared" si="3"/>
        <v>94</v>
      </c>
      <c r="C99" s="20" t="s">
        <v>159</v>
      </c>
      <c r="D99" t="e">
        <f>VLOOKUP($D$5&amp;B99,DATA!$A$1:$H$5592,7,0)</f>
        <v>#REF!</v>
      </c>
      <c r="E99" t="e">
        <f>VLOOKUP($E$5&amp;B99,DATA!$A$1:$H$5592,7,0)</f>
        <v>#REF!</v>
      </c>
      <c r="F99" s="119" t="e">
        <f>VLOOKUP($F$5&amp;$B99,DATA!$A$1:$H$5592,7,0)</f>
        <v>#REF!</v>
      </c>
      <c r="G99" s="119" t="e">
        <f>VLOOKUP($G$5&amp;$B99,DATA!$A$1:$H$5592,7,0)</f>
        <v>#REF!</v>
      </c>
      <c r="H99" s="119" t="e">
        <f>VLOOKUP($G$5&amp;$B99,DATA!$A$1:$H$5592,5,0)</f>
        <v>#REF!</v>
      </c>
      <c r="I99" s="119" t="e">
        <f t="shared" si="2"/>
        <v>#REF!</v>
      </c>
    </row>
    <row r="100" spans="2:9">
      <c r="B100" s="19">
        <f t="shared" si="3"/>
        <v>95</v>
      </c>
      <c r="C100" s="20" t="s">
        <v>160</v>
      </c>
      <c r="D100" t="e">
        <f>VLOOKUP($D$5&amp;B100,DATA!$A$1:$H$5592,7,0)</f>
        <v>#REF!</v>
      </c>
      <c r="E100" t="e">
        <f>VLOOKUP($E$5&amp;B100,DATA!$A$1:$H$5592,7,0)</f>
        <v>#REF!</v>
      </c>
      <c r="F100" s="119" t="e">
        <f>VLOOKUP($F$5&amp;$B100,DATA!$A$1:$H$5592,7,0)</f>
        <v>#REF!</v>
      </c>
      <c r="G100" s="119" t="e">
        <f>VLOOKUP($G$5&amp;$B100,DATA!$A$1:$H$5592,7,0)</f>
        <v>#REF!</v>
      </c>
      <c r="H100" s="119" t="e">
        <f>VLOOKUP($G$5&amp;$B100,DATA!$A$1:$H$5592,5,0)</f>
        <v>#REF!</v>
      </c>
      <c r="I100" s="119" t="e">
        <f t="shared" si="2"/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592"/>
  <sheetViews>
    <sheetView workbookViewId="0">
      <selection activeCell="N17" sqref="N17"/>
    </sheetView>
  </sheetViews>
  <sheetFormatPr defaultRowHeight="15"/>
  <cols>
    <col min="1" max="1" width="44.85546875" customWidth="1"/>
    <col min="3" max="3" width="30.140625" customWidth="1"/>
    <col min="5" max="5" width="13.28515625" customWidth="1"/>
    <col min="6" max="6" width="10.7109375" bestFit="1" customWidth="1"/>
    <col min="7" max="7" width="12.140625" customWidth="1"/>
    <col min="9" max="9" width="10.7109375" bestFit="1" customWidth="1"/>
    <col min="12" max="12" width="26" customWidth="1"/>
  </cols>
  <sheetData>
    <row r="1" spans="1:8" ht="15" customHeight="1">
      <c r="B1" s="152" t="s">
        <v>64</v>
      </c>
      <c r="C1" s="151" t="s">
        <v>63</v>
      </c>
      <c r="D1" s="149" t="s">
        <v>62</v>
      </c>
      <c r="E1" s="151" t="s">
        <v>61</v>
      </c>
      <c r="F1" s="151"/>
      <c r="G1" s="151"/>
      <c r="H1">
        <v>1</v>
      </c>
    </row>
    <row r="2" spans="1:8">
      <c r="B2" s="152"/>
      <c r="C2" s="151"/>
      <c r="D2" s="150"/>
      <c r="E2" s="18" t="s">
        <v>60</v>
      </c>
      <c r="F2" s="18" t="s">
        <v>59</v>
      </c>
      <c r="G2" s="18" t="s">
        <v>58</v>
      </c>
      <c r="H2">
        <v>1</v>
      </c>
    </row>
    <row r="3" spans="1:8">
      <c r="A3" t="str">
        <f t="shared" ref="A3:A34" si="0">C3&amp;H3</f>
        <v>Tổng1</v>
      </c>
      <c r="B3" s="25"/>
      <c r="C3" s="26" t="s">
        <v>57</v>
      </c>
      <c r="D3" s="27"/>
      <c r="E3" s="28"/>
      <c r="F3" s="28"/>
      <c r="G3" s="28">
        <v>165198.66764422361</v>
      </c>
      <c r="H3">
        <v>1</v>
      </c>
    </row>
    <row r="4" spans="1:8">
      <c r="A4" t="str">
        <f t="shared" si="0"/>
        <v>Sự nghiệp giáo dục - đào tạo1</v>
      </c>
      <c r="B4" s="25" t="s">
        <v>56</v>
      </c>
      <c r="C4" s="6" t="s">
        <v>55</v>
      </c>
      <c r="D4" s="29"/>
      <c r="E4" s="30"/>
      <c r="F4" s="30"/>
      <c r="G4" s="30">
        <v>78003.677842560006</v>
      </c>
      <c r="H4">
        <v>1</v>
      </c>
    </row>
    <row r="5" spans="1:8" ht="28.5">
      <c r="A5" t="str">
        <f t="shared" si="0"/>
        <v>Chi chế độ tiền lương theo số biên chế có mặt1</v>
      </c>
      <c r="B5" s="25">
        <v>1</v>
      </c>
      <c r="C5" s="10" t="s">
        <v>54</v>
      </c>
      <c r="D5" s="31"/>
      <c r="E5" s="30">
        <v>320</v>
      </c>
      <c r="F5" s="30"/>
      <c r="G5" s="30">
        <v>61506.858322560001</v>
      </c>
      <c r="H5">
        <v>1</v>
      </c>
    </row>
    <row r="6" spans="1:8">
      <c r="A6" t="str">
        <f t="shared" si="0"/>
        <v>Khoán chi hoạt động giáo dục1</v>
      </c>
      <c r="B6" s="25">
        <v>2</v>
      </c>
      <c r="C6" s="6" t="s">
        <v>163</v>
      </c>
      <c r="D6" s="29"/>
      <c r="E6" s="30"/>
      <c r="F6" s="30"/>
      <c r="G6" s="30">
        <v>11520</v>
      </c>
      <c r="H6">
        <v>1</v>
      </c>
    </row>
    <row r="7" spans="1:8">
      <c r="A7" t="str">
        <f t="shared" si="0"/>
        <v>Mầm non1</v>
      </c>
      <c r="B7" s="3" t="s">
        <v>10</v>
      </c>
      <c r="C7" s="8" t="s">
        <v>53</v>
      </c>
      <c r="D7" s="32"/>
      <c r="E7" s="24"/>
      <c r="F7" s="24"/>
      <c r="G7" s="24">
        <v>2496</v>
      </c>
      <c r="H7">
        <v>1</v>
      </c>
    </row>
    <row r="8" spans="1:8">
      <c r="A8" t="str">
        <f t="shared" si="0"/>
        <v>- Phường1</v>
      </c>
      <c r="B8" s="3"/>
      <c r="C8" s="8" t="s">
        <v>167</v>
      </c>
      <c r="D8" s="32"/>
      <c r="E8" s="24">
        <v>48</v>
      </c>
      <c r="F8" s="24">
        <v>52</v>
      </c>
      <c r="G8" s="24">
        <v>2496</v>
      </c>
      <c r="H8">
        <v>1</v>
      </c>
    </row>
    <row r="9" spans="1:8">
      <c r="A9" t="str">
        <f t="shared" si="0"/>
        <v>- Xã1</v>
      </c>
      <c r="B9" s="3"/>
      <c r="C9" s="8" t="s">
        <v>164</v>
      </c>
      <c r="D9" s="32"/>
      <c r="E9" s="24"/>
      <c r="F9" s="24">
        <v>60</v>
      </c>
      <c r="G9" s="24">
        <v>0</v>
      </c>
      <c r="H9">
        <v>1</v>
      </c>
    </row>
    <row r="10" spans="1:8">
      <c r="A10" t="str">
        <f t="shared" si="0"/>
        <v>Cấp 1, 21</v>
      </c>
      <c r="B10" s="3" t="s">
        <v>1</v>
      </c>
      <c r="C10" s="8" t="s">
        <v>52</v>
      </c>
      <c r="D10" s="32"/>
      <c r="E10" s="24"/>
      <c r="F10" s="24"/>
      <c r="G10" s="24">
        <v>8430</v>
      </c>
      <c r="H10">
        <v>1</v>
      </c>
    </row>
    <row r="11" spans="1:8">
      <c r="A11" t="str">
        <f t="shared" si="0"/>
        <v>-Phường1</v>
      </c>
      <c r="B11" s="3"/>
      <c r="C11" s="8" t="s">
        <v>168</v>
      </c>
      <c r="D11" s="32"/>
      <c r="E11" s="24">
        <v>281</v>
      </c>
      <c r="F11" s="24">
        <v>30</v>
      </c>
      <c r="G11" s="24">
        <v>8430</v>
      </c>
      <c r="H11">
        <v>1</v>
      </c>
    </row>
    <row r="12" spans="1:8">
      <c r="A12" t="str">
        <f t="shared" si="0"/>
        <v>-Xã1</v>
      </c>
      <c r="B12" s="3"/>
      <c r="C12" s="8" t="s">
        <v>169</v>
      </c>
      <c r="D12" s="32"/>
      <c r="E12" s="24"/>
      <c r="F12" s="24">
        <v>35</v>
      </c>
      <c r="G12" s="24">
        <v>0</v>
      </c>
      <c r="H12">
        <v>1</v>
      </c>
    </row>
    <row r="13" spans="1:8">
      <c r="A13" t="str">
        <f t="shared" si="0"/>
        <v>Trường chính trị 1</v>
      </c>
      <c r="B13" s="3" t="s">
        <v>26</v>
      </c>
      <c r="C13" s="8" t="s">
        <v>51</v>
      </c>
      <c r="D13" s="32"/>
      <c r="E13" s="24"/>
      <c r="F13" s="24">
        <v>80</v>
      </c>
      <c r="G13" s="24">
        <v>0</v>
      </c>
      <c r="H13">
        <v>1</v>
      </c>
    </row>
    <row r="14" spans="1:8">
      <c r="A14" t="str">
        <f t="shared" si="0"/>
        <v>Trường dân tộc nội trú1</v>
      </c>
      <c r="B14" s="3" t="s">
        <v>24</v>
      </c>
      <c r="C14" s="8" t="s">
        <v>165</v>
      </c>
      <c r="D14" s="32"/>
      <c r="E14" s="24"/>
      <c r="F14" s="24">
        <v>55</v>
      </c>
      <c r="G14" s="24">
        <v>0</v>
      </c>
      <c r="H14">
        <v>1</v>
      </c>
    </row>
    <row r="15" spans="1:8" ht="45">
      <c r="A15" t="str">
        <f t="shared" si="0"/>
        <v>'Phân bổ bổ sung số biên chế tiết kiệm, chưa tuyển sự nghiệp giáo dục - đào tạo1</v>
      </c>
      <c r="B15" s="3" t="s">
        <v>22</v>
      </c>
      <c r="C15" s="8" t="s">
        <v>170</v>
      </c>
      <c r="D15" s="32"/>
      <c r="E15" s="24">
        <v>9</v>
      </c>
      <c r="F15" s="24">
        <v>66</v>
      </c>
      <c r="G15" s="24">
        <v>594</v>
      </c>
      <c r="H15">
        <v>1</v>
      </c>
    </row>
    <row r="16" spans="1:8">
      <c r="A16" t="str">
        <f t="shared" si="0"/>
        <v>Chi các chế độ chính sách1</v>
      </c>
      <c r="B16" s="25">
        <v>3</v>
      </c>
      <c r="C16" s="6" t="s">
        <v>50</v>
      </c>
      <c r="D16" s="29"/>
      <c r="E16" s="30"/>
      <c r="F16" s="30"/>
      <c r="G16" s="30">
        <v>4428.6895199999999</v>
      </c>
      <c r="H16">
        <v>1</v>
      </c>
    </row>
    <row r="17" spans="1:8" ht="30">
      <c r="A17" t="str">
        <f t="shared" si="0"/>
        <v>Miễn giảm học phí, hỗ trợ chi phí học tập1</v>
      </c>
      <c r="B17" s="3" t="s">
        <v>10</v>
      </c>
      <c r="C17" s="8" t="s">
        <v>49</v>
      </c>
      <c r="D17" s="32"/>
      <c r="E17" s="24"/>
      <c r="F17" s="24"/>
      <c r="G17" s="24">
        <v>931.94999999999993</v>
      </c>
      <c r="H17">
        <v>1</v>
      </c>
    </row>
    <row r="18" spans="1:8" ht="45">
      <c r="A18" t="str">
        <f t="shared" si="0"/>
        <v>Chính sách hỗ trợ mầm non (tiền ăn trẻ, hỗ trợ giáo viên, hỗ trợ cơ sở mầm non)1</v>
      </c>
      <c r="B18" s="3" t="s">
        <v>1</v>
      </c>
      <c r="C18" s="8" t="s">
        <v>48</v>
      </c>
      <c r="D18" s="32"/>
      <c r="E18" s="24"/>
      <c r="F18" s="24"/>
      <c r="G18" s="24">
        <v>1.1520000000000001</v>
      </c>
      <c r="H18">
        <v>1</v>
      </c>
    </row>
    <row r="19" spans="1:8">
      <c r="A19" t="str">
        <f t="shared" si="0"/>
        <v>Chế độ hỗ trợ học sinh khuyết tật1</v>
      </c>
      <c r="B19" s="3" t="s">
        <v>26</v>
      </c>
      <c r="C19" s="8" t="s">
        <v>47</v>
      </c>
      <c r="D19" s="32"/>
      <c r="E19" s="24"/>
      <c r="F19" s="24"/>
      <c r="G19" s="24">
        <v>0</v>
      </c>
      <c r="H19">
        <v>1</v>
      </c>
    </row>
    <row r="20" spans="1:8" ht="30">
      <c r="A20" t="str">
        <f t="shared" si="0"/>
        <v>Chế độ giáo viên dạy trẻ khuyết tật1</v>
      </c>
      <c r="B20" s="3" t="s">
        <v>24</v>
      </c>
      <c r="C20" s="8" t="s">
        <v>46</v>
      </c>
      <c r="D20" s="32"/>
      <c r="E20" s="24"/>
      <c r="F20" s="24"/>
      <c r="G20" s="24">
        <v>2994</v>
      </c>
      <c r="H20">
        <v>1</v>
      </c>
    </row>
    <row r="21" spans="1:8" ht="30">
      <c r="A21" t="str">
        <f t="shared" si="0"/>
        <v>Chế độ hỗ trợ trẻ em nhà trẻ bán trú1</v>
      </c>
      <c r="B21" s="3" t="s">
        <v>22</v>
      </c>
      <c r="C21" s="8" t="s">
        <v>45</v>
      </c>
      <c r="D21" s="32"/>
      <c r="E21" s="24"/>
      <c r="F21" s="24"/>
      <c r="G21" s="24">
        <v>106.78752</v>
      </c>
      <c r="H21">
        <v>1</v>
      </c>
    </row>
    <row r="22" spans="1:8" ht="30">
      <c r="A22" t="str">
        <f t="shared" si="0"/>
        <v>Chế độ hỗ trợ đối với học sinh, trường dân tộc nội trú1</v>
      </c>
      <c r="B22" s="21" t="s">
        <v>20</v>
      </c>
      <c r="C22" s="22" t="s">
        <v>161</v>
      </c>
      <c r="D22" s="32"/>
      <c r="E22" s="24"/>
      <c r="F22" s="24"/>
      <c r="G22" s="24">
        <v>0</v>
      </c>
      <c r="H22">
        <v>1</v>
      </c>
    </row>
    <row r="23" spans="1:8">
      <c r="A23" t="str">
        <f t="shared" si="0"/>
        <v>Hỗ trợ Tết Nguyên đán1</v>
      </c>
      <c r="B23" s="3" t="s">
        <v>18</v>
      </c>
      <c r="C23" s="8" t="s">
        <v>44</v>
      </c>
      <c r="D23" s="32"/>
      <c r="E23" s="24"/>
      <c r="F23" s="24"/>
      <c r="G23" s="24">
        <v>394.8</v>
      </c>
      <c r="H23">
        <v>1</v>
      </c>
    </row>
    <row r="24" spans="1:8">
      <c r="A24" t="str">
        <f t="shared" si="0"/>
        <v>Các đặc thù1</v>
      </c>
      <c r="B24" s="25">
        <v>4</v>
      </c>
      <c r="C24" s="6" t="s">
        <v>43</v>
      </c>
      <c r="D24" s="29"/>
      <c r="E24" s="30"/>
      <c r="F24" s="30"/>
      <c r="G24" s="30">
        <v>224</v>
      </c>
      <c r="H24">
        <v>1</v>
      </c>
    </row>
    <row r="25" spans="1:8" ht="30">
      <c r="A25" t="str">
        <f t="shared" si="0"/>
        <v>Trường có từ 02 cơ sở trở lên, mỗi cơ sở1</v>
      </c>
      <c r="B25" s="3" t="s">
        <v>10</v>
      </c>
      <c r="C25" s="8" t="s">
        <v>42</v>
      </c>
      <c r="D25" s="32"/>
      <c r="E25" s="24">
        <v>4</v>
      </c>
      <c r="F25" s="24">
        <v>56</v>
      </c>
      <c r="G25" s="24">
        <v>224</v>
      </c>
      <c r="H25">
        <v>1</v>
      </c>
    </row>
    <row r="26" spans="1:8" ht="30">
      <c r="A26" t="str">
        <f t="shared" si="0"/>
        <v>Hỗ trợ các phường, xã trung tâm (kinh phí đào tạo chính trị)1</v>
      </c>
      <c r="B26" s="3" t="s">
        <v>1</v>
      </c>
      <c r="C26" s="8" t="s">
        <v>166</v>
      </c>
      <c r="D26" s="32"/>
      <c r="E26" s="24">
        <v>0</v>
      </c>
      <c r="F26" s="24">
        <v>1500</v>
      </c>
      <c r="G26" s="24">
        <v>0</v>
      </c>
      <c r="H26">
        <v>1</v>
      </c>
    </row>
    <row r="27" spans="1:8">
      <c r="A27" t="str">
        <f t="shared" si="0"/>
        <v>Kinh phí hoạt động ngành1</v>
      </c>
      <c r="B27" s="25">
        <v>5</v>
      </c>
      <c r="C27" s="6" t="s">
        <v>41</v>
      </c>
      <c r="D27" s="29"/>
      <c r="E27" s="30">
        <v>32413</v>
      </c>
      <c r="F27" s="33">
        <v>0.01</v>
      </c>
      <c r="G27" s="30">
        <v>324.13</v>
      </c>
      <c r="H27">
        <v>1</v>
      </c>
    </row>
    <row r="28" spans="1:8">
      <c r="A28" t="str">
        <f t="shared" si="0"/>
        <v>Các sự nghiệp khác1</v>
      </c>
      <c r="B28" s="25" t="s">
        <v>40</v>
      </c>
      <c r="C28" s="6" t="s">
        <v>39</v>
      </c>
      <c r="D28" s="29"/>
      <c r="E28" s="24"/>
      <c r="F28" s="30"/>
      <c r="G28" s="30">
        <v>87194.989801663585</v>
      </c>
      <c r="H28">
        <v>1</v>
      </c>
    </row>
    <row r="29" spans="1:8">
      <c r="A29" t="str">
        <f t="shared" si="0"/>
        <v>Chi chế độ tiền lương1</v>
      </c>
      <c r="B29" s="25">
        <v>1</v>
      </c>
      <c r="C29" s="10" t="s">
        <v>38</v>
      </c>
      <c r="D29" s="31"/>
      <c r="E29" s="30"/>
      <c r="F29" s="30"/>
      <c r="G29" s="30">
        <v>21059.793315599996</v>
      </c>
      <c r="H29">
        <v>1</v>
      </c>
    </row>
    <row r="30" spans="1:8" ht="30">
      <c r="A30" t="str">
        <f t="shared" si="0"/>
        <v>Chế độ tiền lương theo số biên chế có mặt1</v>
      </c>
      <c r="B30" s="3" t="s">
        <v>10</v>
      </c>
      <c r="C30" s="8" t="s">
        <v>37</v>
      </c>
      <c r="D30" s="32"/>
      <c r="E30" s="24">
        <v>90</v>
      </c>
      <c r="F30" s="24"/>
      <c r="G30" s="24">
        <v>16633.747899599999</v>
      </c>
      <c r="H30">
        <v>1</v>
      </c>
    </row>
    <row r="31" spans="1:8">
      <c r="A31" t="str">
        <f t="shared" si="0"/>
        <v>Phụ cấp cấp ủy1</v>
      </c>
      <c r="B31" s="3" t="s">
        <v>1</v>
      </c>
      <c r="C31" s="8" t="s">
        <v>36</v>
      </c>
      <c r="D31" s="32"/>
      <c r="E31" s="24">
        <v>25</v>
      </c>
      <c r="F31" s="34">
        <v>8.4239999999999995</v>
      </c>
      <c r="G31" s="24">
        <v>210.6</v>
      </c>
      <c r="H31">
        <v>1</v>
      </c>
    </row>
    <row r="32" spans="1:8">
      <c r="A32" t="str">
        <f t="shared" si="0"/>
        <v>Phụ cấp HĐND1</v>
      </c>
      <c r="B32" s="3" t="s">
        <v>26</v>
      </c>
      <c r="C32" s="8" t="s">
        <v>35</v>
      </c>
      <c r="D32" s="32"/>
      <c r="E32" s="24">
        <v>80</v>
      </c>
      <c r="F32" s="34">
        <v>8.4239999999999995</v>
      </c>
      <c r="G32" s="24">
        <v>673.92</v>
      </c>
      <c r="H32">
        <v>1</v>
      </c>
    </row>
    <row r="33" spans="1:8" ht="45">
      <c r="A33" t="str">
        <f t="shared" si="0"/>
        <v>Chế độ người hoạt động không chuyên trách, người trực tiếp tham gia hoạt động tại cấp ấp1</v>
      </c>
      <c r="B33" s="3" t="s">
        <v>24</v>
      </c>
      <c r="C33" s="8" t="s">
        <v>34</v>
      </c>
      <c r="D33" s="32"/>
      <c r="E33" s="24"/>
      <c r="F33" s="24"/>
      <c r="G33" s="24">
        <v>3541.525416</v>
      </c>
      <c r="H33">
        <v>1</v>
      </c>
    </row>
    <row r="34" spans="1:8">
      <c r="A34" t="str">
        <f t="shared" si="0"/>
        <v>Khoán chi hoạt động 1</v>
      </c>
      <c r="B34" s="25">
        <v>2</v>
      </c>
      <c r="C34" s="6" t="s">
        <v>33</v>
      </c>
      <c r="D34" s="29"/>
      <c r="E34" s="30"/>
      <c r="F34" s="30"/>
      <c r="G34" s="30">
        <v>9232</v>
      </c>
      <c r="H34">
        <v>1</v>
      </c>
    </row>
    <row r="35" spans="1:8" ht="30">
      <c r="A35" t="str">
        <f t="shared" ref="A35:A57" si="1">C35&amp;H35</f>
        <v>Phân bổ theo số biên chế CBCC được giao1</v>
      </c>
      <c r="B35" s="14" t="s">
        <v>10</v>
      </c>
      <c r="C35" s="15" t="s">
        <v>32</v>
      </c>
      <c r="D35" s="35"/>
      <c r="E35" s="30">
        <v>92</v>
      </c>
      <c r="F35" s="36">
        <v>80</v>
      </c>
      <c r="G35" s="36">
        <v>7360</v>
      </c>
      <c r="H35">
        <v>1</v>
      </c>
    </row>
    <row r="36" spans="1:8" ht="30">
      <c r="A36" t="str">
        <f t="shared" si="1"/>
        <v>Phân bổ theo số biên chế viên chức được giao1</v>
      </c>
      <c r="B36" s="14" t="s">
        <v>1</v>
      </c>
      <c r="C36" s="15" t="s">
        <v>31</v>
      </c>
      <c r="D36" s="35"/>
      <c r="E36" s="30">
        <v>15</v>
      </c>
      <c r="F36" s="36">
        <v>50</v>
      </c>
      <c r="G36" s="36">
        <v>750</v>
      </c>
      <c r="H36">
        <v>1</v>
      </c>
    </row>
    <row r="37" spans="1:8" ht="30">
      <c r="A37" t="str">
        <f t="shared" si="1"/>
        <v>Phân bổ bổ sung số biên chế tiết kiệm, chưa tuyển1</v>
      </c>
      <c r="B37" s="14" t="s">
        <v>26</v>
      </c>
      <c r="C37" s="13" t="s">
        <v>30</v>
      </c>
      <c r="D37" s="37"/>
      <c r="E37" s="30">
        <v>17</v>
      </c>
      <c r="F37" s="36">
        <v>66</v>
      </c>
      <c r="G37" s="36">
        <v>1122</v>
      </c>
      <c r="H37">
        <v>1</v>
      </c>
    </row>
    <row r="38" spans="1:8">
      <c r="A38" t="str">
        <f t="shared" si="1"/>
        <v>Chi các chế độ chính sách lớn1</v>
      </c>
      <c r="B38" s="25">
        <v>3</v>
      </c>
      <c r="C38" s="6" t="s">
        <v>29</v>
      </c>
      <c r="D38" s="29"/>
      <c r="E38" s="30"/>
      <c r="F38" s="30"/>
      <c r="G38" s="30">
        <v>30341.068000000003</v>
      </c>
      <c r="H38">
        <v>1</v>
      </c>
    </row>
    <row r="39" spans="1:8" ht="30">
      <c r="A39" t="str">
        <f t="shared" si="1"/>
        <v>Chi chế độ trợ giúp xã hội thường xuyên1</v>
      </c>
      <c r="B39" s="3" t="s">
        <v>10</v>
      </c>
      <c r="C39" s="8" t="s">
        <v>28</v>
      </c>
      <c r="D39" s="32"/>
      <c r="E39" s="24"/>
      <c r="F39" s="24"/>
      <c r="G39" s="24">
        <v>13338</v>
      </c>
      <c r="H39">
        <v>1</v>
      </c>
    </row>
    <row r="40" spans="1:8">
      <c r="A40" t="str">
        <f t="shared" si="1"/>
        <v>Tiền điện hộ nghèo, BTXH1</v>
      </c>
      <c r="B40" s="3" t="s">
        <v>1</v>
      </c>
      <c r="C40" s="8" t="s">
        <v>27</v>
      </c>
      <c r="D40" s="32"/>
      <c r="E40" s="24"/>
      <c r="F40" s="24"/>
      <c r="G40" s="24">
        <v>8.5679999999999996</v>
      </c>
      <c r="H40">
        <v>1</v>
      </c>
    </row>
    <row r="41" spans="1:8" ht="30">
      <c r="A41" t="str">
        <f t="shared" si="1"/>
        <v>Chính sách người có uy tín, già làng1</v>
      </c>
      <c r="B41" s="3" t="s">
        <v>26</v>
      </c>
      <c r="C41" s="8" t="s">
        <v>25</v>
      </c>
      <c r="D41" s="32"/>
      <c r="E41" s="24"/>
      <c r="F41" s="24"/>
      <c r="G41" s="24">
        <v>63.600000000000009</v>
      </c>
      <c r="H41">
        <v>1</v>
      </c>
    </row>
    <row r="42" spans="1:8" ht="30">
      <c r="A42" t="str">
        <f t="shared" si="1"/>
        <v>Chế độ quà tặng, chúc thọ người cao tuổi1</v>
      </c>
      <c r="B42" s="3" t="s">
        <v>24</v>
      </c>
      <c r="C42" s="8" t="s">
        <v>23</v>
      </c>
      <c r="D42" s="32"/>
      <c r="E42" s="24"/>
      <c r="F42" s="24"/>
      <c r="G42" s="24">
        <v>220.60000000000002</v>
      </c>
      <c r="H42">
        <v>1</v>
      </c>
    </row>
    <row r="43" spans="1:8" ht="30">
      <c r="A43" t="str">
        <f t="shared" si="1"/>
        <v>Chế độ đối với trưởng các đoàn thể ấp1</v>
      </c>
      <c r="B43" s="3" t="s">
        <v>22</v>
      </c>
      <c r="C43" s="8" t="s">
        <v>21</v>
      </c>
      <c r="D43" s="32"/>
      <c r="E43" s="24">
        <v>203</v>
      </c>
      <c r="F43" s="38">
        <v>3.5999999999999996</v>
      </c>
      <c r="G43" s="24">
        <v>730.8</v>
      </c>
      <c r="H43">
        <v>1</v>
      </c>
    </row>
    <row r="44" spans="1:8">
      <c r="A44" t="str">
        <f t="shared" si="1"/>
        <v>Chế độ hỗ trợ tổ nhân dân1</v>
      </c>
      <c r="B44" s="3" t="s">
        <v>20</v>
      </c>
      <c r="C44" s="8" t="s">
        <v>19</v>
      </c>
      <c r="D44" s="32"/>
      <c r="E44" s="39"/>
      <c r="F44" s="38">
        <v>3.5999999999999996</v>
      </c>
      <c r="G44" s="24">
        <v>0</v>
      </c>
      <c r="H44">
        <v>1</v>
      </c>
    </row>
    <row r="45" spans="1:8" ht="30">
      <c r="A45" t="str">
        <f t="shared" si="1"/>
        <v>Chế độ đối với đội an ninh trật tự cơ sở1</v>
      </c>
      <c r="B45" s="3" t="s">
        <v>18</v>
      </c>
      <c r="C45" s="8" t="s">
        <v>17</v>
      </c>
      <c r="D45" s="32"/>
      <c r="E45" s="24"/>
      <c r="F45" s="24"/>
      <c r="G45" s="24">
        <v>6766.4160000000002</v>
      </c>
      <c r="H45">
        <v>1</v>
      </c>
    </row>
    <row r="46" spans="1:8">
      <c r="A46" t="str">
        <f t="shared" si="1"/>
        <v>Chế độ dân quân tự vệ1</v>
      </c>
      <c r="B46" s="3" t="s">
        <v>16</v>
      </c>
      <c r="C46" s="8" t="s">
        <v>15</v>
      </c>
      <c r="D46" s="32"/>
      <c r="E46" s="24"/>
      <c r="F46" s="24"/>
      <c r="G46" s="24">
        <v>7527.5640000000003</v>
      </c>
      <c r="H46">
        <v>1</v>
      </c>
    </row>
    <row r="47" spans="1:8">
      <c r="A47" t="str">
        <f t="shared" si="1"/>
        <v>Chế độ hỗ trợ Tết Nguyên đán1</v>
      </c>
      <c r="B47" s="3" t="s">
        <v>14</v>
      </c>
      <c r="C47" s="8" t="s">
        <v>13</v>
      </c>
      <c r="D47" s="32"/>
      <c r="E47" s="24"/>
      <c r="F47" s="24"/>
      <c r="G47" s="24">
        <v>1685.5200000000002</v>
      </c>
      <c r="H47">
        <v>1</v>
      </c>
    </row>
    <row r="48" spans="1:8">
      <c r="A48" t="str">
        <f t="shared" si="1"/>
        <v>Chi thu gom, xử lý rác1</v>
      </c>
      <c r="B48" s="25">
        <v>4</v>
      </c>
      <c r="C48" s="10" t="s">
        <v>12</v>
      </c>
      <c r="D48" s="31"/>
      <c r="E48" s="30"/>
      <c r="F48" s="30"/>
      <c r="G48" s="30">
        <v>6066.3274860636002</v>
      </c>
      <c r="H48">
        <v>1</v>
      </c>
    </row>
    <row r="49" spans="1:8">
      <c r="A49" t="str">
        <f t="shared" si="1"/>
        <v>Chi bổ sung đặc thù1</v>
      </c>
      <c r="B49" s="25">
        <v>5</v>
      </c>
      <c r="C49" s="6" t="s">
        <v>11</v>
      </c>
      <c r="D49" s="29"/>
      <c r="E49" s="30"/>
      <c r="F49" s="30"/>
      <c r="G49" s="30">
        <v>0</v>
      </c>
      <c r="H49">
        <v>1</v>
      </c>
    </row>
    <row r="50" spans="1:8">
      <c r="A50" t="str">
        <f t="shared" si="1"/>
        <v>Hỗ trợ các phường, xã trung tâm1</v>
      </c>
      <c r="B50" s="3" t="s">
        <v>10</v>
      </c>
      <c r="C50" s="8" t="s">
        <v>9</v>
      </c>
      <c r="D50" s="32"/>
      <c r="E50" s="24"/>
      <c r="F50" s="40"/>
      <c r="G50" s="24">
        <v>0</v>
      </c>
      <c r="H50">
        <v>1</v>
      </c>
    </row>
    <row r="51" spans="1:8">
      <c r="A51" t="str">
        <f t="shared" si="1"/>
        <v>- Phường Trấn Biên 1</v>
      </c>
      <c r="B51" s="3"/>
      <c r="C51" s="8" t="s">
        <v>8</v>
      </c>
      <c r="D51" s="32"/>
      <c r="E51" s="24"/>
      <c r="F51" s="24">
        <v>60000</v>
      </c>
      <c r="G51" s="24"/>
      <c r="H51">
        <v>1</v>
      </c>
    </row>
    <row r="52" spans="1:8" ht="30">
      <c r="A52" t="str">
        <f t="shared" si="1"/>
        <v>- Phường Long Khánh và Phường Bình Phước1</v>
      </c>
      <c r="B52" s="3"/>
      <c r="C52" s="8" t="s">
        <v>7</v>
      </c>
      <c r="D52" s="32"/>
      <c r="E52" s="24"/>
      <c r="F52" s="24">
        <v>19200</v>
      </c>
      <c r="G52" s="24"/>
      <c r="H52">
        <v>1</v>
      </c>
    </row>
    <row r="53" spans="1:8">
      <c r="A53" t="str">
        <f t="shared" si="1"/>
        <v>- Các phường trung tâm khác1</v>
      </c>
      <c r="B53" s="3"/>
      <c r="C53" s="8" t="s">
        <v>6</v>
      </c>
      <c r="D53" s="32"/>
      <c r="E53" s="24"/>
      <c r="F53" s="24">
        <v>8500</v>
      </c>
      <c r="G53" s="24"/>
      <c r="H53">
        <v>1</v>
      </c>
    </row>
    <row r="54" spans="1:8">
      <c r="A54" t="str">
        <f t="shared" si="1"/>
        <v xml:space="preserve"> Hỗ trợ các xã vùng biên giới1</v>
      </c>
      <c r="B54" s="3" t="s">
        <v>1</v>
      </c>
      <c r="C54" s="8" t="s">
        <v>5</v>
      </c>
      <c r="D54" s="32"/>
      <c r="E54" s="24"/>
      <c r="F54" s="24">
        <v>3000</v>
      </c>
      <c r="G54" s="24">
        <v>0</v>
      </c>
      <c r="H54">
        <v>1</v>
      </c>
    </row>
    <row r="55" spans="1:8">
      <c r="A55" t="str">
        <f t="shared" si="1"/>
        <v>Phân bổ chung 1</v>
      </c>
      <c r="B55" s="25">
        <v>9</v>
      </c>
      <c r="C55" s="6" t="s">
        <v>4</v>
      </c>
      <c r="D55" s="29"/>
      <c r="E55" s="30"/>
      <c r="F55" s="30"/>
      <c r="G55" s="30">
        <v>20495.800999999999</v>
      </c>
      <c r="H55">
        <v>1</v>
      </c>
    </row>
    <row r="56" spans="1:8">
      <c r="A56" t="str">
        <f t="shared" si="1"/>
        <v>Phân bổ chung theo xã1</v>
      </c>
      <c r="B56" s="3" t="s">
        <v>3</v>
      </c>
      <c r="C56" s="8" t="s">
        <v>2</v>
      </c>
      <c r="D56" s="32"/>
      <c r="E56" s="24">
        <v>1</v>
      </c>
      <c r="F56" s="24">
        <v>18000</v>
      </c>
      <c r="G56" s="24">
        <v>18000</v>
      </c>
      <c r="H56">
        <v>1</v>
      </c>
    </row>
    <row r="57" spans="1:8">
      <c r="A57" t="str">
        <f t="shared" si="1"/>
        <v>Phân bổ theo dân số 1</v>
      </c>
      <c r="B57" s="3" t="s">
        <v>1</v>
      </c>
      <c r="C57" s="8" t="s">
        <v>0</v>
      </c>
      <c r="D57" s="32"/>
      <c r="E57" s="30">
        <v>32413</v>
      </c>
      <c r="F57" s="34">
        <v>7.6999999999999999E-2</v>
      </c>
      <c r="G57" s="24">
        <v>2495.8009999999999</v>
      </c>
      <c r="H57">
        <v>1</v>
      </c>
    </row>
    <row r="60" spans="1:8" ht="15" customHeight="1">
      <c r="B60" s="147" t="s">
        <v>64</v>
      </c>
      <c r="C60" s="149" t="s">
        <v>63</v>
      </c>
      <c r="D60" s="149" t="s">
        <v>62</v>
      </c>
      <c r="E60" s="151" t="s">
        <v>61</v>
      </c>
      <c r="F60" s="151"/>
      <c r="G60" s="151"/>
      <c r="H60">
        <v>2</v>
      </c>
    </row>
    <row r="61" spans="1:8">
      <c r="B61" s="148"/>
      <c r="C61" s="150"/>
      <c r="D61" s="150"/>
      <c r="E61" s="18" t="s">
        <v>60</v>
      </c>
      <c r="F61" s="18" t="s">
        <v>59</v>
      </c>
      <c r="G61" s="18" t="s">
        <v>58</v>
      </c>
      <c r="H61">
        <v>2</v>
      </c>
    </row>
    <row r="62" spans="1:8">
      <c r="A62" t="str">
        <f t="shared" ref="A62:A93" si="2">C62&amp;H62</f>
        <v>Tổng2</v>
      </c>
      <c r="B62" s="25"/>
      <c r="C62" s="26" t="s">
        <v>57</v>
      </c>
      <c r="D62" s="26"/>
      <c r="E62" s="17"/>
      <c r="F62" s="17"/>
      <c r="G62" s="17">
        <v>156946.892716</v>
      </c>
      <c r="H62">
        <v>2</v>
      </c>
    </row>
    <row r="63" spans="1:8">
      <c r="A63" t="str">
        <f t="shared" si="2"/>
        <v>Sự nghiệp giáo dục - đào tạo2</v>
      </c>
      <c r="B63" s="25" t="s">
        <v>56</v>
      </c>
      <c r="C63" s="6" t="s">
        <v>55</v>
      </c>
      <c r="D63" s="6"/>
      <c r="E63" s="5"/>
      <c r="F63" s="5"/>
      <c r="G63" s="5">
        <v>71250.430000000008</v>
      </c>
      <c r="H63">
        <v>2</v>
      </c>
    </row>
    <row r="64" spans="1:8" ht="28.5">
      <c r="A64" t="str">
        <f t="shared" si="2"/>
        <v>Chi chế độ tiền lương theo số biên chế có mặt2</v>
      </c>
      <c r="B64" s="25">
        <v>1</v>
      </c>
      <c r="C64" s="10" t="s">
        <v>54</v>
      </c>
      <c r="D64" s="10"/>
      <c r="E64" s="5">
        <v>274</v>
      </c>
      <c r="F64" s="5"/>
      <c r="G64" s="5">
        <v>55035</v>
      </c>
      <c r="H64">
        <v>2</v>
      </c>
    </row>
    <row r="65" spans="1:8">
      <c r="A65" t="str">
        <f t="shared" si="2"/>
        <v>Khoán chi hoạt động giáo dục2</v>
      </c>
      <c r="B65" s="25">
        <v>2</v>
      </c>
      <c r="C65" s="6" t="s">
        <v>163</v>
      </c>
      <c r="D65" s="6"/>
      <c r="E65" s="5"/>
      <c r="F65" s="5"/>
      <c r="G65" s="5">
        <v>13867</v>
      </c>
      <c r="H65">
        <v>2</v>
      </c>
    </row>
    <row r="66" spans="1:8">
      <c r="A66" t="str">
        <f t="shared" si="2"/>
        <v>Mầm non2</v>
      </c>
      <c r="B66" s="3" t="s">
        <v>10</v>
      </c>
      <c r="C66" s="8" t="s">
        <v>53</v>
      </c>
      <c r="D66" s="8"/>
      <c r="E66" s="4"/>
      <c r="F66" s="4"/>
      <c r="G66" s="4">
        <v>3720</v>
      </c>
      <c r="H66">
        <v>2</v>
      </c>
    </row>
    <row r="67" spans="1:8">
      <c r="A67" t="str">
        <f t="shared" si="2"/>
        <v>- Phường2</v>
      </c>
      <c r="B67" s="3"/>
      <c r="C67" s="8" t="s">
        <v>167</v>
      </c>
      <c r="D67" s="8"/>
      <c r="E67" s="4"/>
      <c r="F67" s="4">
        <v>52</v>
      </c>
      <c r="G67" s="4">
        <v>0</v>
      </c>
      <c r="H67">
        <v>2</v>
      </c>
    </row>
    <row r="68" spans="1:8">
      <c r="A68" t="str">
        <f t="shared" si="2"/>
        <v>- Xã2</v>
      </c>
      <c r="B68" s="3"/>
      <c r="C68" s="8" t="s">
        <v>164</v>
      </c>
      <c r="D68" s="8"/>
      <c r="E68" s="4">
        <v>62</v>
      </c>
      <c r="F68" s="4">
        <v>60</v>
      </c>
      <c r="G68" s="4">
        <v>3720</v>
      </c>
      <c r="H68">
        <v>2</v>
      </c>
    </row>
    <row r="69" spans="1:8">
      <c r="A69" t="str">
        <f t="shared" si="2"/>
        <v>Cấp 1, 22</v>
      </c>
      <c r="B69" s="3" t="s">
        <v>1</v>
      </c>
      <c r="C69" s="8" t="s">
        <v>52</v>
      </c>
      <c r="D69" s="8"/>
      <c r="E69" s="4"/>
      <c r="F69" s="4"/>
      <c r="G69" s="4">
        <v>8365</v>
      </c>
      <c r="H69">
        <v>2</v>
      </c>
    </row>
    <row r="70" spans="1:8">
      <c r="A70" t="str">
        <f t="shared" si="2"/>
        <v>-Phường2</v>
      </c>
      <c r="B70" s="3"/>
      <c r="C70" s="8" t="s">
        <v>168</v>
      </c>
      <c r="D70" s="8"/>
      <c r="E70" s="4"/>
      <c r="F70" s="4">
        <v>30</v>
      </c>
      <c r="G70" s="4">
        <v>0</v>
      </c>
      <c r="H70">
        <v>2</v>
      </c>
    </row>
    <row r="71" spans="1:8">
      <c r="A71" t="str">
        <f t="shared" si="2"/>
        <v>-Xã2</v>
      </c>
      <c r="B71" s="3"/>
      <c r="C71" s="8" t="s">
        <v>169</v>
      </c>
      <c r="D71" s="8"/>
      <c r="E71" s="4">
        <v>239</v>
      </c>
      <c r="F71" s="4">
        <v>35</v>
      </c>
      <c r="G71" s="4">
        <v>8365</v>
      </c>
      <c r="H71">
        <v>2</v>
      </c>
    </row>
    <row r="72" spans="1:8">
      <c r="A72" t="str">
        <f t="shared" si="2"/>
        <v>Trường chính trị 2</v>
      </c>
      <c r="B72" s="3" t="s">
        <v>26</v>
      </c>
      <c r="C72" s="8" t="s">
        <v>51</v>
      </c>
      <c r="D72" s="8"/>
      <c r="E72" s="4"/>
      <c r="F72" s="4">
        <v>80</v>
      </c>
      <c r="G72" s="4">
        <v>0</v>
      </c>
      <c r="H72">
        <v>2</v>
      </c>
    </row>
    <row r="73" spans="1:8">
      <c r="A73" t="str">
        <f t="shared" si="2"/>
        <v>Trường dân tộc nội trú2</v>
      </c>
      <c r="B73" s="3" t="s">
        <v>24</v>
      </c>
      <c r="C73" s="8" t="s">
        <v>165</v>
      </c>
      <c r="D73" s="8"/>
      <c r="E73" s="4"/>
      <c r="F73" s="4">
        <v>55</v>
      </c>
      <c r="G73" s="4">
        <v>0</v>
      </c>
      <c r="H73">
        <v>2</v>
      </c>
    </row>
    <row r="74" spans="1:8" ht="45">
      <c r="A74" t="str">
        <f t="shared" si="2"/>
        <v>'Phân bổ bổ sung số biên chế tiết kiệm, chưa tuyển sự nghiệp giáo dục - đào tạo2</v>
      </c>
      <c r="B74" s="3" t="s">
        <v>22</v>
      </c>
      <c r="C74" s="8" t="s">
        <v>170</v>
      </c>
      <c r="D74" s="8"/>
      <c r="E74" s="4">
        <v>27</v>
      </c>
      <c r="F74" s="4">
        <v>66</v>
      </c>
      <c r="G74" s="4">
        <v>1782</v>
      </c>
      <c r="H74">
        <v>2</v>
      </c>
    </row>
    <row r="75" spans="1:8">
      <c r="A75" t="str">
        <f t="shared" si="2"/>
        <v>Chi các chế độ chính sách2</v>
      </c>
      <c r="B75" s="25">
        <v>3</v>
      </c>
      <c r="C75" s="6" t="s">
        <v>50</v>
      </c>
      <c r="D75" s="6"/>
      <c r="E75" s="5"/>
      <c r="F75" s="5"/>
      <c r="G75" s="5">
        <v>1739.8</v>
      </c>
      <c r="H75">
        <v>2</v>
      </c>
    </row>
    <row r="76" spans="1:8" ht="30">
      <c r="A76" t="str">
        <f t="shared" si="2"/>
        <v>Miễn giảm học phí, hỗ trợ chi phí học tập2</v>
      </c>
      <c r="B76" s="3" t="s">
        <v>10</v>
      </c>
      <c r="C76" s="8" t="s">
        <v>49</v>
      </c>
      <c r="D76" s="8"/>
      <c r="E76" s="4">
        <v>38</v>
      </c>
      <c r="F76" s="4">
        <v>0.15</v>
      </c>
      <c r="G76" s="4">
        <v>51</v>
      </c>
      <c r="H76">
        <v>2</v>
      </c>
    </row>
    <row r="77" spans="1:8" ht="45">
      <c r="A77" t="str">
        <f t="shared" si="2"/>
        <v>Chính sách hỗ trợ mầm non (tiền ăn trẻ, hỗ trợ giáo viên, hỗ trợ cơ sở mầm non)2</v>
      </c>
      <c r="B77" s="3" t="s">
        <v>1</v>
      </c>
      <c r="C77" s="8" t="s">
        <v>48</v>
      </c>
      <c r="D77" s="8"/>
      <c r="E77" s="4">
        <v>75</v>
      </c>
      <c r="F77" s="41">
        <v>0.8</v>
      </c>
      <c r="G77" s="4">
        <v>540</v>
      </c>
      <c r="H77">
        <v>2</v>
      </c>
    </row>
    <row r="78" spans="1:8">
      <c r="A78" t="str">
        <f t="shared" si="2"/>
        <v>Chế độ hỗ trợ học sinh khuyết tật2</v>
      </c>
      <c r="B78" s="3" t="s">
        <v>26</v>
      </c>
      <c r="C78" s="8" t="s">
        <v>47</v>
      </c>
      <c r="D78" s="8"/>
      <c r="E78" s="4"/>
      <c r="F78" s="4"/>
      <c r="G78" s="4"/>
      <c r="H78">
        <v>2</v>
      </c>
    </row>
    <row r="79" spans="1:8" ht="30">
      <c r="A79" t="str">
        <f t="shared" si="2"/>
        <v>Chế độ giáo viên dạy trẻ khuyết tật2</v>
      </c>
      <c r="B79" s="3" t="s">
        <v>24</v>
      </c>
      <c r="C79" s="8" t="s">
        <v>46</v>
      </c>
      <c r="D79" s="8"/>
      <c r="E79" s="4"/>
      <c r="F79" s="4"/>
      <c r="G79" s="4">
        <v>820</v>
      </c>
      <c r="H79">
        <v>2</v>
      </c>
    </row>
    <row r="80" spans="1:8" ht="30">
      <c r="A80" t="str">
        <f t="shared" si="2"/>
        <v>Chế độ hỗ trợ trẻ em nhà trẻ bán trú2</v>
      </c>
      <c r="B80" s="3" t="s">
        <v>22</v>
      </c>
      <c r="C80" s="8" t="s">
        <v>45</v>
      </c>
      <c r="D80" s="8"/>
      <c r="E80" s="4"/>
      <c r="F80" s="4"/>
      <c r="G80" s="4"/>
      <c r="H80">
        <v>2</v>
      </c>
    </row>
    <row r="81" spans="1:8" ht="30">
      <c r="A81" t="str">
        <f t="shared" si="2"/>
        <v>Chế độ hỗ trợ đối với học sinh, trường dân tộc nội trú2</v>
      </c>
      <c r="B81" s="21" t="s">
        <v>20</v>
      </c>
      <c r="C81" s="22" t="s">
        <v>161</v>
      </c>
      <c r="D81" s="8"/>
      <c r="E81" s="4"/>
      <c r="F81" s="4"/>
      <c r="G81" s="4"/>
      <c r="H81">
        <v>2</v>
      </c>
    </row>
    <row r="82" spans="1:8">
      <c r="A82" t="str">
        <f t="shared" si="2"/>
        <v>Hỗ trợ Tết Nguyên đán2</v>
      </c>
      <c r="B82" s="3" t="s">
        <v>18</v>
      </c>
      <c r="C82" s="8" t="s">
        <v>44</v>
      </c>
      <c r="D82" s="8"/>
      <c r="E82" s="4">
        <v>274</v>
      </c>
      <c r="F82" s="41">
        <v>1.2</v>
      </c>
      <c r="G82" s="4">
        <v>328.8</v>
      </c>
      <c r="H82">
        <v>2</v>
      </c>
    </row>
    <row r="83" spans="1:8">
      <c r="A83" t="str">
        <f t="shared" si="2"/>
        <v>Các đặc thù2</v>
      </c>
      <c r="B83" s="25">
        <v>4</v>
      </c>
      <c r="C83" s="6" t="s">
        <v>43</v>
      </c>
      <c r="D83" s="6"/>
      <c r="E83" s="5"/>
      <c r="F83" s="5"/>
      <c r="G83" s="5">
        <v>0</v>
      </c>
      <c r="H83">
        <v>2</v>
      </c>
    </row>
    <row r="84" spans="1:8" ht="30">
      <c r="A84" t="str">
        <f t="shared" si="2"/>
        <v>Trường có từ 02 cơ sở trở lên, mỗi cơ sở2</v>
      </c>
      <c r="B84" s="3" t="s">
        <v>10</v>
      </c>
      <c r="C84" s="8" t="s">
        <v>42</v>
      </c>
      <c r="D84" s="8"/>
      <c r="E84" s="4"/>
      <c r="F84" s="4">
        <v>56</v>
      </c>
      <c r="G84" s="4">
        <v>0</v>
      </c>
      <c r="H84">
        <v>2</v>
      </c>
    </row>
    <row r="85" spans="1:8" ht="30">
      <c r="A85" t="str">
        <f t="shared" si="2"/>
        <v>Hỗ trợ các phường, xã trung tâm (kinh phí đào tạo chính trị)2</v>
      </c>
      <c r="B85" s="3" t="s">
        <v>1</v>
      </c>
      <c r="C85" s="8" t="s">
        <v>166</v>
      </c>
      <c r="D85" s="8"/>
      <c r="E85" s="4"/>
      <c r="F85" s="4">
        <v>1500</v>
      </c>
      <c r="G85" s="4">
        <v>0</v>
      </c>
      <c r="H85">
        <v>2</v>
      </c>
    </row>
    <row r="86" spans="1:8">
      <c r="A86" t="str">
        <f t="shared" si="2"/>
        <v>Kinh phí hoạt động ngành2</v>
      </c>
      <c r="B86" s="25">
        <v>5</v>
      </c>
      <c r="C86" s="6" t="s">
        <v>41</v>
      </c>
      <c r="D86" s="6"/>
      <c r="E86" s="5">
        <v>60863</v>
      </c>
      <c r="F86" s="16">
        <v>0.01</v>
      </c>
      <c r="G86" s="5">
        <v>608.63</v>
      </c>
      <c r="H86">
        <v>2</v>
      </c>
    </row>
    <row r="87" spans="1:8">
      <c r="A87" t="str">
        <f t="shared" si="2"/>
        <v>Các sự nghiệp khác2</v>
      </c>
      <c r="B87" s="25" t="s">
        <v>40</v>
      </c>
      <c r="C87" s="6" t="s">
        <v>39</v>
      </c>
      <c r="D87" s="6"/>
      <c r="E87" s="4"/>
      <c r="F87" s="5"/>
      <c r="G87" s="5">
        <v>85696.462715999995</v>
      </c>
      <c r="H87">
        <v>2</v>
      </c>
    </row>
    <row r="88" spans="1:8">
      <c r="A88" t="str">
        <f t="shared" si="2"/>
        <v>Chi chế độ tiền lương2</v>
      </c>
      <c r="B88" s="25">
        <v>1</v>
      </c>
      <c r="C88" s="10" t="s">
        <v>38</v>
      </c>
      <c r="D88" s="10"/>
      <c r="E88" s="5"/>
      <c r="F88" s="5"/>
      <c r="G88" s="5">
        <v>14995.970916</v>
      </c>
      <c r="H88">
        <v>2</v>
      </c>
    </row>
    <row r="89" spans="1:8" ht="30">
      <c r="A89" t="str">
        <f t="shared" si="2"/>
        <v>Chế độ tiền lương theo số biên chế có mặt2</v>
      </c>
      <c r="B89" s="3" t="s">
        <v>10</v>
      </c>
      <c r="C89" s="8" t="s">
        <v>37</v>
      </c>
      <c r="D89" s="8"/>
      <c r="E89" s="4">
        <v>73</v>
      </c>
      <c r="F89" s="4"/>
      <c r="G89" s="4">
        <v>12237</v>
      </c>
      <c r="H89">
        <v>2</v>
      </c>
    </row>
    <row r="90" spans="1:8">
      <c r="A90" t="str">
        <f t="shared" si="2"/>
        <v>Phụ cấp cấp ủy2</v>
      </c>
      <c r="B90" s="3" t="s">
        <v>1</v>
      </c>
      <c r="C90" s="8" t="s">
        <v>36</v>
      </c>
      <c r="D90" s="8"/>
      <c r="E90" s="4">
        <v>23</v>
      </c>
      <c r="F90" s="7">
        <v>8.4239999999999995</v>
      </c>
      <c r="G90" s="4">
        <v>193.75199999999998</v>
      </c>
      <c r="H90">
        <v>2</v>
      </c>
    </row>
    <row r="91" spans="1:8">
      <c r="A91" t="str">
        <f t="shared" si="2"/>
        <v>Phụ cấp HĐND2</v>
      </c>
      <c r="B91" s="3" t="s">
        <v>26</v>
      </c>
      <c r="C91" s="8" t="s">
        <v>35</v>
      </c>
      <c r="D91" s="8"/>
      <c r="E91" s="4">
        <v>59</v>
      </c>
      <c r="F91" s="7">
        <v>8.4239999999999995</v>
      </c>
      <c r="G91" s="4">
        <v>497.01599999999996</v>
      </c>
      <c r="H91">
        <v>2</v>
      </c>
    </row>
    <row r="92" spans="1:8" ht="45">
      <c r="A92" t="str">
        <f t="shared" si="2"/>
        <v>Chế độ người hoạt động không chuyên trách, người trực tiếp tham gia hoạt động tại cấp ấp2</v>
      </c>
      <c r="B92" s="3" t="s">
        <v>24</v>
      </c>
      <c r="C92" s="8" t="s">
        <v>34</v>
      </c>
      <c r="D92" s="8"/>
      <c r="E92" s="24">
        <v>74</v>
      </c>
      <c r="F92" s="4"/>
      <c r="G92" s="4">
        <v>2068.2029159999997</v>
      </c>
      <c r="H92">
        <v>2</v>
      </c>
    </row>
    <row r="93" spans="1:8">
      <c r="A93" t="str">
        <f t="shared" si="2"/>
        <v>Khoán chi hoạt động 2</v>
      </c>
      <c r="B93" s="25">
        <v>2</v>
      </c>
      <c r="C93" s="6" t="s">
        <v>33</v>
      </c>
      <c r="D93" s="6"/>
      <c r="E93" s="5"/>
      <c r="F93" s="5"/>
      <c r="G93" s="5">
        <v>9478</v>
      </c>
      <c r="H93">
        <v>2</v>
      </c>
    </row>
    <row r="94" spans="1:8" ht="30">
      <c r="A94" t="str">
        <f t="shared" ref="A94:A116" si="3">C94&amp;H94</f>
        <v>Phân bổ theo số biên chế CBCC được giao2</v>
      </c>
      <c r="B94" s="14" t="s">
        <v>10</v>
      </c>
      <c r="C94" s="15" t="s">
        <v>32</v>
      </c>
      <c r="D94" s="15"/>
      <c r="E94" s="5">
        <v>86</v>
      </c>
      <c r="F94" s="12">
        <v>80</v>
      </c>
      <c r="G94" s="5">
        <v>6880</v>
      </c>
      <c r="H94">
        <v>2</v>
      </c>
    </row>
    <row r="95" spans="1:8" ht="30">
      <c r="A95" t="str">
        <f t="shared" si="3"/>
        <v>Phân bổ theo số biên chế viên chức được giao2</v>
      </c>
      <c r="B95" s="14" t="s">
        <v>1</v>
      </c>
      <c r="C95" s="15" t="s">
        <v>31</v>
      </c>
      <c r="D95" s="15"/>
      <c r="E95" s="5">
        <v>15</v>
      </c>
      <c r="F95" s="12">
        <v>50</v>
      </c>
      <c r="G95" s="5">
        <v>750</v>
      </c>
      <c r="H95">
        <v>2</v>
      </c>
    </row>
    <row r="96" spans="1:8" ht="30">
      <c r="A96" t="str">
        <f t="shared" si="3"/>
        <v>Phân bổ bổ sung số biên chế tiết kiệm, chưa tuyển2</v>
      </c>
      <c r="B96" s="14" t="s">
        <v>26</v>
      </c>
      <c r="C96" s="13" t="s">
        <v>30</v>
      </c>
      <c r="D96" s="13"/>
      <c r="E96" s="5">
        <v>28</v>
      </c>
      <c r="F96" s="12">
        <v>66</v>
      </c>
      <c r="G96" s="5">
        <v>1848</v>
      </c>
      <c r="H96">
        <v>2</v>
      </c>
    </row>
    <row r="97" spans="1:8">
      <c r="A97" t="str">
        <f t="shared" si="3"/>
        <v>Chi các chế độ chính sách lớn2</v>
      </c>
      <c r="B97" s="25">
        <v>3</v>
      </c>
      <c r="C97" s="6" t="s">
        <v>29</v>
      </c>
      <c r="D97" s="6"/>
      <c r="E97" s="5"/>
      <c r="F97" s="5"/>
      <c r="G97" s="5">
        <v>20892.040799999999</v>
      </c>
      <c r="H97">
        <v>2</v>
      </c>
    </row>
    <row r="98" spans="1:8" ht="30">
      <c r="A98" t="str">
        <f t="shared" si="3"/>
        <v>Chi chế độ trợ giúp xã hội thường xuyên2</v>
      </c>
      <c r="B98" s="3" t="s">
        <v>10</v>
      </c>
      <c r="C98" s="8" t="s">
        <v>28</v>
      </c>
      <c r="D98" s="8"/>
      <c r="E98" s="4"/>
      <c r="F98" s="4"/>
      <c r="G98" s="4">
        <v>8916</v>
      </c>
      <c r="H98">
        <v>2</v>
      </c>
    </row>
    <row r="99" spans="1:8" ht="15.75">
      <c r="A99" t="str">
        <f t="shared" si="3"/>
        <v>Tiền điện hộ nghèo, BTXH2</v>
      </c>
      <c r="B99" s="3" t="s">
        <v>1</v>
      </c>
      <c r="C99" s="8" t="s">
        <v>27</v>
      </c>
      <c r="D99" s="8"/>
      <c r="E99" s="4">
        <v>62</v>
      </c>
      <c r="F99" s="42">
        <v>6.5500000000000003E-2</v>
      </c>
      <c r="G99" s="4">
        <v>48.731999999999999</v>
      </c>
      <c r="H99">
        <v>2</v>
      </c>
    </row>
    <row r="100" spans="1:8" ht="30">
      <c r="A100" t="str">
        <f t="shared" si="3"/>
        <v>Chính sách người có uy tín, già làng2</v>
      </c>
      <c r="B100" s="3" t="s">
        <v>26</v>
      </c>
      <c r="C100" s="8" t="s">
        <v>25</v>
      </c>
      <c r="D100" s="8"/>
      <c r="E100" s="4"/>
      <c r="F100" s="4"/>
      <c r="G100" s="4"/>
      <c r="H100">
        <v>2</v>
      </c>
    </row>
    <row r="101" spans="1:8" ht="30">
      <c r="A101" t="str">
        <f t="shared" si="3"/>
        <v>Chế độ quà tặng, chúc thọ người cao tuổi2</v>
      </c>
      <c r="B101" s="3" t="s">
        <v>24</v>
      </c>
      <c r="C101" s="8" t="s">
        <v>23</v>
      </c>
      <c r="D101" s="8"/>
      <c r="E101" s="4">
        <v>352</v>
      </c>
      <c r="F101" s="4"/>
      <c r="G101" s="4">
        <v>166</v>
      </c>
      <c r="H101">
        <v>2</v>
      </c>
    </row>
    <row r="102" spans="1:8" ht="30">
      <c r="A102" t="str">
        <f t="shared" si="3"/>
        <v>Chế độ đối với trưởng các đoàn thể ấp2</v>
      </c>
      <c r="B102" s="3" t="s">
        <v>22</v>
      </c>
      <c r="C102" s="8" t="s">
        <v>21</v>
      </c>
      <c r="D102" s="8"/>
      <c r="E102" s="23">
        <v>53</v>
      </c>
      <c r="F102" s="11">
        <v>3.5999999999999996</v>
      </c>
      <c r="G102" s="4">
        <v>190.79999999999998</v>
      </c>
      <c r="H102">
        <v>2</v>
      </c>
    </row>
    <row r="103" spans="1:8">
      <c r="A103" t="str">
        <f t="shared" si="3"/>
        <v>Chế độ hỗ trợ tổ nhân dân2</v>
      </c>
      <c r="B103" s="3" t="s">
        <v>20</v>
      </c>
      <c r="C103" s="8" t="s">
        <v>19</v>
      </c>
      <c r="D103" s="8"/>
      <c r="E103" s="2">
        <v>250</v>
      </c>
      <c r="F103" s="11">
        <v>3.5999999999999996</v>
      </c>
      <c r="G103" s="4">
        <v>899.99999999999989</v>
      </c>
      <c r="H103">
        <v>2</v>
      </c>
    </row>
    <row r="104" spans="1:8" ht="30">
      <c r="A104" t="str">
        <f t="shared" si="3"/>
        <v>Chế độ đối với đội an ninh trật tự cơ sở2</v>
      </c>
      <c r="B104" s="3" t="s">
        <v>18</v>
      </c>
      <c r="C104" s="8" t="s">
        <v>17</v>
      </c>
      <c r="D104" s="8"/>
      <c r="E104" s="4"/>
      <c r="F104" s="4"/>
      <c r="G104" s="4">
        <v>2758</v>
      </c>
      <c r="H104">
        <v>2</v>
      </c>
    </row>
    <row r="105" spans="1:8">
      <c r="A105" t="str">
        <f t="shared" si="3"/>
        <v>Chế độ dân quân tự vệ2</v>
      </c>
      <c r="B105" s="3" t="s">
        <v>16</v>
      </c>
      <c r="C105" s="8" t="s">
        <v>15</v>
      </c>
      <c r="D105" s="8"/>
      <c r="E105" s="4"/>
      <c r="F105" s="4"/>
      <c r="G105" s="4">
        <v>6738.5087999999996</v>
      </c>
      <c r="H105">
        <v>2</v>
      </c>
    </row>
    <row r="106" spans="1:8">
      <c r="A106" t="str">
        <f t="shared" si="3"/>
        <v>Chế độ hỗ trợ Tết Nguyên đán2</v>
      </c>
      <c r="B106" s="3" t="s">
        <v>14</v>
      </c>
      <c r="C106" s="8" t="s">
        <v>13</v>
      </c>
      <c r="D106" s="8"/>
      <c r="E106" s="4">
        <v>1464</v>
      </c>
      <c r="F106" s="4"/>
      <c r="G106" s="4">
        <v>1174</v>
      </c>
      <c r="H106">
        <v>2</v>
      </c>
    </row>
    <row r="107" spans="1:8">
      <c r="A107" t="str">
        <f t="shared" si="3"/>
        <v>Chi thu gom, xử lý rác2</v>
      </c>
      <c r="B107" s="25">
        <v>4</v>
      </c>
      <c r="C107" s="10" t="s">
        <v>12</v>
      </c>
      <c r="D107" s="10"/>
      <c r="E107" s="5"/>
      <c r="F107" s="5"/>
      <c r="G107" s="5">
        <v>17644</v>
      </c>
      <c r="H107">
        <v>2</v>
      </c>
    </row>
    <row r="108" spans="1:8">
      <c r="A108" t="str">
        <f t="shared" si="3"/>
        <v>Chi bổ sung đặc thù2</v>
      </c>
      <c r="B108" s="25">
        <v>5</v>
      </c>
      <c r="C108" s="6" t="s">
        <v>11</v>
      </c>
      <c r="D108" s="6"/>
      <c r="E108" s="5"/>
      <c r="F108" s="5"/>
      <c r="G108" s="5">
        <v>0</v>
      </c>
      <c r="H108">
        <v>2</v>
      </c>
    </row>
    <row r="109" spans="1:8">
      <c r="A109" t="str">
        <f t="shared" si="3"/>
        <v>Hỗ trợ các phường, xã trung tâm2</v>
      </c>
      <c r="B109" s="3" t="s">
        <v>10</v>
      </c>
      <c r="C109" s="8" t="s">
        <v>9</v>
      </c>
      <c r="D109" s="8"/>
      <c r="E109" s="4"/>
      <c r="F109" s="9"/>
      <c r="G109" s="4">
        <v>0</v>
      </c>
      <c r="H109">
        <v>2</v>
      </c>
    </row>
    <row r="110" spans="1:8">
      <c r="A110" t="str">
        <f t="shared" si="3"/>
        <v>- Phường Trấn Biên 2</v>
      </c>
      <c r="B110" s="3"/>
      <c r="C110" s="8" t="s">
        <v>8</v>
      </c>
      <c r="D110" s="8"/>
      <c r="E110" s="4"/>
      <c r="F110" s="4">
        <v>60000</v>
      </c>
      <c r="G110" s="4"/>
      <c r="H110">
        <v>2</v>
      </c>
    </row>
    <row r="111" spans="1:8" ht="30">
      <c r="A111" t="str">
        <f t="shared" si="3"/>
        <v>- Phường Long Khánh và Phường Bình Phước2</v>
      </c>
      <c r="B111" s="3"/>
      <c r="C111" s="8" t="s">
        <v>7</v>
      </c>
      <c r="D111" s="8"/>
      <c r="E111" s="4"/>
      <c r="F111" s="4">
        <v>19200</v>
      </c>
      <c r="G111" s="4"/>
      <c r="H111">
        <v>2</v>
      </c>
    </row>
    <row r="112" spans="1:8">
      <c r="A112" t="str">
        <f t="shared" si="3"/>
        <v>- Các phường trung tâm khác2</v>
      </c>
      <c r="B112" s="3"/>
      <c r="C112" s="8" t="s">
        <v>6</v>
      </c>
      <c r="D112" s="8"/>
      <c r="E112" s="4"/>
      <c r="F112" s="4">
        <v>8500</v>
      </c>
      <c r="G112" s="4"/>
      <c r="H112">
        <v>2</v>
      </c>
    </row>
    <row r="113" spans="1:8">
      <c r="A113" t="str">
        <f t="shared" si="3"/>
        <v xml:space="preserve"> Hỗ trợ các xã vùng biên giới2</v>
      </c>
      <c r="B113" s="3" t="s">
        <v>1</v>
      </c>
      <c r="C113" s="8" t="s">
        <v>5</v>
      </c>
      <c r="D113" s="8"/>
      <c r="E113" s="4"/>
      <c r="F113" s="4">
        <v>3000</v>
      </c>
      <c r="G113" s="4">
        <v>0</v>
      </c>
      <c r="H113">
        <v>2</v>
      </c>
    </row>
    <row r="114" spans="1:8">
      <c r="A114" t="str">
        <f t="shared" si="3"/>
        <v>Phân bổ chung 2</v>
      </c>
      <c r="B114" s="25">
        <v>9</v>
      </c>
      <c r="C114" s="6" t="s">
        <v>4</v>
      </c>
      <c r="D114" s="6"/>
      <c r="E114" s="5"/>
      <c r="F114" s="5"/>
      <c r="G114" s="5">
        <v>22686.451000000001</v>
      </c>
      <c r="H114">
        <v>2</v>
      </c>
    </row>
    <row r="115" spans="1:8">
      <c r="A115" t="str">
        <f t="shared" si="3"/>
        <v>Phân bổ chung theo xã2</v>
      </c>
      <c r="B115" s="3" t="s">
        <v>3</v>
      </c>
      <c r="C115" s="8" t="s">
        <v>2</v>
      </c>
      <c r="D115" s="8"/>
      <c r="E115" s="4">
        <v>1</v>
      </c>
      <c r="F115" s="4">
        <v>18000</v>
      </c>
      <c r="G115" s="4">
        <v>18000</v>
      </c>
      <c r="H115">
        <v>2</v>
      </c>
    </row>
    <row r="116" spans="1:8">
      <c r="A116" t="str">
        <f t="shared" si="3"/>
        <v>Phân bổ theo dân số 2</v>
      </c>
      <c r="B116" s="3" t="s">
        <v>1</v>
      </c>
      <c r="C116" s="8" t="s">
        <v>0</v>
      </c>
      <c r="D116" s="8"/>
      <c r="E116" s="5">
        <v>60863</v>
      </c>
      <c r="F116" s="7">
        <v>7.6999999999999999E-2</v>
      </c>
      <c r="G116" s="4">
        <v>4686.451</v>
      </c>
      <c r="H116">
        <v>2</v>
      </c>
    </row>
    <row r="118" spans="1:8">
      <c r="B118" s="147" t="s">
        <v>64</v>
      </c>
      <c r="C118" s="149" t="s">
        <v>63</v>
      </c>
      <c r="D118" s="149" t="s">
        <v>62</v>
      </c>
      <c r="E118" s="151" t="s">
        <v>61</v>
      </c>
      <c r="F118" s="151"/>
      <c r="G118" s="151"/>
      <c r="H118">
        <v>3</v>
      </c>
    </row>
    <row r="119" spans="1:8">
      <c r="B119" s="148"/>
      <c r="C119" s="150"/>
      <c r="D119" s="150"/>
      <c r="E119" s="18" t="s">
        <v>60</v>
      </c>
      <c r="F119" s="18" t="s">
        <v>59</v>
      </c>
      <c r="G119" s="18" t="s">
        <v>58</v>
      </c>
      <c r="H119">
        <v>3</v>
      </c>
    </row>
    <row r="120" spans="1:8">
      <c r="A120" t="str">
        <f t="shared" ref="A120:A151" si="4">C120&amp;H120</f>
        <v>Tổng3</v>
      </c>
      <c r="B120" s="25"/>
      <c r="C120" s="26" t="s">
        <v>57</v>
      </c>
      <c r="D120" s="26"/>
      <c r="E120" s="17"/>
      <c r="F120" s="17"/>
      <c r="G120" s="17">
        <v>119537.75699999998</v>
      </c>
      <c r="H120">
        <v>3</v>
      </c>
    </row>
    <row r="121" spans="1:8">
      <c r="A121" t="str">
        <f t="shared" si="4"/>
        <v>Sự nghiệp giáo dục - đào tạo3</v>
      </c>
      <c r="B121" s="25" t="s">
        <v>56</v>
      </c>
      <c r="C121" s="6" t="s">
        <v>55</v>
      </c>
      <c r="D121" s="13"/>
      <c r="E121" s="12"/>
      <c r="F121" s="5"/>
      <c r="G121" s="5">
        <v>57581.15</v>
      </c>
      <c r="H121">
        <v>3</v>
      </c>
    </row>
    <row r="122" spans="1:8" ht="28.5">
      <c r="A122" t="str">
        <f t="shared" si="4"/>
        <v>Chi chế độ tiền lương theo số biên chế có mặt3</v>
      </c>
      <c r="B122" s="25">
        <v>1</v>
      </c>
      <c r="C122" s="10" t="s">
        <v>54</v>
      </c>
      <c r="D122" s="43">
        <v>35407</v>
      </c>
      <c r="E122" s="12">
        <v>212</v>
      </c>
      <c r="F122" s="5"/>
      <c r="G122" s="5">
        <v>40991</v>
      </c>
      <c r="H122">
        <v>3</v>
      </c>
    </row>
    <row r="123" spans="1:8">
      <c r="A123" t="str">
        <f t="shared" si="4"/>
        <v>Khoán chi hoạt động giáo dục3</v>
      </c>
      <c r="B123" s="25">
        <v>2</v>
      </c>
      <c r="C123" s="6" t="s">
        <v>163</v>
      </c>
      <c r="D123" s="6"/>
      <c r="E123" s="5"/>
      <c r="F123" s="5"/>
      <c r="G123" s="5">
        <v>9798</v>
      </c>
      <c r="H123">
        <v>3</v>
      </c>
    </row>
    <row r="124" spans="1:8">
      <c r="A124" t="str">
        <f t="shared" si="4"/>
        <v>Mầm non3</v>
      </c>
      <c r="B124" s="3" t="s">
        <v>10</v>
      </c>
      <c r="C124" s="8" t="s">
        <v>53</v>
      </c>
      <c r="D124" s="8"/>
      <c r="E124" s="4"/>
      <c r="F124" s="4"/>
      <c r="G124" s="4">
        <v>4440</v>
      </c>
      <c r="H124">
        <v>3</v>
      </c>
    </row>
    <row r="125" spans="1:8">
      <c r="A125" t="str">
        <f t="shared" si="4"/>
        <v>- Phường3</v>
      </c>
      <c r="B125" s="3"/>
      <c r="C125" s="8" t="s">
        <v>167</v>
      </c>
      <c r="D125" s="8"/>
      <c r="E125" s="4"/>
      <c r="F125" s="4">
        <v>52</v>
      </c>
      <c r="G125" s="4">
        <v>0</v>
      </c>
      <c r="H125">
        <v>3</v>
      </c>
    </row>
    <row r="126" spans="1:8">
      <c r="A126" t="str">
        <f t="shared" si="4"/>
        <v>- Xã3</v>
      </c>
      <c r="B126" s="3"/>
      <c r="C126" s="8" t="s">
        <v>164</v>
      </c>
      <c r="D126" s="44">
        <v>4440</v>
      </c>
      <c r="E126" s="4">
        <v>74</v>
      </c>
      <c r="F126" s="4">
        <v>60</v>
      </c>
      <c r="G126" s="4">
        <v>4440</v>
      </c>
      <c r="H126">
        <v>3</v>
      </c>
    </row>
    <row r="127" spans="1:8">
      <c r="A127" t="str">
        <f t="shared" si="4"/>
        <v>Cấp 1, 23</v>
      </c>
      <c r="B127" s="3" t="s">
        <v>1</v>
      </c>
      <c r="C127" s="8" t="s">
        <v>52</v>
      </c>
      <c r="D127" s="8"/>
      <c r="E127" s="4"/>
      <c r="F127" s="4"/>
      <c r="G127" s="4">
        <v>4830</v>
      </c>
      <c r="H127">
        <v>3</v>
      </c>
    </row>
    <row r="128" spans="1:8">
      <c r="A128" t="str">
        <f t="shared" si="4"/>
        <v>-Phường3</v>
      </c>
      <c r="B128" s="3"/>
      <c r="C128" s="8" t="s">
        <v>168</v>
      </c>
      <c r="D128" s="8"/>
      <c r="E128" s="4"/>
      <c r="F128" s="4">
        <v>30</v>
      </c>
      <c r="G128" s="4">
        <v>0</v>
      </c>
      <c r="H128">
        <v>3</v>
      </c>
    </row>
    <row r="129" spans="1:8">
      <c r="A129" t="str">
        <f t="shared" si="4"/>
        <v>-Xã3</v>
      </c>
      <c r="B129" s="3"/>
      <c r="C129" s="8" t="s">
        <v>169</v>
      </c>
      <c r="D129" s="44">
        <v>4830</v>
      </c>
      <c r="E129" s="4">
        <v>138</v>
      </c>
      <c r="F129" s="4">
        <v>35</v>
      </c>
      <c r="G129" s="4">
        <v>4830</v>
      </c>
      <c r="H129">
        <v>3</v>
      </c>
    </row>
    <row r="130" spans="1:8">
      <c r="A130" t="str">
        <f t="shared" si="4"/>
        <v>Trường chính trị 3</v>
      </c>
      <c r="B130" s="3" t="s">
        <v>26</v>
      </c>
      <c r="C130" s="8" t="s">
        <v>51</v>
      </c>
      <c r="D130" s="8"/>
      <c r="E130" s="4"/>
      <c r="F130" s="4">
        <v>80</v>
      </c>
      <c r="G130" s="4">
        <v>0</v>
      </c>
      <c r="H130">
        <v>3</v>
      </c>
    </row>
    <row r="131" spans="1:8">
      <c r="A131" t="str">
        <f t="shared" si="4"/>
        <v>Trường dân tộc nội trú3</v>
      </c>
      <c r="B131" s="3" t="s">
        <v>24</v>
      </c>
      <c r="C131" s="8" t="s">
        <v>165</v>
      </c>
      <c r="D131" s="8"/>
      <c r="E131" s="4"/>
      <c r="F131" s="4">
        <v>55</v>
      </c>
      <c r="G131" s="4">
        <v>0</v>
      </c>
      <c r="H131">
        <v>3</v>
      </c>
    </row>
    <row r="132" spans="1:8" ht="45">
      <c r="A132" t="str">
        <f t="shared" si="4"/>
        <v>'Phân bổ bổ sung số biên chế tiết kiệm, chưa tuyển sự nghiệp giáo dục - đào tạo3</v>
      </c>
      <c r="B132" s="3" t="s">
        <v>22</v>
      </c>
      <c r="C132" s="8" t="s">
        <v>170</v>
      </c>
      <c r="D132" s="8"/>
      <c r="E132" s="4">
        <v>8</v>
      </c>
      <c r="F132" s="4">
        <v>66</v>
      </c>
      <c r="G132" s="4">
        <v>528</v>
      </c>
      <c r="H132">
        <v>3</v>
      </c>
    </row>
    <row r="133" spans="1:8">
      <c r="A133" t="str">
        <f t="shared" si="4"/>
        <v>Chi các chế độ chính sách3</v>
      </c>
      <c r="B133" s="25">
        <v>3</v>
      </c>
      <c r="C133" s="6" t="s">
        <v>50</v>
      </c>
      <c r="D133" s="6"/>
      <c r="E133" s="5"/>
      <c r="F133" s="5"/>
      <c r="G133" s="5">
        <v>6405.8</v>
      </c>
      <c r="H133">
        <v>3</v>
      </c>
    </row>
    <row r="134" spans="1:8" ht="30">
      <c r="A134" t="str">
        <f t="shared" si="4"/>
        <v>Miễn giảm học phí, hỗ trợ chi phí học tập3</v>
      </c>
      <c r="B134" s="3" t="s">
        <v>10</v>
      </c>
      <c r="C134" s="8" t="s">
        <v>49</v>
      </c>
      <c r="D134" s="8"/>
      <c r="E134" s="4"/>
      <c r="F134" s="4"/>
      <c r="G134" s="4">
        <v>5492</v>
      </c>
      <c r="H134">
        <v>3</v>
      </c>
    </row>
    <row r="135" spans="1:8" ht="45">
      <c r="A135" t="str">
        <f t="shared" si="4"/>
        <v>Chính sách hỗ trợ mầm non (tiền ăn trẻ, hỗ trợ giáo viên, hỗ trợ cơ sở mầm non)3</v>
      </c>
      <c r="B135" s="3" t="s">
        <v>1</v>
      </c>
      <c r="C135" s="8" t="s">
        <v>48</v>
      </c>
      <c r="D135" s="8"/>
      <c r="E135" s="4"/>
      <c r="F135" s="4"/>
      <c r="G135" s="11">
        <v>7.2</v>
      </c>
      <c r="H135">
        <v>3</v>
      </c>
    </row>
    <row r="136" spans="1:8">
      <c r="A136" t="str">
        <f t="shared" si="4"/>
        <v>Chế độ hỗ trợ học sinh khuyết tật3</v>
      </c>
      <c r="B136" s="3" t="s">
        <v>26</v>
      </c>
      <c r="C136" s="8" t="s">
        <v>47</v>
      </c>
      <c r="D136" s="8"/>
      <c r="E136" s="4"/>
      <c r="F136" s="4"/>
      <c r="G136" s="4"/>
      <c r="H136">
        <v>3</v>
      </c>
    </row>
    <row r="137" spans="1:8" ht="30">
      <c r="A137" t="str">
        <f t="shared" si="4"/>
        <v>Chế độ giáo viên dạy trẻ khuyết tật3</v>
      </c>
      <c r="B137" s="3" t="s">
        <v>24</v>
      </c>
      <c r="C137" s="8" t="s">
        <v>46</v>
      </c>
      <c r="D137" s="8"/>
      <c r="E137" s="4"/>
      <c r="F137" s="4"/>
      <c r="G137" s="4">
        <v>639</v>
      </c>
      <c r="H137">
        <v>3</v>
      </c>
    </row>
    <row r="138" spans="1:8" ht="30">
      <c r="A138" t="str">
        <f t="shared" si="4"/>
        <v>Chế độ hỗ trợ trẻ em nhà trẻ bán trú3</v>
      </c>
      <c r="B138" s="3" t="s">
        <v>22</v>
      </c>
      <c r="C138" s="8" t="s">
        <v>45</v>
      </c>
      <c r="D138" s="8"/>
      <c r="E138" s="4"/>
      <c r="F138" s="4"/>
      <c r="G138" s="4"/>
      <c r="H138">
        <v>3</v>
      </c>
    </row>
    <row r="139" spans="1:8" ht="30">
      <c r="A139" t="str">
        <f t="shared" si="4"/>
        <v>Chế độ hỗ trợ đối với học sinh, trường dân tộc nội trú3</v>
      </c>
      <c r="B139" s="21" t="s">
        <v>20</v>
      </c>
      <c r="C139" s="22" t="s">
        <v>161</v>
      </c>
      <c r="D139" s="8"/>
      <c r="E139" s="4"/>
      <c r="F139" s="4"/>
      <c r="G139" s="4"/>
      <c r="H139">
        <v>3</v>
      </c>
    </row>
    <row r="140" spans="1:8">
      <c r="A140" t="str">
        <f t="shared" si="4"/>
        <v>Hỗ trợ Tết Nguyên đán3</v>
      </c>
      <c r="B140" s="3" t="s">
        <v>18</v>
      </c>
      <c r="C140" s="8" t="s">
        <v>44</v>
      </c>
      <c r="D140" s="8"/>
      <c r="E140" s="4"/>
      <c r="F140" s="4"/>
      <c r="G140" s="4">
        <v>267.60000000000002</v>
      </c>
      <c r="H140">
        <v>3</v>
      </c>
    </row>
    <row r="141" spans="1:8">
      <c r="A141" t="str">
        <f t="shared" si="4"/>
        <v>Các đặc thù3</v>
      </c>
      <c r="B141" s="25">
        <v>4</v>
      </c>
      <c r="C141" s="6" t="s">
        <v>43</v>
      </c>
      <c r="D141" s="6"/>
      <c r="E141" s="5"/>
      <c r="F141" s="5"/>
      <c r="G141" s="5">
        <v>112</v>
      </c>
      <c r="H141">
        <v>3</v>
      </c>
    </row>
    <row r="142" spans="1:8" ht="30">
      <c r="A142" t="str">
        <f t="shared" si="4"/>
        <v>Trường có từ 02 cơ sở trở lên, mỗi cơ sở3</v>
      </c>
      <c r="B142" s="3" t="s">
        <v>10</v>
      </c>
      <c r="C142" s="8" t="s">
        <v>42</v>
      </c>
      <c r="D142" s="8"/>
      <c r="E142" s="4">
        <v>2</v>
      </c>
      <c r="F142" s="4">
        <v>56</v>
      </c>
      <c r="G142" s="4">
        <v>112</v>
      </c>
      <c r="H142">
        <v>3</v>
      </c>
    </row>
    <row r="143" spans="1:8" ht="30">
      <c r="A143" t="str">
        <f t="shared" si="4"/>
        <v>Hỗ trợ các phường, xã trung tâm (kinh phí đào tạo chính trị)3</v>
      </c>
      <c r="B143" s="3" t="s">
        <v>1</v>
      </c>
      <c r="C143" s="8" t="s">
        <v>166</v>
      </c>
      <c r="D143" s="8"/>
      <c r="E143" s="4"/>
      <c r="F143" s="4">
        <v>1500</v>
      </c>
      <c r="G143" s="4">
        <v>0</v>
      </c>
      <c r="H143">
        <v>3</v>
      </c>
    </row>
    <row r="144" spans="1:8">
      <c r="A144" t="str">
        <f t="shared" si="4"/>
        <v>Kinh phí hoạt động ngành3</v>
      </c>
      <c r="B144" s="25">
        <v>5</v>
      </c>
      <c r="C144" s="6" t="s">
        <v>41</v>
      </c>
      <c r="D144" s="6"/>
      <c r="E144" s="5">
        <v>27435</v>
      </c>
      <c r="F144" s="16">
        <v>0.01</v>
      </c>
      <c r="G144" s="5">
        <v>274.35000000000002</v>
      </c>
      <c r="H144">
        <v>3</v>
      </c>
    </row>
    <row r="145" spans="1:8">
      <c r="A145" t="str">
        <f t="shared" si="4"/>
        <v>Các sự nghiệp khác3</v>
      </c>
      <c r="B145" s="25" t="s">
        <v>40</v>
      </c>
      <c r="C145" s="6" t="s">
        <v>39</v>
      </c>
      <c r="D145" s="6"/>
      <c r="E145" s="4"/>
      <c r="F145" s="5"/>
      <c r="G145" s="5">
        <v>61956.606999999989</v>
      </c>
      <c r="H145">
        <v>3</v>
      </c>
    </row>
    <row r="146" spans="1:8">
      <c r="A146" t="str">
        <f t="shared" si="4"/>
        <v>Chi chế độ tiền lương3</v>
      </c>
      <c r="B146" s="25">
        <v>1</v>
      </c>
      <c r="C146" s="10" t="s">
        <v>38</v>
      </c>
      <c r="D146" s="10"/>
      <c r="E146" s="5"/>
      <c r="F146" s="5"/>
      <c r="G146" s="5">
        <v>16672.311999999998</v>
      </c>
      <c r="H146">
        <v>3</v>
      </c>
    </row>
    <row r="147" spans="1:8" ht="30">
      <c r="A147" t="str">
        <f t="shared" si="4"/>
        <v>Chế độ tiền lương theo số biên chế có mặt3</v>
      </c>
      <c r="B147" s="3" t="s">
        <v>10</v>
      </c>
      <c r="C147" s="8" t="s">
        <v>37</v>
      </c>
      <c r="D147" s="8"/>
      <c r="E147" s="4">
        <v>82</v>
      </c>
      <c r="F147" s="4"/>
      <c r="G147" s="4">
        <v>13964</v>
      </c>
      <c r="H147">
        <v>3</v>
      </c>
    </row>
    <row r="148" spans="1:8">
      <c r="A148" t="str">
        <f t="shared" si="4"/>
        <v>Phụ cấp cấp ủy3</v>
      </c>
      <c r="B148" s="3" t="s">
        <v>1</v>
      </c>
      <c r="C148" s="8" t="s">
        <v>36</v>
      </c>
      <c r="D148" s="8"/>
      <c r="E148" s="4">
        <v>27</v>
      </c>
      <c r="F148" s="7">
        <v>8.4239999999999995</v>
      </c>
      <c r="G148" s="4">
        <v>227.44799999999998</v>
      </c>
      <c r="H148">
        <v>3</v>
      </c>
    </row>
    <row r="149" spans="1:8">
      <c r="A149" t="str">
        <f t="shared" si="4"/>
        <v>Phụ cấp HĐND3</v>
      </c>
      <c r="B149" s="3" t="s">
        <v>26</v>
      </c>
      <c r="C149" s="8" t="s">
        <v>35</v>
      </c>
      <c r="D149" s="8"/>
      <c r="E149" s="4">
        <v>61</v>
      </c>
      <c r="F149" s="7">
        <v>8.4239999999999995</v>
      </c>
      <c r="G149" s="4">
        <v>513.86399999999992</v>
      </c>
      <c r="H149">
        <v>3</v>
      </c>
    </row>
    <row r="150" spans="1:8" ht="45">
      <c r="A150" t="str">
        <f t="shared" si="4"/>
        <v>Chế độ người hoạt động không chuyên trách, người trực tiếp tham gia hoạt động tại cấp ấp3</v>
      </c>
      <c r="B150" s="3" t="s">
        <v>24</v>
      </c>
      <c r="C150" s="8" t="s">
        <v>34</v>
      </c>
      <c r="D150" s="8"/>
      <c r="E150" s="4">
        <v>64</v>
      </c>
      <c r="F150" s="4"/>
      <c r="G150" s="4">
        <v>1967</v>
      </c>
      <c r="H150">
        <v>3</v>
      </c>
    </row>
    <row r="151" spans="1:8">
      <c r="A151" t="str">
        <f t="shared" si="4"/>
        <v>Khoán chi hoạt động 3</v>
      </c>
      <c r="B151" s="25">
        <v>2</v>
      </c>
      <c r="C151" s="6" t="s">
        <v>33</v>
      </c>
      <c r="D151" s="6"/>
      <c r="E151" s="5"/>
      <c r="F151" s="5"/>
      <c r="G151" s="5">
        <v>7470</v>
      </c>
      <c r="H151">
        <v>3</v>
      </c>
    </row>
    <row r="152" spans="1:8" ht="30">
      <c r="A152" t="str">
        <f t="shared" ref="A152:A174" si="5">C152&amp;H152</f>
        <v>Phân bổ theo số biên chế CBCC được giao3</v>
      </c>
      <c r="B152" s="14" t="s">
        <v>10</v>
      </c>
      <c r="C152" s="15" t="s">
        <v>32</v>
      </c>
      <c r="D152" s="15"/>
      <c r="E152" s="12">
        <v>82</v>
      </c>
      <c r="F152" s="12">
        <v>80</v>
      </c>
      <c r="G152" s="12">
        <v>6560</v>
      </c>
      <c r="H152">
        <v>3</v>
      </c>
    </row>
    <row r="153" spans="1:8" ht="30">
      <c r="A153" t="str">
        <f t="shared" si="5"/>
        <v>Phân bổ theo số biên chế viên chức được giao3</v>
      </c>
      <c r="B153" s="14" t="s">
        <v>1</v>
      </c>
      <c r="C153" s="15" t="s">
        <v>31</v>
      </c>
      <c r="D153" s="15"/>
      <c r="E153" s="12">
        <v>5</v>
      </c>
      <c r="F153" s="12">
        <v>50</v>
      </c>
      <c r="G153" s="12">
        <v>250</v>
      </c>
      <c r="H153">
        <v>3</v>
      </c>
    </row>
    <row r="154" spans="1:8" ht="30">
      <c r="A154" t="str">
        <f t="shared" si="5"/>
        <v>Phân bổ bổ sung số biên chế tiết kiệm, chưa tuyển3</v>
      </c>
      <c r="B154" s="14" t="s">
        <v>26</v>
      </c>
      <c r="C154" s="13" t="s">
        <v>30</v>
      </c>
      <c r="D154" s="13"/>
      <c r="E154" s="12">
        <v>10</v>
      </c>
      <c r="F154" s="12">
        <v>66</v>
      </c>
      <c r="G154" s="12">
        <v>660</v>
      </c>
      <c r="H154">
        <v>3</v>
      </c>
    </row>
    <row r="155" spans="1:8">
      <c r="A155" t="str">
        <f t="shared" si="5"/>
        <v>Chi các chế độ chính sách lớn3</v>
      </c>
      <c r="B155" s="25">
        <v>3</v>
      </c>
      <c r="C155" s="6" t="s">
        <v>29</v>
      </c>
      <c r="D155" s="6"/>
      <c r="E155" s="5"/>
      <c r="F155" s="5"/>
      <c r="G155" s="5">
        <v>14805.8</v>
      </c>
      <c r="H155">
        <v>3</v>
      </c>
    </row>
    <row r="156" spans="1:8" ht="30">
      <c r="A156" t="str">
        <f t="shared" si="5"/>
        <v>Chi chế độ trợ giúp xã hội thường xuyên3</v>
      </c>
      <c r="B156" s="3" t="s">
        <v>10</v>
      </c>
      <c r="C156" s="8" t="s">
        <v>28</v>
      </c>
      <c r="D156" s="8"/>
      <c r="E156" s="4"/>
      <c r="F156" s="4"/>
      <c r="G156" s="4">
        <v>4482</v>
      </c>
      <c r="H156">
        <v>3</v>
      </c>
    </row>
    <row r="157" spans="1:8">
      <c r="A157" t="str">
        <f t="shared" si="5"/>
        <v>Tiền điện hộ nghèo, BTXH3</v>
      </c>
      <c r="B157" s="3" t="s">
        <v>1</v>
      </c>
      <c r="C157" s="8" t="s">
        <v>27</v>
      </c>
      <c r="D157" s="8"/>
      <c r="E157" s="4"/>
      <c r="F157" s="4"/>
      <c r="G157" s="4">
        <v>20</v>
      </c>
      <c r="H157">
        <v>3</v>
      </c>
    </row>
    <row r="158" spans="1:8" ht="30">
      <c r="A158" t="str">
        <f t="shared" si="5"/>
        <v>Chính sách người có uy tín, già làng3</v>
      </c>
      <c r="B158" s="3" t="s">
        <v>26</v>
      </c>
      <c r="C158" s="8" t="s">
        <v>25</v>
      </c>
      <c r="D158" s="8"/>
      <c r="E158" s="4"/>
      <c r="F158" s="4"/>
      <c r="G158" s="4"/>
      <c r="H158">
        <v>3</v>
      </c>
    </row>
    <row r="159" spans="1:8" ht="30">
      <c r="A159" t="str">
        <f t="shared" si="5"/>
        <v>Chế độ quà tặng, chúc thọ người cao tuổi3</v>
      </c>
      <c r="B159" s="3" t="s">
        <v>24</v>
      </c>
      <c r="C159" s="8" t="s">
        <v>23</v>
      </c>
      <c r="D159" s="8"/>
      <c r="E159" s="4"/>
      <c r="F159" s="4"/>
      <c r="G159" s="4">
        <v>139</v>
      </c>
      <c r="H159">
        <v>3</v>
      </c>
    </row>
    <row r="160" spans="1:8" ht="30">
      <c r="A160" t="str">
        <f t="shared" si="5"/>
        <v>Chế độ đối với trưởng các đoàn thể ấp3</v>
      </c>
      <c r="B160" s="3" t="s">
        <v>22</v>
      </c>
      <c r="C160" s="8" t="s">
        <v>21</v>
      </c>
      <c r="D160" s="8"/>
      <c r="E160" s="2">
        <v>40</v>
      </c>
      <c r="F160" s="11">
        <v>3.5999999999999996</v>
      </c>
      <c r="G160" s="4">
        <v>144</v>
      </c>
      <c r="H160">
        <v>3</v>
      </c>
    </row>
    <row r="161" spans="1:8">
      <c r="A161" t="str">
        <f t="shared" si="5"/>
        <v>Chế độ hỗ trợ tổ nhân dân3</v>
      </c>
      <c r="B161" s="3" t="s">
        <v>20</v>
      </c>
      <c r="C161" s="8" t="s">
        <v>19</v>
      </c>
      <c r="D161" s="8"/>
      <c r="E161" s="2">
        <v>113</v>
      </c>
      <c r="F161" s="11">
        <v>3.5999999999999996</v>
      </c>
      <c r="G161" s="4">
        <v>406.79999999999995</v>
      </c>
      <c r="H161">
        <v>3</v>
      </c>
    </row>
    <row r="162" spans="1:8" ht="30">
      <c r="A162" t="str">
        <f t="shared" si="5"/>
        <v>Chế độ đối với đội an ninh trật tự cơ sở3</v>
      </c>
      <c r="B162" s="3" t="s">
        <v>18</v>
      </c>
      <c r="C162" s="8" t="s">
        <v>17</v>
      </c>
      <c r="D162" s="8"/>
      <c r="E162" s="4"/>
      <c r="F162" s="4"/>
      <c r="G162" s="4">
        <v>1843</v>
      </c>
      <c r="H162">
        <v>3</v>
      </c>
    </row>
    <row r="163" spans="1:8">
      <c r="A163" t="str">
        <f t="shared" si="5"/>
        <v>Chế độ dân quân tự vệ3</v>
      </c>
      <c r="B163" s="3" t="s">
        <v>16</v>
      </c>
      <c r="C163" s="8" t="s">
        <v>15</v>
      </c>
      <c r="D163" s="8"/>
      <c r="E163" s="4"/>
      <c r="F163" s="4"/>
      <c r="G163" s="4">
        <v>7043</v>
      </c>
      <c r="H163">
        <v>3</v>
      </c>
    </row>
    <row r="164" spans="1:8">
      <c r="A164" t="str">
        <f t="shared" si="5"/>
        <v>Chế độ hỗ trợ Tết Nguyên đán3</v>
      </c>
      <c r="B164" s="3" t="s">
        <v>14</v>
      </c>
      <c r="C164" s="8" t="s">
        <v>13</v>
      </c>
      <c r="D164" s="8"/>
      <c r="E164" s="4"/>
      <c r="F164" s="4"/>
      <c r="G164" s="4">
        <v>728</v>
      </c>
      <c r="H164">
        <v>3</v>
      </c>
    </row>
    <row r="165" spans="1:8">
      <c r="A165" t="str">
        <f t="shared" si="5"/>
        <v>Chi thu gom, xử lý rác3</v>
      </c>
      <c r="B165" s="25">
        <v>4</v>
      </c>
      <c r="C165" s="10" t="s">
        <v>12</v>
      </c>
      <c r="D165" s="10"/>
      <c r="E165" s="5"/>
      <c r="F165" s="5"/>
      <c r="G165" s="5">
        <v>2896</v>
      </c>
      <c r="H165">
        <v>3</v>
      </c>
    </row>
    <row r="166" spans="1:8">
      <c r="A166" t="str">
        <f t="shared" si="5"/>
        <v>Chi bổ sung đặc thù3</v>
      </c>
      <c r="B166" s="25">
        <v>5</v>
      </c>
      <c r="C166" s="6" t="s">
        <v>11</v>
      </c>
      <c r="D166" s="6"/>
      <c r="E166" s="5"/>
      <c r="F166" s="5"/>
      <c r="G166" s="5">
        <v>0</v>
      </c>
      <c r="H166">
        <v>3</v>
      </c>
    </row>
    <row r="167" spans="1:8">
      <c r="A167" t="str">
        <f t="shared" si="5"/>
        <v>Hỗ trợ các phường, xã trung tâm3</v>
      </c>
      <c r="B167" s="3" t="s">
        <v>10</v>
      </c>
      <c r="C167" s="8" t="s">
        <v>9</v>
      </c>
      <c r="D167" s="8"/>
      <c r="E167" s="4"/>
      <c r="F167" s="9"/>
      <c r="G167" s="4">
        <v>0</v>
      </c>
      <c r="H167">
        <v>3</v>
      </c>
    </row>
    <row r="168" spans="1:8">
      <c r="A168" t="str">
        <f t="shared" si="5"/>
        <v>- Phường Trấn Biên 3</v>
      </c>
      <c r="B168" s="3"/>
      <c r="C168" s="8" t="s">
        <v>8</v>
      </c>
      <c r="D168" s="8"/>
      <c r="E168" s="4"/>
      <c r="F168" s="4">
        <v>60000</v>
      </c>
      <c r="G168" s="4"/>
      <c r="H168">
        <v>3</v>
      </c>
    </row>
    <row r="169" spans="1:8" ht="30">
      <c r="A169" t="str">
        <f t="shared" si="5"/>
        <v>- Phường Long Khánh và Phường Bình Phước3</v>
      </c>
      <c r="B169" s="3"/>
      <c r="C169" s="8" t="s">
        <v>7</v>
      </c>
      <c r="D169" s="8"/>
      <c r="E169" s="4"/>
      <c r="F169" s="4">
        <v>19200</v>
      </c>
      <c r="G169" s="4"/>
      <c r="H169">
        <v>3</v>
      </c>
    </row>
    <row r="170" spans="1:8">
      <c r="A170" t="str">
        <f t="shared" si="5"/>
        <v>- Các phường trung tâm khác3</v>
      </c>
      <c r="B170" s="3"/>
      <c r="C170" s="8" t="s">
        <v>6</v>
      </c>
      <c r="D170" s="8"/>
      <c r="E170" s="4"/>
      <c r="F170" s="4">
        <v>8500</v>
      </c>
      <c r="G170" s="4"/>
      <c r="H170">
        <v>3</v>
      </c>
    </row>
    <row r="171" spans="1:8">
      <c r="A171" t="str">
        <f t="shared" si="5"/>
        <v xml:space="preserve"> Hỗ trợ các xã vùng biên giới3</v>
      </c>
      <c r="B171" s="3" t="s">
        <v>1</v>
      </c>
      <c r="C171" s="8" t="s">
        <v>5</v>
      </c>
      <c r="D171" s="8"/>
      <c r="E171" s="4"/>
      <c r="F171" s="4">
        <v>3000</v>
      </c>
      <c r="G171" s="4">
        <v>0</v>
      </c>
      <c r="H171">
        <v>3</v>
      </c>
    </row>
    <row r="172" spans="1:8">
      <c r="A172" t="str">
        <f t="shared" si="5"/>
        <v>Phân bổ chung 3</v>
      </c>
      <c r="B172" s="25">
        <v>9</v>
      </c>
      <c r="C172" s="6" t="s">
        <v>4</v>
      </c>
      <c r="D172" s="6"/>
      <c r="E172" s="5"/>
      <c r="F172" s="5"/>
      <c r="G172" s="5">
        <v>20112.494999999999</v>
      </c>
      <c r="H172">
        <v>3</v>
      </c>
    </row>
    <row r="173" spans="1:8">
      <c r="A173" t="str">
        <f t="shared" si="5"/>
        <v>Phân bổ chung theo xã3</v>
      </c>
      <c r="B173" s="3" t="s">
        <v>3</v>
      </c>
      <c r="C173" s="8" t="s">
        <v>2</v>
      </c>
      <c r="D173" s="8"/>
      <c r="E173" s="4">
        <v>1</v>
      </c>
      <c r="F173" s="4">
        <v>18000</v>
      </c>
      <c r="G173" s="4">
        <v>18000</v>
      </c>
      <c r="H173">
        <v>3</v>
      </c>
    </row>
    <row r="174" spans="1:8">
      <c r="A174" t="str">
        <f t="shared" si="5"/>
        <v>Phân bổ theo dân số 3</v>
      </c>
      <c r="B174" s="3" t="s">
        <v>1</v>
      </c>
      <c r="C174" s="8" t="s">
        <v>0</v>
      </c>
      <c r="D174" s="8"/>
      <c r="E174" s="5">
        <v>27435</v>
      </c>
      <c r="F174" s="7">
        <v>7.6999999999999999E-2</v>
      </c>
      <c r="G174" s="4">
        <v>2112.4949999999999</v>
      </c>
      <c r="H174">
        <v>3</v>
      </c>
    </row>
    <row r="176" spans="1:8">
      <c r="B176" s="147" t="s">
        <v>64</v>
      </c>
      <c r="C176" s="149" t="s">
        <v>63</v>
      </c>
      <c r="D176" s="149" t="s">
        <v>62</v>
      </c>
      <c r="E176" s="151" t="s">
        <v>61</v>
      </c>
      <c r="F176" s="151"/>
      <c r="G176" s="151"/>
      <c r="H176">
        <v>4</v>
      </c>
    </row>
    <row r="177" spans="1:8">
      <c r="B177" s="148"/>
      <c r="C177" s="150"/>
      <c r="D177" s="150"/>
      <c r="E177" s="18" t="s">
        <v>60</v>
      </c>
      <c r="F177" s="18" t="s">
        <v>59</v>
      </c>
      <c r="G177" s="18" t="s">
        <v>58</v>
      </c>
      <c r="H177">
        <v>4</v>
      </c>
    </row>
    <row r="178" spans="1:8">
      <c r="A178" t="str">
        <f t="shared" ref="A178:A209" si="6">C178&amp;H178</f>
        <v>Tổng4</v>
      </c>
      <c r="B178" s="25"/>
      <c r="C178" s="26" t="s">
        <v>57</v>
      </c>
      <c r="D178" s="26"/>
      <c r="E178" s="17"/>
      <c r="F178" s="17"/>
      <c r="G178" s="17">
        <v>150282.28305888741</v>
      </c>
      <c r="H178">
        <v>4</v>
      </c>
    </row>
    <row r="179" spans="1:8">
      <c r="A179" t="str">
        <f t="shared" si="6"/>
        <v>Sự nghiệp giáo dục - đào tạo4</v>
      </c>
      <c r="B179" s="25" t="s">
        <v>56</v>
      </c>
      <c r="C179" s="6" t="s">
        <v>55</v>
      </c>
      <c r="D179" s="13"/>
      <c r="E179" s="12"/>
      <c r="F179" s="5"/>
      <c r="G179" s="5">
        <v>76084.118644247385</v>
      </c>
      <c r="H179">
        <v>4</v>
      </c>
    </row>
    <row r="180" spans="1:8" ht="28.5">
      <c r="A180" t="str">
        <f t="shared" si="6"/>
        <v>Chi chế độ tiền lương theo số biên chế có mặt4</v>
      </c>
      <c r="B180" s="25">
        <v>1</v>
      </c>
      <c r="C180" s="10" t="s">
        <v>54</v>
      </c>
      <c r="D180" s="43"/>
      <c r="E180" s="12">
        <v>269</v>
      </c>
      <c r="F180" s="5"/>
      <c r="G180" s="5">
        <v>58536.77333399999</v>
      </c>
      <c r="H180">
        <v>4</v>
      </c>
    </row>
    <row r="181" spans="1:8">
      <c r="A181" t="str">
        <f t="shared" si="6"/>
        <v>Khoán chi hoạt động giáo dục4</v>
      </c>
      <c r="B181" s="25">
        <v>2</v>
      </c>
      <c r="C181" s="6" t="s">
        <v>163</v>
      </c>
      <c r="D181" s="6"/>
      <c r="E181" s="5">
        <v>318</v>
      </c>
      <c r="F181" s="5"/>
      <c r="G181" s="5">
        <v>13749.6528</v>
      </c>
      <c r="H181">
        <v>4</v>
      </c>
    </row>
    <row r="182" spans="1:8">
      <c r="A182" t="str">
        <f t="shared" si="6"/>
        <v>Mầm non4</v>
      </c>
      <c r="B182" s="3" t="s">
        <v>10</v>
      </c>
      <c r="C182" s="8" t="s">
        <v>53</v>
      </c>
      <c r="D182" s="8"/>
      <c r="E182" s="4">
        <v>45</v>
      </c>
      <c r="F182" s="4"/>
      <c r="G182" s="4">
        <v>2340</v>
      </c>
      <c r="H182">
        <v>4</v>
      </c>
    </row>
    <row r="183" spans="1:8">
      <c r="A183" t="str">
        <f t="shared" si="6"/>
        <v>- Phường4</v>
      </c>
      <c r="B183" s="3"/>
      <c r="C183" s="8" t="s">
        <v>167</v>
      </c>
      <c r="D183" s="8"/>
      <c r="E183" s="4">
        <v>45</v>
      </c>
      <c r="F183" s="4">
        <v>52</v>
      </c>
      <c r="G183" s="4">
        <v>2340</v>
      </c>
      <c r="H183">
        <v>4</v>
      </c>
    </row>
    <row r="184" spans="1:8">
      <c r="A184" t="str">
        <f t="shared" si="6"/>
        <v>- Xã4</v>
      </c>
      <c r="B184" s="3"/>
      <c r="C184" s="8" t="s">
        <v>164</v>
      </c>
      <c r="D184" s="44"/>
      <c r="E184" s="4"/>
      <c r="F184" s="4">
        <v>60</v>
      </c>
      <c r="G184" s="4">
        <v>0</v>
      </c>
      <c r="H184">
        <v>4</v>
      </c>
    </row>
    <row r="185" spans="1:8">
      <c r="A185" t="str">
        <f t="shared" si="6"/>
        <v>Cấp 1, 24</v>
      </c>
      <c r="B185" s="3" t="s">
        <v>1</v>
      </c>
      <c r="C185" s="8" t="s">
        <v>52</v>
      </c>
      <c r="D185" s="8"/>
      <c r="E185" s="4">
        <v>273</v>
      </c>
      <c r="F185" s="4"/>
      <c r="G185" s="4">
        <v>8190</v>
      </c>
      <c r="H185">
        <v>4</v>
      </c>
    </row>
    <row r="186" spans="1:8">
      <c r="A186" t="str">
        <f t="shared" si="6"/>
        <v>-Phường4</v>
      </c>
      <c r="B186" s="3"/>
      <c r="C186" s="8" t="s">
        <v>168</v>
      </c>
      <c r="D186" s="8"/>
      <c r="E186" s="4">
        <v>273</v>
      </c>
      <c r="F186" s="4">
        <v>30</v>
      </c>
      <c r="G186" s="4">
        <v>8190</v>
      </c>
      <c r="H186">
        <v>4</v>
      </c>
    </row>
    <row r="187" spans="1:8">
      <c r="A187" t="str">
        <f t="shared" si="6"/>
        <v>-Xã4</v>
      </c>
      <c r="B187" s="3"/>
      <c r="C187" s="8" t="s">
        <v>169</v>
      </c>
      <c r="D187" s="44"/>
      <c r="E187" s="4"/>
      <c r="F187" s="4">
        <v>35</v>
      </c>
      <c r="G187" s="4">
        <v>0</v>
      </c>
      <c r="H187">
        <v>4</v>
      </c>
    </row>
    <row r="188" spans="1:8">
      <c r="A188" t="str">
        <f t="shared" si="6"/>
        <v>Trường chính trị 4</v>
      </c>
      <c r="B188" s="3" t="s">
        <v>26</v>
      </c>
      <c r="C188" s="8" t="s">
        <v>51</v>
      </c>
      <c r="D188" s="8"/>
      <c r="E188" s="4"/>
      <c r="F188" s="4">
        <v>50</v>
      </c>
      <c r="G188" s="4">
        <v>0</v>
      </c>
      <c r="H188">
        <v>4</v>
      </c>
    </row>
    <row r="189" spans="1:8">
      <c r="A189" t="str">
        <f t="shared" si="6"/>
        <v>Trường dân tộc nội trú4</v>
      </c>
      <c r="B189" s="3" t="s">
        <v>24</v>
      </c>
      <c r="C189" s="8" t="s">
        <v>165</v>
      </c>
      <c r="D189" s="8"/>
      <c r="E189" s="4"/>
      <c r="F189" s="4"/>
      <c r="G189" s="4"/>
      <c r="H189">
        <v>4</v>
      </c>
    </row>
    <row r="190" spans="1:8" ht="45">
      <c r="A190" t="str">
        <f t="shared" si="6"/>
        <v>'Phân bổ bổ sung số biên chế tiết kiệm, chưa tuyển sự nghiệp giáo dục - đào tạo4</v>
      </c>
      <c r="B190" s="3" t="s">
        <v>22</v>
      </c>
      <c r="C190" s="8" t="s">
        <v>170</v>
      </c>
      <c r="D190" s="8"/>
      <c r="E190" s="4">
        <v>49</v>
      </c>
      <c r="F190" s="4">
        <v>65.707199999999986</v>
      </c>
      <c r="G190" s="4">
        <v>3219.6527999999994</v>
      </c>
      <c r="H190">
        <v>4</v>
      </c>
    </row>
    <row r="191" spans="1:8">
      <c r="A191" t="str">
        <f t="shared" si="6"/>
        <v>Chi các chế độ chính sách4</v>
      </c>
      <c r="B191" s="25">
        <v>3</v>
      </c>
      <c r="C191" s="6" t="s">
        <v>50</v>
      </c>
      <c r="D191" s="6"/>
      <c r="E191" s="5"/>
      <c r="F191" s="5"/>
      <c r="G191" s="5">
        <v>3181.5985102473915</v>
      </c>
      <c r="H191">
        <v>4</v>
      </c>
    </row>
    <row r="192" spans="1:8" ht="30">
      <c r="A192" t="str">
        <f t="shared" si="6"/>
        <v>Miễn giảm học phí, hỗ trợ chi phí học tập4</v>
      </c>
      <c r="B192" s="3" t="s">
        <v>10</v>
      </c>
      <c r="C192" s="8" t="s">
        <v>49</v>
      </c>
      <c r="D192" s="8"/>
      <c r="E192" s="4"/>
      <c r="F192" s="4"/>
      <c r="G192" s="4">
        <v>526.24</v>
      </c>
      <c r="H192">
        <v>4</v>
      </c>
    </row>
    <row r="193" spans="1:8" ht="45">
      <c r="A193" t="str">
        <f t="shared" si="6"/>
        <v>Chính sách hỗ trợ mầm non (tiền ăn trẻ, hỗ trợ giáo viên, hỗ trợ cơ sở mầm non)4</v>
      </c>
      <c r="B193" s="3" t="s">
        <v>1</v>
      </c>
      <c r="C193" s="8" t="s">
        <v>48</v>
      </c>
      <c r="D193" s="8"/>
      <c r="E193" s="4">
        <v>2</v>
      </c>
      <c r="F193" s="4"/>
      <c r="G193" s="11">
        <v>2.88</v>
      </c>
      <c r="H193">
        <v>4</v>
      </c>
    </row>
    <row r="194" spans="1:8">
      <c r="A194" t="str">
        <f t="shared" si="6"/>
        <v>Chế độ hỗ trợ học sinh khuyết tật4</v>
      </c>
      <c r="B194" s="3" t="s">
        <v>26</v>
      </c>
      <c r="C194" s="8" t="s">
        <v>47</v>
      </c>
      <c r="D194" s="8"/>
      <c r="E194" s="4"/>
      <c r="F194" s="4"/>
      <c r="G194" s="4"/>
      <c r="H194">
        <v>4</v>
      </c>
    </row>
    <row r="195" spans="1:8" ht="30">
      <c r="A195" t="str">
        <f t="shared" si="6"/>
        <v>Chế độ giáo viên dạy trẻ khuyết tật4</v>
      </c>
      <c r="B195" s="3" t="s">
        <v>24</v>
      </c>
      <c r="C195" s="8" t="s">
        <v>46</v>
      </c>
      <c r="D195" s="8"/>
      <c r="E195" s="4"/>
      <c r="F195" s="4"/>
      <c r="G195" s="4">
        <v>2329.6785102473914</v>
      </c>
      <c r="H195">
        <v>4</v>
      </c>
    </row>
    <row r="196" spans="1:8" ht="30">
      <c r="A196" t="str">
        <f t="shared" si="6"/>
        <v>Chế độ hỗ trợ trẻ em nhà trẻ bán trú4</v>
      </c>
      <c r="B196" s="3" t="s">
        <v>22</v>
      </c>
      <c r="C196" s="8" t="s">
        <v>45</v>
      </c>
      <c r="D196" s="8"/>
      <c r="E196" s="4">
        <v>0</v>
      </c>
      <c r="F196" s="4"/>
      <c r="G196" s="4">
        <v>0</v>
      </c>
      <c r="H196">
        <v>4</v>
      </c>
    </row>
    <row r="197" spans="1:8" ht="30">
      <c r="A197" t="str">
        <f t="shared" si="6"/>
        <v>Chế độ hỗ trợ đối với học sinh, trường dân tộc nội trú4</v>
      </c>
      <c r="B197" s="21" t="s">
        <v>20</v>
      </c>
      <c r="C197" s="22" t="s">
        <v>161</v>
      </c>
      <c r="D197" s="8"/>
      <c r="E197" s="4"/>
      <c r="F197" s="4"/>
      <c r="G197" s="4"/>
      <c r="H197">
        <v>4</v>
      </c>
    </row>
    <row r="198" spans="1:8">
      <c r="A198" t="str">
        <f t="shared" si="6"/>
        <v>Hỗ trợ Tết Nguyên đán4</v>
      </c>
      <c r="B198" s="3" t="s">
        <v>18</v>
      </c>
      <c r="C198" s="8" t="s">
        <v>44</v>
      </c>
      <c r="D198" s="8"/>
      <c r="E198" s="4">
        <v>269</v>
      </c>
      <c r="F198" s="4">
        <v>1.2</v>
      </c>
      <c r="G198" s="4">
        <v>322.8</v>
      </c>
      <c r="H198">
        <v>4</v>
      </c>
    </row>
    <row r="199" spans="1:8">
      <c r="A199" t="str">
        <f t="shared" si="6"/>
        <v>Các đặc thù4</v>
      </c>
      <c r="B199" s="25">
        <v>4</v>
      </c>
      <c r="C199" s="6" t="s">
        <v>43</v>
      </c>
      <c r="D199" s="6"/>
      <c r="E199" s="5">
        <v>5</v>
      </c>
      <c r="F199" s="5"/>
      <c r="G199" s="5">
        <v>281.39400000000001</v>
      </c>
      <c r="H199">
        <v>4</v>
      </c>
    </row>
    <row r="200" spans="1:8" ht="30">
      <c r="A200" t="str">
        <f t="shared" si="6"/>
        <v>Trường có từ 02 cơ sở trở lên, mỗi cơ sở4</v>
      </c>
      <c r="B200" s="3" t="s">
        <v>10</v>
      </c>
      <c r="C200" s="8" t="s">
        <v>42</v>
      </c>
      <c r="D200" s="8"/>
      <c r="E200" s="4">
        <v>5</v>
      </c>
      <c r="F200" s="4">
        <v>56.278800000000004</v>
      </c>
      <c r="G200" s="4">
        <v>281.39400000000001</v>
      </c>
      <c r="H200">
        <v>4</v>
      </c>
    </row>
    <row r="201" spans="1:8" ht="30">
      <c r="A201" t="str">
        <f t="shared" si="6"/>
        <v>Hỗ trợ các phường, xã trung tâm (kinh phí đào tạo chính trị)4</v>
      </c>
      <c r="B201" s="3" t="s">
        <v>1</v>
      </c>
      <c r="C201" s="8" t="s">
        <v>166</v>
      </c>
      <c r="D201" s="8"/>
      <c r="E201" s="4"/>
      <c r="F201" s="4">
        <v>1500</v>
      </c>
      <c r="G201" s="4"/>
      <c r="H201">
        <v>4</v>
      </c>
    </row>
    <row r="202" spans="1:8">
      <c r="A202" t="str">
        <f t="shared" si="6"/>
        <v>Kinh phí hoạt động ngành4</v>
      </c>
      <c r="B202" s="25">
        <v>5</v>
      </c>
      <c r="C202" s="6" t="s">
        <v>41</v>
      </c>
      <c r="D202" s="6"/>
      <c r="E202" s="5">
        <v>33470</v>
      </c>
      <c r="F202" s="16">
        <v>0.01</v>
      </c>
      <c r="G202" s="5">
        <v>334.7</v>
      </c>
      <c r="H202">
        <v>4</v>
      </c>
    </row>
    <row r="203" spans="1:8">
      <c r="A203" t="str">
        <f t="shared" si="6"/>
        <v>Các sự nghiệp khác4</v>
      </c>
      <c r="B203" s="25" t="s">
        <v>40</v>
      </c>
      <c r="C203" s="6" t="s">
        <v>39</v>
      </c>
      <c r="D203" s="6"/>
      <c r="E203" s="4">
        <v>2441</v>
      </c>
      <c r="F203" s="5"/>
      <c r="G203" s="5">
        <v>74198.164414640007</v>
      </c>
      <c r="H203">
        <v>4</v>
      </c>
    </row>
    <row r="204" spans="1:8">
      <c r="A204" t="str">
        <f t="shared" si="6"/>
        <v>Chi chế độ tiền lương4</v>
      </c>
      <c r="B204" s="25">
        <v>1</v>
      </c>
      <c r="C204" s="10" t="s">
        <v>38</v>
      </c>
      <c r="D204" s="10"/>
      <c r="E204" s="5"/>
      <c r="F204" s="5"/>
      <c r="G204" s="5">
        <v>16712.75641464</v>
      </c>
      <c r="H204">
        <v>4</v>
      </c>
    </row>
    <row r="205" spans="1:8" ht="30">
      <c r="A205" t="str">
        <f t="shared" si="6"/>
        <v>Chế độ tiền lương theo số biên chế có mặt4</v>
      </c>
      <c r="B205" s="3" t="s">
        <v>10</v>
      </c>
      <c r="C205" s="8" t="s">
        <v>37</v>
      </c>
      <c r="D205" s="8"/>
      <c r="E205" s="4">
        <v>81</v>
      </c>
      <c r="F205" s="4"/>
      <c r="G205" s="4">
        <v>14359.274738639999</v>
      </c>
      <c r="H205">
        <v>4</v>
      </c>
    </row>
    <row r="206" spans="1:8">
      <c r="A206" t="str">
        <f t="shared" si="6"/>
        <v>Phụ cấp cấp ủy4</v>
      </c>
      <c r="B206" s="3" t="s">
        <v>1</v>
      </c>
      <c r="C206" s="8" t="s">
        <v>36</v>
      </c>
      <c r="D206" s="8"/>
      <c r="E206" s="4">
        <v>27</v>
      </c>
      <c r="F206" s="7">
        <v>8.4239999999999995</v>
      </c>
      <c r="G206" s="4">
        <v>227.44799999999998</v>
      </c>
      <c r="H206">
        <v>4</v>
      </c>
    </row>
    <row r="207" spans="1:8">
      <c r="A207" t="str">
        <f t="shared" si="6"/>
        <v>Phụ cấp HĐND4</v>
      </c>
      <c r="B207" s="3" t="s">
        <v>26</v>
      </c>
      <c r="C207" s="8" t="s">
        <v>35</v>
      </c>
      <c r="D207" s="8"/>
      <c r="E207" s="4"/>
      <c r="F207" s="7"/>
      <c r="G207" s="4">
        <v>466.12800000000004</v>
      </c>
      <c r="H207">
        <v>4</v>
      </c>
    </row>
    <row r="208" spans="1:8" ht="45">
      <c r="A208" t="str">
        <f t="shared" si="6"/>
        <v>Chế độ người hoạt động không chuyên trách, người trực tiếp tham gia hoạt động tại cấp ấp4</v>
      </c>
      <c r="B208" s="3" t="s">
        <v>24</v>
      </c>
      <c r="C208" s="8" t="s">
        <v>34</v>
      </c>
      <c r="D208" s="8"/>
      <c r="E208" s="4">
        <v>26</v>
      </c>
      <c r="F208" s="4"/>
      <c r="G208" s="4">
        <v>1659.9056759999999</v>
      </c>
      <c r="H208">
        <v>4</v>
      </c>
    </row>
    <row r="209" spans="1:8">
      <c r="A209" t="str">
        <f t="shared" si="6"/>
        <v>Khoán chi hoạt động 4</v>
      </c>
      <c r="B209" s="25">
        <v>2</v>
      </c>
      <c r="C209" s="6" t="s">
        <v>33</v>
      </c>
      <c r="D209" s="6"/>
      <c r="E209" s="5">
        <v>96</v>
      </c>
      <c r="F209" s="5"/>
      <c r="G209" s="5">
        <v>8220</v>
      </c>
      <c r="H209">
        <v>4</v>
      </c>
    </row>
    <row r="210" spans="1:8" ht="30">
      <c r="A210" t="str">
        <f t="shared" ref="A210:A232" si="7">C210&amp;H210</f>
        <v>Phân bổ theo số biên chế CBCC được giao4</v>
      </c>
      <c r="B210" s="14" t="s">
        <v>10</v>
      </c>
      <c r="C210" s="15" t="s">
        <v>32</v>
      </c>
      <c r="D210" s="15"/>
      <c r="E210" s="12">
        <v>81</v>
      </c>
      <c r="F210" s="12">
        <v>80</v>
      </c>
      <c r="G210" s="12">
        <v>6480</v>
      </c>
      <c r="H210">
        <v>4</v>
      </c>
    </row>
    <row r="211" spans="1:8" ht="30">
      <c r="A211" t="str">
        <f t="shared" si="7"/>
        <v>Phân bổ theo số biên chế viên chức được giao4</v>
      </c>
      <c r="B211" s="14" t="s">
        <v>1</v>
      </c>
      <c r="C211" s="15" t="s">
        <v>31</v>
      </c>
      <c r="D211" s="15"/>
      <c r="E211" s="12">
        <v>15</v>
      </c>
      <c r="F211" s="12">
        <v>50</v>
      </c>
      <c r="G211" s="12">
        <v>750</v>
      </c>
      <c r="H211">
        <v>4</v>
      </c>
    </row>
    <row r="212" spans="1:8" ht="30">
      <c r="A212" t="str">
        <f t="shared" si="7"/>
        <v>Phân bổ bổ sung số biên chế tiết kiệm, chưa tuyển4</v>
      </c>
      <c r="B212" s="14" t="s">
        <v>26</v>
      </c>
      <c r="C212" s="13" t="s">
        <v>30</v>
      </c>
      <c r="D212" s="13"/>
      <c r="E212" s="12">
        <v>15</v>
      </c>
      <c r="F212" s="12">
        <v>66</v>
      </c>
      <c r="G212" s="12">
        <v>990</v>
      </c>
      <c r="H212">
        <v>4</v>
      </c>
    </row>
    <row r="213" spans="1:8">
      <c r="A213" t="str">
        <f t="shared" si="7"/>
        <v>Chi các chế độ chính sách lớn4</v>
      </c>
      <c r="B213" s="25">
        <v>3</v>
      </c>
      <c r="C213" s="6" t="s">
        <v>29</v>
      </c>
      <c r="D213" s="6"/>
      <c r="E213" s="5">
        <v>2345</v>
      </c>
      <c r="F213" s="5"/>
      <c r="G213" s="5">
        <v>21701.417200000004</v>
      </c>
      <c r="H213">
        <v>4</v>
      </c>
    </row>
    <row r="214" spans="1:8" ht="30">
      <c r="A214" t="str">
        <f t="shared" si="7"/>
        <v>Chi chế độ trợ giúp xã hội thường xuyên4</v>
      </c>
      <c r="B214" s="3" t="s">
        <v>10</v>
      </c>
      <c r="C214" s="8" t="s">
        <v>28</v>
      </c>
      <c r="D214" s="8"/>
      <c r="E214" s="4">
        <v>1457</v>
      </c>
      <c r="F214" s="4"/>
      <c r="G214" s="4">
        <v>11100</v>
      </c>
      <c r="H214">
        <v>4</v>
      </c>
    </row>
    <row r="215" spans="1:8">
      <c r="A215" t="str">
        <f t="shared" si="7"/>
        <v>Tiền điện hộ nghèo, BTXH4</v>
      </c>
      <c r="B215" s="3" t="s">
        <v>1</v>
      </c>
      <c r="C215" s="8" t="s">
        <v>27</v>
      </c>
      <c r="D215" s="8"/>
      <c r="E215" s="4">
        <v>30</v>
      </c>
      <c r="F215" s="4"/>
      <c r="G215" s="4">
        <v>23.580000000000002</v>
      </c>
      <c r="H215">
        <v>4</v>
      </c>
    </row>
    <row r="216" spans="1:8" ht="30">
      <c r="A216" t="str">
        <f t="shared" si="7"/>
        <v>Chính sách người có uy tín, già làng4</v>
      </c>
      <c r="B216" s="3" t="s">
        <v>26</v>
      </c>
      <c r="C216" s="8" t="s">
        <v>25</v>
      </c>
      <c r="D216" s="8"/>
      <c r="E216" s="4"/>
      <c r="F216" s="4"/>
      <c r="G216" s="4">
        <v>2.5</v>
      </c>
      <c r="H216">
        <v>4</v>
      </c>
    </row>
    <row r="217" spans="1:8" ht="30">
      <c r="A217" t="str">
        <f t="shared" si="7"/>
        <v>Chế độ quà tặng, chúc thọ người cao tuổi4</v>
      </c>
      <c r="B217" s="3" t="s">
        <v>24</v>
      </c>
      <c r="C217" s="8" t="s">
        <v>23</v>
      </c>
      <c r="D217" s="8"/>
      <c r="E217" s="4">
        <v>401</v>
      </c>
      <c r="F217" s="4"/>
      <c r="G217" s="4">
        <v>259.77</v>
      </c>
      <c r="H217">
        <v>4</v>
      </c>
    </row>
    <row r="218" spans="1:8" ht="30">
      <c r="A218" t="str">
        <f t="shared" si="7"/>
        <v>Chế độ đối với trưởng các đoàn thể ấp4</v>
      </c>
      <c r="B218" s="3" t="s">
        <v>22</v>
      </c>
      <c r="C218" s="8" t="s">
        <v>21</v>
      </c>
      <c r="D218" s="8"/>
      <c r="E218" s="2">
        <v>40</v>
      </c>
      <c r="F218" s="11">
        <v>3.5999999999999996</v>
      </c>
      <c r="G218" s="4">
        <v>144</v>
      </c>
      <c r="H218">
        <v>4</v>
      </c>
    </row>
    <row r="219" spans="1:8">
      <c r="A219" t="str">
        <f t="shared" si="7"/>
        <v>Chế độ hỗ trợ tổ nhân dân4</v>
      </c>
      <c r="B219" s="3" t="s">
        <v>20</v>
      </c>
      <c r="C219" s="8" t="s">
        <v>19</v>
      </c>
      <c r="D219" s="8"/>
      <c r="E219" s="2">
        <v>162</v>
      </c>
      <c r="F219" s="11">
        <v>3.5999999999999996</v>
      </c>
      <c r="G219" s="4">
        <v>583.19999999999993</v>
      </c>
      <c r="H219">
        <v>4</v>
      </c>
    </row>
    <row r="220" spans="1:8" ht="30">
      <c r="A220" t="str">
        <f t="shared" si="7"/>
        <v>Chế độ đối với đội an ninh trật tự cơ sở4</v>
      </c>
      <c r="B220" s="3" t="s">
        <v>18</v>
      </c>
      <c r="C220" s="8" t="s">
        <v>17</v>
      </c>
      <c r="D220" s="8"/>
      <c r="E220" s="4"/>
      <c r="F220" s="4"/>
      <c r="G220" s="4">
        <v>2301.36</v>
      </c>
      <c r="H220">
        <v>4</v>
      </c>
    </row>
    <row r="221" spans="1:8">
      <c r="A221" t="str">
        <f t="shared" si="7"/>
        <v>Chế độ dân quân tự vệ4</v>
      </c>
      <c r="B221" s="3" t="s">
        <v>16</v>
      </c>
      <c r="C221" s="8" t="s">
        <v>15</v>
      </c>
      <c r="D221" s="8"/>
      <c r="E221" s="4"/>
      <c r="F221" s="4"/>
      <c r="G221" s="4">
        <v>6984.0072</v>
      </c>
      <c r="H221">
        <v>4</v>
      </c>
    </row>
    <row r="222" spans="1:8">
      <c r="A222" t="str">
        <f t="shared" si="7"/>
        <v>Chế độ hỗ trợ Tết Nguyên đán4</v>
      </c>
      <c r="B222" s="3" t="s">
        <v>14</v>
      </c>
      <c r="C222" s="8" t="s">
        <v>13</v>
      </c>
      <c r="D222" s="8"/>
      <c r="E222" s="4">
        <v>255</v>
      </c>
      <c r="F222" s="4"/>
      <c r="G222" s="4">
        <v>303</v>
      </c>
      <c r="H222">
        <v>4</v>
      </c>
    </row>
    <row r="223" spans="1:8">
      <c r="A223" t="str">
        <f t="shared" si="7"/>
        <v>Chi thu gom, xử lý rác4</v>
      </c>
      <c r="B223" s="25">
        <v>4</v>
      </c>
      <c r="C223" s="10" t="s">
        <v>12</v>
      </c>
      <c r="D223" s="10"/>
      <c r="E223" s="5"/>
      <c r="F223" s="5"/>
      <c r="G223" s="5">
        <v>6986.8008</v>
      </c>
      <c r="H223">
        <v>4</v>
      </c>
    </row>
    <row r="224" spans="1:8">
      <c r="A224" t="str">
        <f t="shared" si="7"/>
        <v>Chi bổ sung đặc thù4</v>
      </c>
      <c r="B224" s="25">
        <v>5</v>
      </c>
      <c r="C224" s="6" t="s">
        <v>11</v>
      </c>
      <c r="D224" s="6"/>
      <c r="E224" s="5"/>
      <c r="F224" s="5"/>
      <c r="G224" s="5">
        <v>0</v>
      </c>
      <c r="H224">
        <v>4</v>
      </c>
    </row>
    <row r="225" spans="1:8">
      <c r="A225" t="str">
        <f t="shared" si="7"/>
        <v>Hỗ trợ các phường, xã trung tâm4</v>
      </c>
      <c r="B225" s="3" t="s">
        <v>10</v>
      </c>
      <c r="C225" s="8" t="s">
        <v>9</v>
      </c>
      <c r="D225" s="8"/>
      <c r="E225" s="4"/>
      <c r="F225" s="9"/>
      <c r="G225" s="4">
        <v>0</v>
      </c>
      <c r="H225">
        <v>4</v>
      </c>
    </row>
    <row r="226" spans="1:8">
      <c r="A226" t="str">
        <f t="shared" si="7"/>
        <v>- Phường Trấn Biên 4</v>
      </c>
      <c r="B226" s="3"/>
      <c r="C226" s="8" t="s">
        <v>8</v>
      </c>
      <c r="D226" s="8"/>
      <c r="E226" s="4"/>
      <c r="F226" s="4">
        <v>60000</v>
      </c>
      <c r="G226" s="4"/>
      <c r="H226">
        <v>4</v>
      </c>
    </row>
    <row r="227" spans="1:8" ht="30">
      <c r="A227" t="str">
        <f t="shared" si="7"/>
        <v>- Phường Long Khánh và Phường Bình Phước4</v>
      </c>
      <c r="B227" s="3"/>
      <c r="C227" s="8" t="s">
        <v>7</v>
      </c>
      <c r="D227" s="8"/>
      <c r="E227" s="4"/>
      <c r="F227" s="4">
        <v>19200</v>
      </c>
      <c r="G227" s="4"/>
      <c r="H227">
        <v>4</v>
      </c>
    </row>
    <row r="228" spans="1:8">
      <c r="A228" t="str">
        <f t="shared" si="7"/>
        <v>- Các phường trung tâm khác4</v>
      </c>
      <c r="B228" s="3"/>
      <c r="C228" s="8" t="s">
        <v>6</v>
      </c>
      <c r="D228" s="8"/>
      <c r="E228" s="4">
        <v>0</v>
      </c>
      <c r="F228" s="4">
        <v>8500</v>
      </c>
      <c r="G228" s="4">
        <v>0</v>
      </c>
      <c r="H228">
        <v>4</v>
      </c>
    </row>
    <row r="229" spans="1:8">
      <c r="A229" t="str">
        <f t="shared" si="7"/>
        <v xml:space="preserve"> Hỗ trợ các xã vùng biên giới4</v>
      </c>
      <c r="B229" s="3" t="s">
        <v>1</v>
      </c>
      <c r="C229" s="8" t="s">
        <v>5</v>
      </c>
      <c r="D229" s="8"/>
      <c r="E229" s="4"/>
      <c r="F229" s="4">
        <v>3000</v>
      </c>
      <c r="G229" s="4">
        <v>0</v>
      </c>
      <c r="H229">
        <v>4</v>
      </c>
    </row>
    <row r="230" spans="1:8">
      <c r="A230" t="str">
        <f t="shared" si="7"/>
        <v>Phân bổ chung 4</v>
      </c>
      <c r="B230" s="25">
        <v>9</v>
      </c>
      <c r="C230" s="6" t="s">
        <v>4</v>
      </c>
      <c r="D230" s="6"/>
      <c r="E230" s="5"/>
      <c r="F230" s="5"/>
      <c r="G230" s="5">
        <v>20577.189999999999</v>
      </c>
      <c r="H230">
        <v>4</v>
      </c>
    </row>
    <row r="231" spans="1:8">
      <c r="A231" t="str">
        <f t="shared" si="7"/>
        <v>Phân bổ chung theo xã4</v>
      </c>
      <c r="B231" s="3" t="s">
        <v>3</v>
      </c>
      <c r="C231" s="8" t="s">
        <v>2</v>
      </c>
      <c r="D231" s="8"/>
      <c r="E231" s="4">
        <v>1</v>
      </c>
      <c r="F231" s="4">
        <v>18000</v>
      </c>
      <c r="G231" s="4">
        <v>18000</v>
      </c>
      <c r="H231">
        <v>4</v>
      </c>
    </row>
    <row r="232" spans="1:8">
      <c r="A232" t="str">
        <f t="shared" si="7"/>
        <v>Phân bổ theo dân số 4</v>
      </c>
      <c r="B232" s="3" t="s">
        <v>1</v>
      </c>
      <c r="C232" s="8" t="s">
        <v>0</v>
      </c>
      <c r="D232" s="8"/>
      <c r="E232" s="5">
        <v>33470</v>
      </c>
      <c r="F232" s="7">
        <v>7.6999999999999999E-2</v>
      </c>
      <c r="G232" s="4">
        <v>2577.19</v>
      </c>
      <c r="H232">
        <v>4</v>
      </c>
    </row>
    <row r="234" spans="1:8">
      <c r="B234" s="147" t="s">
        <v>64</v>
      </c>
      <c r="C234" s="149" t="s">
        <v>63</v>
      </c>
      <c r="D234" s="149" t="s">
        <v>62</v>
      </c>
      <c r="E234" s="151" t="s">
        <v>61</v>
      </c>
      <c r="F234" s="151"/>
      <c r="G234" s="151"/>
      <c r="H234">
        <v>5</v>
      </c>
    </row>
    <row r="235" spans="1:8">
      <c r="B235" s="148"/>
      <c r="C235" s="150"/>
      <c r="D235" s="150"/>
      <c r="E235" s="18" t="s">
        <v>60</v>
      </c>
      <c r="F235" s="18" t="s">
        <v>59</v>
      </c>
      <c r="G235" s="18" t="s">
        <v>58</v>
      </c>
      <c r="H235">
        <v>5</v>
      </c>
    </row>
    <row r="236" spans="1:8">
      <c r="A236" t="str">
        <f t="shared" ref="A236:A267" si="8">C236&amp;H236</f>
        <v>Tổng5</v>
      </c>
      <c r="B236" s="25"/>
      <c r="C236" s="26" t="s">
        <v>57</v>
      </c>
      <c r="D236" s="45"/>
      <c r="E236" s="45">
        <v>0</v>
      </c>
      <c r="F236" s="46">
        <v>0</v>
      </c>
      <c r="G236" s="45">
        <v>180084.49560910999</v>
      </c>
      <c r="H236">
        <v>5</v>
      </c>
    </row>
    <row r="237" spans="1:8">
      <c r="A237" t="str">
        <f t="shared" si="8"/>
        <v>Sự nghiệp giáo dục - đào tạo5</v>
      </c>
      <c r="B237" s="25" t="s">
        <v>56</v>
      </c>
      <c r="C237" s="6" t="s">
        <v>55</v>
      </c>
      <c r="D237" s="47"/>
      <c r="E237" s="45"/>
      <c r="F237" s="46"/>
      <c r="G237" s="45">
        <v>102580.87797310998</v>
      </c>
      <c r="H237">
        <v>5</v>
      </c>
    </row>
    <row r="238" spans="1:8" ht="28.5">
      <c r="A238" t="str">
        <f t="shared" si="8"/>
        <v>Chi chế độ tiền lương theo số biên chế có mặt5</v>
      </c>
      <c r="B238" s="25">
        <v>1</v>
      </c>
      <c r="C238" s="10" t="s">
        <v>54</v>
      </c>
      <c r="D238" s="48"/>
      <c r="E238" s="45">
        <v>378</v>
      </c>
      <c r="F238" s="46"/>
      <c r="G238" s="45">
        <v>78951.507415559987</v>
      </c>
      <c r="H238">
        <v>5</v>
      </c>
    </row>
    <row r="239" spans="1:8">
      <c r="A239" t="str">
        <f t="shared" si="8"/>
        <v>Khoán chi hoạt động giáo dục5</v>
      </c>
      <c r="B239" s="25">
        <v>2</v>
      </c>
      <c r="C239" s="6" t="s">
        <v>163</v>
      </c>
      <c r="D239" s="47"/>
      <c r="E239" s="45"/>
      <c r="F239" s="46"/>
      <c r="G239" s="45">
        <v>19360</v>
      </c>
      <c r="H239">
        <v>5</v>
      </c>
    </row>
    <row r="240" spans="1:8">
      <c r="A240" t="str">
        <f t="shared" si="8"/>
        <v>Mầm non5</v>
      </c>
      <c r="B240" s="3" t="s">
        <v>10</v>
      </c>
      <c r="C240" s="8" t="s">
        <v>53</v>
      </c>
      <c r="D240" s="49"/>
      <c r="E240" s="50"/>
      <c r="F240" s="51"/>
      <c r="G240" s="50">
        <v>7440</v>
      </c>
      <c r="H240">
        <v>5</v>
      </c>
    </row>
    <row r="241" spans="1:8">
      <c r="A241" t="str">
        <f t="shared" si="8"/>
        <v>- Phường5</v>
      </c>
      <c r="B241" s="3"/>
      <c r="C241" s="8" t="s">
        <v>167</v>
      </c>
      <c r="D241" s="49"/>
      <c r="E241" s="50"/>
      <c r="F241" s="51">
        <v>52</v>
      </c>
      <c r="G241" s="50">
        <v>0</v>
      </c>
      <c r="H241">
        <v>5</v>
      </c>
    </row>
    <row r="242" spans="1:8">
      <c r="A242" t="str">
        <f t="shared" si="8"/>
        <v>- Xã5</v>
      </c>
      <c r="B242" s="3"/>
      <c r="C242" s="8" t="s">
        <v>164</v>
      </c>
      <c r="D242" s="49"/>
      <c r="E242" s="50">
        <v>124</v>
      </c>
      <c r="F242" s="51">
        <v>60</v>
      </c>
      <c r="G242" s="50">
        <v>7440</v>
      </c>
      <c r="H242">
        <v>5</v>
      </c>
    </row>
    <row r="243" spans="1:8">
      <c r="A243" t="str">
        <f t="shared" si="8"/>
        <v>Cấp 1, 25</v>
      </c>
      <c r="B243" s="3" t="s">
        <v>1</v>
      </c>
      <c r="C243" s="8" t="s">
        <v>52</v>
      </c>
      <c r="D243" s="49"/>
      <c r="E243" s="50"/>
      <c r="F243" s="51"/>
      <c r="G243" s="50">
        <v>9940</v>
      </c>
      <c r="H243">
        <v>5</v>
      </c>
    </row>
    <row r="244" spans="1:8">
      <c r="A244" t="str">
        <f t="shared" si="8"/>
        <v>-Phường5</v>
      </c>
      <c r="B244" s="3"/>
      <c r="C244" s="8" t="s">
        <v>168</v>
      </c>
      <c r="D244" s="49"/>
      <c r="E244" s="50"/>
      <c r="F244" s="51">
        <v>30</v>
      </c>
      <c r="G244" s="50">
        <v>0</v>
      </c>
      <c r="H244">
        <v>5</v>
      </c>
    </row>
    <row r="245" spans="1:8">
      <c r="A245" t="str">
        <f t="shared" si="8"/>
        <v>-Xã5</v>
      </c>
      <c r="B245" s="3"/>
      <c r="C245" s="8" t="s">
        <v>169</v>
      </c>
      <c r="D245" s="49"/>
      <c r="E245" s="50">
        <v>284</v>
      </c>
      <c r="F245" s="51">
        <v>35</v>
      </c>
      <c r="G245" s="50">
        <v>9940</v>
      </c>
      <c r="H245">
        <v>5</v>
      </c>
    </row>
    <row r="246" spans="1:8">
      <c r="A246" t="str">
        <f t="shared" si="8"/>
        <v>Trường chính trị 5</v>
      </c>
      <c r="B246" s="3" t="s">
        <v>26</v>
      </c>
      <c r="C246" s="8" t="s">
        <v>51</v>
      </c>
      <c r="D246" s="49"/>
      <c r="E246" s="50"/>
      <c r="F246" s="51">
        <v>80</v>
      </c>
      <c r="G246" s="50">
        <v>0</v>
      </c>
      <c r="H246">
        <v>5</v>
      </c>
    </row>
    <row r="247" spans="1:8">
      <c r="A247" t="str">
        <f t="shared" si="8"/>
        <v>Trường dân tộc nội trú5</v>
      </c>
      <c r="B247" s="3" t="s">
        <v>24</v>
      </c>
      <c r="C247" s="8" t="s">
        <v>165</v>
      </c>
      <c r="D247" s="49"/>
      <c r="E247" s="50"/>
      <c r="F247" s="51">
        <v>55</v>
      </c>
      <c r="G247" s="50">
        <v>0</v>
      </c>
      <c r="H247">
        <v>5</v>
      </c>
    </row>
    <row r="248" spans="1:8" ht="45">
      <c r="A248" t="str">
        <f t="shared" si="8"/>
        <v>'Phân bổ bổ sung số biên chế tiết kiệm, chưa tuyển sự nghiệp giáo dục - đào tạo5</v>
      </c>
      <c r="B248" s="3" t="s">
        <v>22</v>
      </c>
      <c r="C248" s="8" t="s">
        <v>170</v>
      </c>
      <c r="D248" s="49"/>
      <c r="E248" s="50">
        <v>30</v>
      </c>
      <c r="F248" s="51">
        <v>66</v>
      </c>
      <c r="G248" s="50">
        <v>1980</v>
      </c>
      <c r="H248">
        <v>5</v>
      </c>
    </row>
    <row r="249" spans="1:8">
      <c r="A249" t="str">
        <f t="shared" si="8"/>
        <v>Chi các chế độ chính sách5</v>
      </c>
      <c r="B249" s="25">
        <v>3</v>
      </c>
      <c r="C249" s="6" t="s">
        <v>50</v>
      </c>
      <c r="D249" s="47"/>
      <c r="E249" s="45"/>
      <c r="F249" s="46"/>
      <c r="G249" s="45">
        <v>3232.5305575500001</v>
      </c>
      <c r="H249">
        <v>5</v>
      </c>
    </row>
    <row r="250" spans="1:8" ht="30">
      <c r="A250" t="str">
        <f t="shared" si="8"/>
        <v>Miễn giảm học phí, hỗ trợ chi phí học tập5</v>
      </c>
      <c r="B250" s="3" t="s">
        <v>10</v>
      </c>
      <c r="C250" s="8" t="s">
        <v>49</v>
      </c>
      <c r="D250" s="49"/>
      <c r="E250" s="50"/>
      <c r="F250" s="51"/>
      <c r="G250" s="50">
        <v>249.33599999999998</v>
      </c>
      <c r="H250">
        <v>5</v>
      </c>
    </row>
    <row r="251" spans="1:8" ht="45">
      <c r="A251" t="str">
        <f t="shared" si="8"/>
        <v>Chính sách hỗ trợ mầm non (tiền ăn trẻ, hỗ trợ giáo viên, hỗ trợ cơ sở mầm non)5</v>
      </c>
      <c r="B251" s="3" t="s">
        <v>1</v>
      </c>
      <c r="C251" s="8" t="s">
        <v>48</v>
      </c>
      <c r="D251" s="49"/>
      <c r="E251" s="50"/>
      <c r="F251" s="51"/>
      <c r="G251" s="50">
        <v>369.36</v>
      </c>
      <c r="H251">
        <v>5</v>
      </c>
    </row>
    <row r="252" spans="1:8">
      <c r="A252" t="str">
        <f t="shared" si="8"/>
        <v>Chế độ hỗ trợ học sinh khuyết tật5</v>
      </c>
      <c r="B252" s="3" t="s">
        <v>26</v>
      </c>
      <c r="C252" s="8" t="s">
        <v>47</v>
      </c>
      <c r="D252" s="49"/>
      <c r="E252" s="50"/>
      <c r="F252" s="51"/>
      <c r="G252" s="50">
        <v>0</v>
      </c>
      <c r="H252">
        <v>5</v>
      </c>
    </row>
    <row r="253" spans="1:8" ht="30">
      <c r="A253" t="str">
        <f t="shared" si="8"/>
        <v>Chế độ giáo viên dạy trẻ khuyết tật5</v>
      </c>
      <c r="B253" s="3" t="s">
        <v>24</v>
      </c>
      <c r="C253" s="8" t="s">
        <v>46</v>
      </c>
      <c r="D253" s="49"/>
      <c r="E253" s="50"/>
      <c r="F253" s="51"/>
      <c r="G253" s="50">
        <v>2160.2345575500003</v>
      </c>
      <c r="H253">
        <v>5</v>
      </c>
    </row>
    <row r="254" spans="1:8" ht="30">
      <c r="A254" t="str">
        <f t="shared" si="8"/>
        <v>Chế độ hỗ trợ trẻ em nhà trẻ bán trú5</v>
      </c>
      <c r="B254" s="3" t="s">
        <v>22</v>
      </c>
      <c r="C254" s="8" t="s">
        <v>45</v>
      </c>
      <c r="D254" s="49"/>
      <c r="E254" s="50"/>
      <c r="F254" s="51"/>
      <c r="G254" s="50"/>
      <c r="H254">
        <v>5</v>
      </c>
    </row>
    <row r="255" spans="1:8" ht="30">
      <c r="A255" t="str">
        <f t="shared" si="8"/>
        <v>Chế độ hỗ trợ đối với học sinh, trường dân tộc nội trú5</v>
      </c>
      <c r="B255" s="21" t="s">
        <v>20</v>
      </c>
      <c r="C255" s="22" t="s">
        <v>161</v>
      </c>
      <c r="D255" s="49"/>
      <c r="E255" s="50"/>
      <c r="F255" s="51"/>
      <c r="G255" s="50">
        <v>0</v>
      </c>
      <c r="H255">
        <v>5</v>
      </c>
    </row>
    <row r="256" spans="1:8">
      <c r="A256" t="str">
        <f t="shared" si="8"/>
        <v>Hỗ trợ Tết Nguyên đán5</v>
      </c>
      <c r="B256" s="3" t="s">
        <v>18</v>
      </c>
      <c r="C256" s="8" t="s">
        <v>44</v>
      </c>
      <c r="D256" s="49"/>
      <c r="E256" s="50">
        <v>378</v>
      </c>
      <c r="F256" s="51"/>
      <c r="G256" s="50">
        <v>453.59999999999997</v>
      </c>
      <c r="H256">
        <v>5</v>
      </c>
    </row>
    <row r="257" spans="1:8">
      <c r="A257" t="str">
        <f t="shared" si="8"/>
        <v>Các đặc thù5</v>
      </c>
      <c r="B257" s="25">
        <v>4</v>
      </c>
      <c r="C257" s="6" t="s">
        <v>43</v>
      </c>
      <c r="D257" s="47"/>
      <c r="E257" s="45"/>
      <c r="F257" s="46"/>
      <c r="G257" s="45">
        <v>560</v>
      </c>
      <c r="H257">
        <v>5</v>
      </c>
    </row>
    <row r="258" spans="1:8" ht="30">
      <c r="A258" t="str">
        <f t="shared" si="8"/>
        <v>Trường có từ 02 cơ sở trở lên, mỗi cơ sở5</v>
      </c>
      <c r="B258" s="3" t="s">
        <v>10</v>
      </c>
      <c r="C258" s="8" t="s">
        <v>42</v>
      </c>
      <c r="D258" s="49"/>
      <c r="E258" s="50">
        <v>10</v>
      </c>
      <c r="F258" s="51">
        <v>56</v>
      </c>
      <c r="G258" s="50">
        <v>560</v>
      </c>
      <c r="H258">
        <v>5</v>
      </c>
    </row>
    <row r="259" spans="1:8" ht="30">
      <c r="A259" t="str">
        <f t="shared" si="8"/>
        <v>Hỗ trợ các phường, xã trung tâm (kinh phí đào tạo chính trị)5</v>
      </c>
      <c r="B259" s="3" t="s">
        <v>1</v>
      </c>
      <c r="C259" s="8" t="s">
        <v>166</v>
      </c>
      <c r="D259" s="49"/>
      <c r="E259" s="50"/>
      <c r="F259" s="51">
        <v>1500</v>
      </c>
      <c r="G259" s="50">
        <v>0</v>
      </c>
      <c r="H259">
        <v>5</v>
      </c>
    </row>
    <row r="260" spans="1:8">
      <c r="A260" t="str">
        <f t="shared" si="8"/>
        <v>Kinh phí hoạt động ngành5</v>
      </c>
      <c r="B260" s="25">
        <v>5</v>
      </c>
      <c r="C260" s="6" t="s">
        <v>41</v>
      </c>
      <c r="D260" s="47"/>
      <c r="E260" s="52">
        <v>47684</v>
      </c>
      <c r="F260" s="53">
        <v>0.01</v>
      </c>
      <c r="G260" s="45">
        <v>476.84000000000003</v>
      </c>
      <c r="H260">
        <v>5</v>
      </c>
    </row>
    <row r="261" spans="1:8">
      <c r="A261" t="str">
        <f t="shared" si="8"/>
        <v>Các sự nghiệp khác5</v>
      </c>
      <c r="B261" s="25" t="s">
        <v>40</v>
      </c>
      <c r="C261" s="6" t="s">
        <v>39</v>
      </c>
      <c r="D261" s="47">
        <v>70307</v>
      </c>
      <c r="E261" s="50"/>
      <c r="F261" s="46"/>
      <c r="G261" s="45">
        <v>77503.617635999995</v>
      </c>
      <c r="H261">
        <v>5</v>
      </c>
    </row>
    <row r="262" spans="1:8">
      <c r="A262" t="str">
        <f t="shared" si="8"/>
        <v>Chi chế độ tiền lương5</v>
      </c>
      <c r="B262" s="25">
        <v>1</v>
      </c>
      <c r="C262" s="10" t="s">
        <v>38</v>
      </c>
      <c r="D262" s="48"/>
      <c r="E262" s="45"/>
      <c r="F262" s="46"/>
      <c r="G262" s="45">
        <v>16906.581338399999</v>
      </c>
      <c r="H262">
        <v>5</v>
      </c>
    </row>
    <row r="263" spans="1:8" ht="30">
      <c r="A263" t="str">
        <f t="shared" si="8"/>
        <v>Chế độ tiền lương theo số biên chế có mặt5</v>
      </c>
      <c r="B263" s="3" t="s">
        <v>10</v>
      </c>
      <c r="C263" s="8" t="s">
        <v>37</v>
      </c>
      <c r="D263" s="49"/>
      <c r="E263" s="50">
        <v>88</v>
      </c>
      <c r="F263" s="51"/>
      <c r="G263" s="50">
        <v>12784.083530399999</v>
      </c>
      <c r="H263">
        <v>5</v>
      </c>
    </row>
    <row r="264" spans="1:8">
      <c r="A264" t="str">
        <f t="shared" si="8"/>
        <v>Phụ cấp cấp ủy5</v>
      </c>
      <c r="B264" s="3" t="s">
        <v>1</v>
      </c>
      <c r="C264" s="8" t="s">
        <v>36</v>
      </c>
      <c r="D264" s="49"/>
      <c r="E264" s="54">
        <v>32</v>
      </c>
      <c r="F264" s="51">
        <v>8.4239999999999995</v>
      </c>
      <c r="G264" s="50">
        <v>269.56799999999998</v>
      </c>
      <c r="H264">
        <v>5</v>
      </c>
    </row>
    <row r="265" spans="1:8">
      <c r="A265" t="str">
        <f t="shared" si="8"/>
        <v>Phụ cấp HĐND5</v>
      </c>
      <c r="B265" s="3" t="s">
        <v>26</v>
      </c>
      <c r="C265" s="8" t="s">
        <v>35</v>
      </c>
      <c r="D265" s="49"/>
      <c r="E265" s="54">
        <v>101</v>
      </c>
      <c r="F265" s="51">
        <v>8.4239999999999995</v>
      </c>
      <c r="G265" s="50">
        <v>850.82399999999996</v>
      </c>
      <c r="H265">
        <v>5</v>
      </c>
    </row>
    <row r="266" spans="1:8" ht="45">
      <c r="A266" t="str">
        <f t="shared" si="8"/>
        <v>Chế độ người hoạt động không chuyên trách, người trực tiếp tham gia hoạt động tại cấp ấp5</v>
      </c>
      <c r="B266" s="3" t="s">
        <v>24</v>
      </c>
      <c r="C266" s="8" t="s">
        <v>34</v>
      </c>
      <c r="D266" s="49"/>
      <c r="E266" s="50"/>
      <c r="F266" s="51"/>
      <c r="G266" s="50">
        <v>3002.1058079999998</v>
      </c>
      <c r="H266">
        <v>5</v>
      </c>
    </row>
    <row r="267" spans="1:8">
      <c r="A267" t="str">
        <f t="shared" si="8"/>
        <v>Khoán chi hoạt động 5</v>
      </c>
      <c r="B267" s="25">
        <v>2</v>
      </c>
      <c r="C267" s="6" t="s">
        <v>33</v>
      </c>
      <c r="D267" s="47"/>
      <c r="E267" s="45"/>
      <c r="F267" s="46"/>
      <c r="G267" s="45">
        <v>8926</v>
      </c>
      <c r="H267">
        <v>5</v>
      </c>
    </row>
    <row r="268" spans="1:8" ht="30">
      <c r="A268" t="str">
        <f t="shared" ref="A268:A290" si="9">C268&amp;H268</f>
        <v>Phân bổ theo số biên chế CBCC được giao5</v>
      </c>
      <c r="B268" s="14" t="s">
        <v>10</v>
      </c>
      <c r="C268" s="15" t="s">
        <v>32</v>
      </c>
      <c r="D268" s="55"/>
      <c r="E268" s="56">
        <v>89</v>
      </c>
      <c r="F268" s="57">
        <v>80</v>
      </c>
      <c r="G268" s="58">
        <v>7120</v>
      </c>
      <c r="H268">
        <v>5</v>
      </c>
    </row>
    <row r="269" spans="1:8" ht="30">
      <c r="A269" t="str">
        <f t="shared" si="9"/>
        <v>Phân bổ theo số biên chế viên chức được giao5</v>
      </c>
      <c r="B269" s="14" t="s">
        <v>1</v>
      </c>
      <c r="C269" s="15" t="s">
        <v>31</v>
      </c>
      <c r="D269" s="55"/>
      <c r="E269" s="56">
        <v>15</v>
      </c>
      <c r="F269" s="57">
        <v>50</v>
      </c>
      <c r="G269" s="58">
        <v>750</v>
      </c>
      <c r="H269">
        <v>5</v>
      </c>
    </row>
    <row r="270" spans="1:8" ht="30">
      <c r="A270" t="str">
        <f t="shared" si="9"/>
        <v>Phân bổ bổ sung số biên chế tiết kiệm, chưa tuyển5</v>
      </c>
      <c r="B270" s="14" t="s">
        <v>26</v>
      </c>
      <c r="C270" s="13" t="s">
        <v>30</v>
      </c>
      <c r="D270" s="59"/>
      <c r="E270" s="56">
        <v>16</v>
      </c>
      <c r="F270" s="57">
        <v>66</v>
      </c>
      <c r="G270" s="58">
        <v>1056</v>
      </c>
      <c r="H270">
        <v>5</v>
      </c>
    </row>
    <row r="271" spans="1:8">
      <c r="A271" t="str">
        <f t="shared" si="9"/>
        <v>Chi các chế độ chính sách lớn5</v>
      </c>
      <c r="B271" s="25">
        <v>3</v>
      </c>
      <c r="C271" s="6" t="s">
        <v>29</v>
      </c>
      <c r="D271" s="47"/>
      <c r="E271" s="45"/>
      <c r="F271" s="46"/>
      <c r="G271" s="45">
        <v>26546.203599999997</v>
      </c>
      <c r="H271">
        <v>5</v>
      </c>
    </row>
    <row r="272" spans="1:8" ht="30">
      <c r="A272" t="str">
        <f t="shared" si="9"/>
        <v>Chi chế độ trợ giúp xã hội thường xuyên5</v>
      </c>
      <c r="B272" s="3" t="s">
        <v>10</v>
      </c>
      <c r="C272" s="8" t="s">
        <v>28</v>
      </c>
      <c r="D272" s="49"/>
      <c r="E272" s="50">
        <v>1671</v>
      </c>
      <c r="F272" s="51"/>
      <c r="G272" s="50">
        <v>12543</v>
      </c>
      <c r="H272">
        <v>5</v>
      </c>
    </row>
    <row r="273" spans="1:8">
      <c r="A273" t="str">
        <f t="shared" si="9"/>
        <v>Tiền điện hộ nghèo, BTXH5</v>
      </c>
      <c r="B273" s="3" t="s">
        <v>1</v>
      </c>
      <c r="C273" s="8" t="s">
        <v>27</v>
      </c>
      <c r="D273" s="49"/>
      <c r="E273" s="50">
        <v>112</v>
      </c>
      <c r="F273" s="51"/>
      <c r="G273" s="50">
        <v>176.06400000000002</v>
      </c>
      <c r="H273">
        <v>5</v>
      </c>
    </row>
    <row r="274" spans="1:8" ht="30">
      <c r="A274" t="str">
        <f t="shared" si="9"/>
        <v>Chính sách người có uy tín, già làng5</v>
      </c>
      <c r="B274" s="3" t="s">
        <v>26</v>
      </c>
      <c r="C274" s="8" t="s">
        <v>25</v>
      </c>
      <c r="D274" s="49"/>
      <c r="E274" s="50">
        <v>15</v>
      </c>
      <c r="F274" s="51"/>
      <c r="G274" s="50">
        <v>178.50000000000006</v>
      </c>
      <c r="H274">
        <v>5</v>
      </c>
    </row>
    <row r="275" spans="1:8" ht="30">
      <c r="A275" t="str">
        <f t="shared" si="9"/>
        <v>Chế độ quà tặng, chúc thọ người cao tuổi5</v>
      </c>
      <c r="B275" s="3" t="s">
        <v>24</v>
      </c>
      <c r="C275" s="8" t="s">
        <v>23</v>
      </c>
      <c r="D275" s="49"/>
      <c r="E275" s="50">
        <v>336</v>
      </c>
      <c r="F275" s="51"/>
      <c r="G275" s="50">
        <v>227</v>
      </c>
      <c r="H275">
        <v>5</v>
      </c>
    </row>
    <row r="276" spans="1:8" ht="30">
      <c r="A276" t="str">
        <f t="shared" si="9"/>
        <v>Chế độ đối với trưởng các đoàn thể ấp5</v>
      </c>
      <c r="B276" s="3" t="s">
        <v>22</v>
      </c>
      <c r="C276" s="8" t="s">
        <v>21</v>
      </c>
      <c r="D276" s="49"/>
      <c r="E276" s="50">
        <v>60</v>
      </c>
      <c r="F276" s="51">
        <v>3.5999999999999996</v>
      </c>
      <c r="G276" s="50">
        <v>215.99999999999997</v>
      </c>
      <c r="H276">
        <v>5</v>
      </c>
    </row>
    <row r="277" spans="1:8">
      <c r="A277" t="str">
        <f t="shared" si="9"/>
        <v>Chế độ hỗ trợ tổ nhân dân5</v>
      </c>
      <c r="B277" s="3" t="s">
        <v>20</v>
      </c>
      <c r="C277" s="8" t="s">
        <v>19</v>
      </c>
      <c r="D277" s="49"/>
      <c r="E277" s="50">
        <v>235</v>
      </c>
      <c r="F277" s="51">
        <v>3.5999999999999996</v>
      </c>
      <c r="G277" s="50">
        <v>845.99999999999989</v>
      </c>
      <c r="H277">
        <v>5</v>
      </c>
    </row>
    <row r="278" spans="1:8" ht="30">
      <c r="A278" t="str">
        <f t="shared" si="9"/>
        <v>Chế độ đối với đội an ninh trật tự cơ sở5</v>
      </c>
      <c r="B278" s="3" t="s">
        <v>18</v>
      </c>
      <c r="C278" s="8" t="s">
        <v>17</v>
      </c>
      <c r="D278" s="49"/>
      <c r="E278" s="50">
        <v>62</v>
      </c>
      <c r="F278" s="51"/>
      <c r="G278" s="50">
        <v>3720.2399999999971</v>
      </c>
      <c r="H278">
        <v>5</v>
      </c>
    </row>
    <row r="279" spans="1:8">
      <c r="A279" t="str">
        <f t="shared" si="9"/>
        <v>Chế độ dân quân tự vệ5</v>
      </c>
      <c r="B279" s="3" t="s">
        <v>16</v>
      </c>
      <c r="C279" s="8" t="s">
        <v>15</v>
      </c>
      <c r="D279" s="49"/>
      <c r="E279" s="50">
        <v>28</v>
      </c>
      <c r="F279" s="51"/>
      <c r="G279" s="50">
        <v>6902.6796000000004</v>
      </c>
      <c r="H279">
        <v>5</v>
      </c>
    </row>
    <row r="280" spans="1:8">
      <c r="A280" t="str">
        <f t="shared" si="9"/>
        <v>Chế độ hỗ trợ Tết Nguyên đán5</v>
      </c>
      <c r="B280" s="3" t="s">
        <v>14</v>
      </c>
      <c r="C280" s="8" t="s">
        <v>13</v>
      </c>
      <c r="D280" s="49"/>
      <c r="E280" s="50"/>
      <c r="F280" s="51"/>
      <c r="G280" s="50">
        <v>1736.7199999999998</v>
      </c>
      <c r="H280">
        <v>5</v>
      </c>
    </row>
    <row r="281" spans="1:8">
      <c r="A281" t="str">
        <f t="shared" si="9"/>
        <v>Chi thu gom, xử lý rác5</v>
      </c>
      <c r="B281" s="25">
        <v>4</v>
      </c>
      <c r="C281" s="10" t="s">
        <v>12</v>
      </c>
      <c r="D281" s="48"/>
      <c r="E281" s="45"/>
      <c r="F281" s="46"/>
      <c r="G281" s="45">
        <v>3453.1646976000002</v>
      </c>
      <c r="H281">
        <v>5</v>
      </c>
    </row>
    <row r="282" spans="1:8">
      <c r="A282" t="str">
        <f t="shared" si="9"/>
        <v>Chi bổ sung đặc thù5</v>
      </c>
      <c r="B282" s="25">
        <v>5</v>
      </c>
      <c r="C282" s="6" t="s">
        <v>11</v>
      </c>
      <c r="D282" s="47"/>
      <c r="E282" s="45"/>
      <c r="F282" s="46"/>
      <c r="G282" s="45">
        <v>0</v>
      </c>
      <c r="H282">
        <v>5</v>
      </c>
    </row>
    <row r="283" spans="1:8">
      <c r="A283" t="str">
        <f t="shared" si="9"/>
        <v>Hỗ trợ các phường, xã trung tâm5</v>
      </c>
      <c r="B283" s="3" t="s">
        <v>10</v>
      </c>
      <c r="C283" s="8" t="s">
        <v>9</v>
      </c>
      <c r="D283" s="49"/>
      <c r="E283" s="50"/>
      <c r="F283" s="51"/>
      <c r="G283" s="50">
        <v>0</v>
      </c>
      <c r="H283">
        <v>5</v>
      </c>
    </row>
    <row r="284" spans="1:8">
      <c r="A284" t="str">
        <f t="shared" si="9"/>
        <v>- Phường Trấn Biên 5</v>
      </c>
      <c r="B284" s="3"/>
      <c r="C284" s="8" t="s">
        <v>8</v>
      </c>
      <c r="D284" s="49"/>
      <c r="E284" s="50"/>
      <c r="F284" s="51">
        <v>60000</v>
      </c>
      <c r="G284" s="50"/>
      <c r="H284">
        <v>5</v>
      </c>
    </row>
    <row r="285" spans="1:8" ht="30">
      <c r="A285" t="str">
        <f t="shared" si="9"/>
        <v>- Phường Long Khánh và Phường Bình Phước5</v>
      </c>
      <c r="B285" s="3"/>
      <c r="C285" s="8" t="s">
        <v>7</v>
      </c>
      <c r="D285" s="49"/>
      <c r="E285" s="50"/>
      <c r="F285" s="51">
        <v>19200</v>
      </c>
      <c r="G285" s="50"/>
      <c r="H285">
        <v>5</v>
      </c>
    </row>
    <row r="286" spans="1:8">
      <c r="A286" t="str">
        <f t="shared" si="9"/>
        <v>- Các phường trung tâm khác5</v>
      </c>
      <c r="B286" s="3"/>
      <c r="C286" s="8" t="s">
        <v>6</v>
      </c>
      <c r="D286" s="49"/>
      <c r="E286" s="50"/>
      <c r="F286" s="51">
        <v>8500</v>
      </c>
      <c r="G286" s="50"/>
      <c r="H286">
        <v>5</v>
      </c>
    </row>
    <row r="287" spans="1:8">
      <c r="A287" t="str">
        <f t="shared" si="9"/>
        <v xml:space="preserve"> Hỗ trợ các xã vùng biên giới5</v>
      </c>
      <c r="B287" s="3" t="s">
        <v>1</v>
      </c>
      <c r="C287" s="8" t="s">
        <v>5</v>
      </c>
      <c r="D287" s="49"/>
      <c r="E287" s="50"/>
      <c r="F287" s="51">
        <v>3000</v>
      </c>
      <c r="G287" s="50">
        <v>0</v>
      </c>
      <c r="H287">
        <v>5</v>
      </c>
    </row>
    <row r="288" spans="1:8">
      <c r="A288" t="str">
        <f t="shared" si="9"/>
        <v>Phân bổ chung 5</v>
      </c>
      <c r="B288" s="25">
        <v>9</v>
      </c>
      <c r="C288" s="6" t="s">
        <v>4</v>
      </c>
      <c r="D288" s="47"/>
      <c r="E288" s="45"/>
      <c r="F288" s="46"/>
      <c r="G288" s="45">
        <v>21671.668000000001</v>
      </c>
      <c r="H288">
        <v>5</v>
      </c>
    </row>
    <row r="289" spans="1:8">
      <c r="A289" t="str">
        <f t="shared" si="9"/>
        <v>Phân bổ chung theo xã5</v>
      </c>
      <c r="B289" s="3" t="s">
        <v>3</v>
      </c>
      <c r="C289" s="8" t="s">
        <v>2</v>
      </c>
      <c r="D289" s="49"/>
      <c r="E289" s="50"/>
      <c r="F289" s="51">
        <v>18000</v>
      </c>
      <c r="G289" s="50">
        <v>18000</v>
      </c>
      <c r="H289">
        <v>5</v>
      </c>
    </row>
    <row r="290" spans="1:8">
      <c r="A290" t="str">
        <f t="shared" si="9"/>
        <v>Phân bổ theo dân số 5</v>
      </c>
      <c r="B290" s="3" t="s">
        <v>1</v>
      </c>
      <c r="C290" s="8" t="s">
        <v>0</v>
      </c>
      <c r="D290" s="49"/>
      <c r="E290" s="52">
        <v>47684</v>
      </c>
      <c r="F290" s="51">
        <v>7.6999999999999999E-2</v>
      </c>
      <c r="G290" s="50">
        <v>3671.6680000000001</v>
      </c>
      <c r="H290">
        <v>5</v>
      </c>
    </row>
    <row r="292" spans="1:8">
      <c r="B292" s="147" t="s">
        <v>64</v>
      </c>
      <c r="C292" s="149" t="s">
        <v>63</v>
      </c>
      <c r="D292" s="149" t="s">
        <v>62</v>
      </c>
      <c r="E292" s="151" t="s">
        <v>61</v>
      </c>
      <c r="F292" s="151"/>
      <c r="G292" s="151"/>
      <c r="H292">
        <v>6</v>
      </c>
    </row>
    <row r="293" spans="1:8">
      <c r="B293" s="148"/>
      <c r="C293" s="150"/>
      <c r="D293" s="150"/>
      <c r="E293" s="18" t="s">
        <v>60</v>
      </c>
      <c r="F293" s="18" t="s">
        <v>59</v>
      </c>
      <c r="G293" s="18" t="s">
        <v>58</v>
      </c>
      <c r="H293">
        <v>6</v>
      </c>
    </row>
    <row r="294" spans="1:8">
      <c r="A294" t="str">
        <f t="shared" ref="A294:A325" si="10">C294&amp;H294</f>
        <v>Tổng6</v>
      </c>
      <c r="B294" s="25"/>
      <c r="C294" s="26" t="s">
        <v>57</v>
      </c>
      <c r="D294" s="45">
        <v>199771.332532</v>
      </c>
      <c r="E294" s="45">
        <v>201127</v>
      </c>
      <c r="F294" s="46"/>
      <c r="G294" s="45">
        <v>217164.05470869597</v>
      </c>
      <c r="H294">
        <v>6</v>
      </c>
    </row>
    <row r="295" spans="1:8">
      <c r="A295" t="str">
        <f t="shared" si="10"/>
        <v>Sự nghiệp giáo dục - đào tạo6</v>
      </c>
      <c r="B295" s="25" t="s">
        <v>56</v>
      </c>
      <c r="C295" s="6" t="s">
        <v>55</v>
      </c>
      <c r="D295" s="47">
        <v>104478</v>
      </c>
      <c r="E295" s="45">
        <v>97464</v>
      </c>
      <c r="F295" s="46"/>
      <c r="G295" s="45">
        <v>110285.09319639999</v>
      </c>
      <c r="H295">
        <v>6</v>
      </c>
    </row>
    <row r="296" spans="1:8" ht="28.5">
      <c r="A296" t="str">
        <f t="shared" si="10"/>
        <v>Chi chế độ tiền lương theo số biên chế có mặt6</v>
      </c>
      <c r="B296" s="25">
        <v>1</v>
      </c>
      <c r="C296" s="10" t="s">
        <v>54</v>
      </c>
      <c r="D296" s="48"/>
      <c r="E296" s="45">
        <v>454</v>
      </c>
      <c r="F296" s="46"/>
      <c r="G296" s="45">
        <v>85715.272796399993</v>
      </c>
      <c r="H296">
        <v>6</v>
      </c>
    </row>
    <row r="297" spans="1:8">
      <c r="A297" t="str">
        <f t="shared" si="10"/>
        <v>Khoán chi hoạt động giáo dục6</v>
      </c>
      <c r="B297" s="25">
        <v>2</v>
      </c>
      <c r="C297" s="6" t="s">
        <v>163</v>
      </c>
      <c r="D297" s="47">
        <v>0</v>
      </c>
      <c r="E297" s="45">
        <v>568</v>
      </c>
      <c r="F297" s="46">
        <v>200.7072</v>
      </c>
      <c r="G297" s="45">
        <v>20747.310399999998</v>
      </c>
      <c r="H297">
        <v>6</v>
      </c>
    </row>
    <row r="298" spans="1:8">
      <c r="A298" t="str">
        <f t="shared" si="10"/>
        <v>Mầm non6</v>
      </c>
      <c r="B298" s="3" t="s">
        <v>10</v>
      </c>
      <c r="C298" s="8" t="s">
        <v>53</v>
      </c>
      <c r="D298" s="49">
        <v>0</v>
      </c>
      <c r="E298" s="50">
        <v>76</v>
      </c>
      <c r="F298" s="51"/>
      <c r="G298" s="50">
        <v>3952</v>
      </c>
      <c r="H298">
        <v>6</v>
      </c>
    </row>
    <row r="299" spans="1:8">
      <c r="A299" t="str">
        <f t="shared" si="10"/>
        <v>- Phường6</v>
      </c>
      <c r="B299" s="3"/>
      <c r="C299" s="8" t="s">
        <v>167</v>
      </c>
      <c r="D299" s="49"/>
      <c r="E299" s="50">
        <v>76</v>
      </c>
      <c r="F299" s="51">
        <v>52</v>
      </c>
      <c r="G299" s="50">
        <v>3952</v>
      </c>
      <c r="H299">
        <v>6</v>
      </c>
    </row>
    <row r="300" spans="1:8">
      <c r="A300" t="str">
        <f t="shared" si="10"/>
        <v>- Xã6</v>
      </c>
      <c r="B300" s="3"/>
      <c r="C300" s="8" t="s">
        <v>164</v>
      </c>
      <c r="D300" s="49"/>
      <c r="E300" s="50"/>
      <c r="F300" s="51">
        <v>60</v>
      </c>
      <c r="G300" s="50">
        <v>0</v>
      </c>
      <c r="H300">
        <v>6</v>
      </c>
    </row>
    <row r="301" spans="1:8">
      <c r="A301" t="str">
        <f t="shared" si="10"/>
        <v>Cấp 1, 26</v>
      </c>
      <c r="B301" s="3" t="s">
        <v>1</v>
      </c>
      <c r="C301" s="8" t="s">
        <v>52</v>
      </c>
      <c r="D301" s="49">
        <v>0</v>
      </c>
      <c r="E301" s="50">
        <v>435</v>
      </c>
      <c r="F301" s="51"/>
      <c r="G301" s="50">
        <v>13050</v>
      </c>
      <c r="H301">
        <v>6</v>
      </c>
    </row>
    <row r="302" spans="1:8">
      <c r="A302" t="str">
        <f t="shared" si="10"/>
        <v>-Phường6</v>
      </c>
      <c r="B302" s="3"/>
      <c r="C302" s="8" t="s">
        <v>168</v>
      </c>
      <c r="D302" s="49"/>
      <c r="E302" s="50">
        <v>435</v>
      </c>
      <c r="F302" s="51">
        <v>30</v>
      </c>
      <c r="G302" s="50">
        <v>13050</v>
      </c>
      <c r="H302">
        <v>6</v>
      </c>
    </row>
    <row r="303" spans="1:8">
      <c r="A303" t="str">
        <f t="shared" si="10"/>
        <v>-Xã6</v>
      </c>
      <c r="B303" s="3"/>
      <c r="C303" s="8" t="s">
        <v>169</v>
      </c>
      <c r="D303" s="49"/>
      <c r="E303" s="50"/>
      <c r="F303" s="51">
        <v>35</v>
      </c>
      <c r="G303" s="50">
        <v>0</v>
      </c>
      <c r="H303">
        <v>6</v>
      </c>
    </row>
    <row r="304" spans="1:8">
      <c r="A304" t="str">
        <f t="shared" si="10"/>
        <v>Trường chính trị 6</v>
      </c>
      <c r="B304" s="3" t="s">
        <v>26</v>
      </c>
      <c r="C304" s="8" t="s">
        <v>51</v>
      </c>
      <c r="D304" s="49"/>
      <c r="E304" s="50"/>
      <c r="F304" s="51">
        <v>80</v>
      </c>
      <c r="G304" s="50">
        <v>0</v>
      </c>
      <c r="H304">
        <v>6</v>
      </c>
    </row>
    <row r="305" spans="1:8">
      <c r="A305" t="str">
        <f t="shared" si="10"/>
        <v>Trường dân tộc nội trú6</v>
      </c>
      <c r="B305" s="3" t="s">
        <v>24</v>
      </c>
      <c r="C305" s="8" t="s">
        <v>165</v>
      </c>
      <c r="D305" s="49"/>
      <c r="E305" s="50"/>
      <c r="F305" s="51">
        <v>55</v>
      </c>
      <c r="G305" s="50"/>
      <c r="H305">
        <v>6</v>
      </c>
    </row>
    <row r="306" spans="1:8" ht="45">
      <c r="A306" t="str">
        <f t="shared" si="10"/>
        <v>'Phân bổ bổ sung số biên chế tiết kiệm, chưa tuyển sự nghiệp giáo dục - đào tạo6</v>
      </c>
      <c r="B306" s="3" t="s">
        <v>22</v>
      </c>
      <c r="C306" s="8" t="s">
        <v>170</v>
      </c>
      <c r="D306" s="49"/>
      <c r="E306" s="50">
        <v>57</v>
      </c>
      <c r="F306" s="51">
        <v>65.707199999999986</v>
      </c>
      <c r="G306" s="50">
        <v>3745.3103999999994</v>
      </c>
      <c r="H306">
        <v>6</v>
      </c>
    </row>
    <row r="307" spans="1:8">
      <c r="A307" t="str">
        <f t="shared" si="10"/>
        <v>Chi các chế độ chính sách6</v>
      </c>
      <c r="B307" s="25">
        <v>3</v>
      </c>
      <c r="C307" s="6" t="s">
        <v>50</v>
      </c>
      <c r="D307" s="47">
        <v>0</v>
      </c>
      <c r="E307" s="45">
        <v>511</v>
      </c>
      <c r="F307" s="46">
        <v>1.2</v>
      </c>
      <c r="G307" s="45">
        <v>2863.2</v>
      </c>
      <c r="H307">
        <v>6</v>
      </c>
    </row>
    <row r="308" spans="1:8" ht="30">
      <c r="A308" t="str">
        <f t="shared" si="10"/>
        <v>Miễn giảm học phí, hỗ trợ chi phí học tập6</v>
      </c>
      <c r="B308" s="3" t="s">
        <v>10</v>
      </c>
      <c r="C308" s="8" t="s">
        <v>49</v>
      </c>
      <c r="D308" s="49"/>
      <c r="E308" s="50">
        <v>0</v>
      </c>
      <c r="F308" s="51"/>
      <c r="G308" s="50">
        <v>0</v>
      </c>
      <c r="H308">
        <v>6</v>
      </c>
    </row>
    <row r="309" spans="1:8" ht="45">
      <c r="A309" t="str">
        <f t="shared" si="10"/>
        <v>Chính sách hỗ trợ mầm non (tiền ăn trẻ, hỗ trợ giáo viên, hỗ trợ cơ sở mầm non)6</v>
      </c>
      <c r="B309" s="3" t="s">
        <v>1</v>
      </c>
      <c r="C309" s="8" t="s">
        <v>48</v>
      </c>
      <c r="D309" s="49"/>
      <c r="E309" s="50"/>
      <c r="F309" s="51"/>
      <c r="G309" s="50"/>
      <c r="H309">
        <v>6</v>
      </c>
    </row>
    <row r="310" spans="1:8">
      <c r="A310" t="str">
        <f t="shared" si="10"/>
        <v>Chế độ hỗ trợ học sinh khuyết tật6</v>
      </c>
      <c r="B310" s="3" t="s">
        <v>26</v>
      </c>
      <c r="C310" s="8" t="s">
        <v>47</v>
      </c>
      <c r="D310" s="49"/>
      <c r="E310" s="50">
        <v>0</v>
      </c>
      <c r="F310" s="51"/>
      <c r="G310" s="50">
        <v>2250</v>
      </c>
      <c r="H310">
        <v>6</v>
      </c>
    </row>
    <row r="311" spans="1:8" ht="30">
      <c r="A311" t="str">
        <f t="shared" si="10"/>
        <v>Chế độ giáo viên dạy trẻ khuyết tật6</v>
      </c>
      <c r="B311" s="3" t="s">
        <v>24</v>
      </c>
      <c r="C311" s="8" t="s">
        <v>46</v>
      </c>
      <c r="D311" s="49"/>
      <c r="E311" s="50"/>
      <c r="F311" s="51"/>
      <c r="G311" s="50">
        <v>0</v>
      </c>
      <c r="H311">
        <v>6</v>
      </c>
    </row>
    <row r="312" spans="1:8" ht="30">
      <c r="A312" t="str">
        <f t="shared" si="10"/>
        <v>Chế độ hỗ trợ trẻ em nhà trẻ bán trú6</v>
      </c>
      <c r="B312" s="3" t="s">
        <v>22</v>
      </c>
      <c r="C312" s="8" t="s">
        <v>45</v>
      </c>
      <c r="D312" s="49"/>
      <c r="E312" s="50"/>
      <c r="F312" s="51"/>
      <c r="G312" s="50"/>
      <c r="H312">
        <v>6</v>
      </c>
    </row>
    <row r="313" spans="1:8" ht="30">
      <c r="A313" t="str">
        <f t="shared" si="10"/>
        <v>Chế độ hỗ trợ đối với học sinh, trường dân tộc nội trú6</v>
      </c>
      <c r="B313" s="21" t="s">
        <v>20</v>
      </c>
      <c r="C313" s="22" t="s">
        <v>161</v>
      </c>
      <c r="D313" s="49"/>
      <c r="E313" s="50"/>
      <c r="F313" s="51"/>
      <c r="G313" s="50"/>
      <c r="H313">
        <v>6</v>
      </c>
    </row>
    <row r="314" spans="1:8">
      <c r="A314" t="str">
        <f t="shared" si="10"/>
        <v>Hỗ trợ Tết Nguyên đán6</v>
      </c>
      <c r="B314" s="3" t="s">
        <v>18</v>
      </c>
      <c r="C314" s="8" t="s">
        <v>44</v>
      </c>
      <c r="D314" s="49"/>
      <c r="E314" s="50">
        <v>511</v>
      </c>
      <c r="F314" s="51">
        <v>1.2</v>
      </c>
      <c r="G314" s="50">
        <v>613.19999999999993</v>
      </c>
      <c r="H314">
        <v>6</v>
      </c>
    </row>
    <row r="315" spans="1:8">
      <c r="A315" t="str">
        <f t="shared" si="10"/>
        <v>Các đặc thù6</v>
      </c>
      <c r="B315" s="25">
        <v>4</v>
      </c>
      <c r="C315" s="6" t="s">
        <v>43</v>
      </c>
      <c r="D315" s="47">
        <v>0</v>
      </c>
      <c r="E315" s="45">
        <v>0</v>
      </c>
      <c r="F315" s="46">
        <v>1556.2788</v>
      </c>
      <c r="G315" s="45">
        <v>0</v>
      </c>
      <c r="H315">
        <v>6</v>
      </c>
    </row>
    <row r="316" spans="1:8" ht="30">
      <c r="A316" t="str">
        <f t="shared" si="10"/>
        <v>Trường có từ 02 cơ sở trở lên, mỗi cơ sở6</v>
      </c>
      <c r="B316" s="3" t="s">
        <v>10</v>
      </c>
      <c r="C316" s="8" t="s">
        <v>42</v>
      </c>
      <c r="D316" s="49"/>
      <c r="E316" s="50"/>
      <c r="F316" s="51">
        <v>56.278800000000004</v>
      </c>
      <c r="G316" s="50"/>
      <c r="H316">
        <v>6</v>
      </c>
    </row>
    <row r="317" spans="1:8" ht="30">
      <c r="A317" t="str">
        <f t="shared" si="10"/>
        <v>Hỗ trợ các phường, xã trung tâm (kinh phí đào tạo chính trị)6</v>
      </c>
      <c r="B317" s="3" t="s">
        <v>1</v>
      </c>
      <c r="C317" s="8" t="s">
        <v>166</v>
      </c>
      <c r="D317" s="49"/>
      <c r="E317" s="50"/>
      <c r="F317" s="51">
        <v>1500</v>
      </c>
      <c r="G317" s="50">
        <v>0</v>
      </c>
      <c r="H317">
        <v>6</v>
      </c>
    </row>
    <row r="318" spans="1:8">
      <c r="A318" t="str">
        <f t="shared" si="10"/>
        <v>Kinh phí hoạt động ngành6</v>
      </c>
      <c r="B318" s="25">
        <v>5</v>
      </c>
      <c r="C318" s="6" t="s">
        <v>41</v>
      </c>
      <c r="D318" s="47">
        <v>4575.2867999999999</v>
      </c>
      <c r="E318" s="52">
        <v>95931</v>
      </c>
      <c r="F318" s="53">
        <v>0.01</v>
      </c>
      <c r="G318" s="45">
        <v>959.31000000000006</v>
      </c>
      <c r="H318">
        <v>6</v>
      </c>
    </row>
    <row r="319" spans="1:8">
      <c r="A319" t="str">
        <f t="shared" si="10"/>
        <v>Các sự nghiệp khác6</v>
      </c>
      <c r="B319" s="25" t="s">
        <v>40</v>
      </c>
      <c r="C319" s="6" t="s">
        <v>39</v>
      </c>
      <c r="D319" s="47">
        <v>95293.332532</v>
      </c>
      <c r="E319" s="50">
        <v>103663</v>
      </c>
      <c r="F319" s="46">
        <v>19721.325000000001</v>
      </c>
      <c r="G319" s="45">
        <v>106878.96151229599</v>
      </c>
      <c r="H319">
        <v>6</v>
      </c>
    </row>
    <row r="320" spans="1:8">
      <c r="A320" t="str">
        <f t="shared" si="10"/>
        <v>Chi chế độ tiền lương6</v>
      </c>
      <c r="B320" s="25">
        <v>1</v>
      </c>
      <c r="C320" s="10" t="s">
        <v>38</v>
      </c>
      <c r="D320" s="48">
        <v>20705.991459999997</v>
      </c>
      <c r="E320" s="45">
        <v>243</v>
      </c>
      <c r="F320" s="46">
        <v>16.847999999999999</v>
      </c>
      <c r="G320" s="45">
        <v>16954.026112296</v>
      </c>
      <c r="H320">
        <v>6</v>
      </c>
    </row>
    <row r="321" spans="1:8" ht="30">
      <c r="A321" t="str">
        <f t="shared" si="10"/>
        <v>Chế độ tiền lương theo số biên chế có mặt6</v>
      </c>
      <c r="B321" s="3" t="s">
        <v>10</v>
      </c>
      <c r="C321" s="8" t="s">
        <v>37</v>
      </c>
      <c r="D321" s="49">
        <v>13134.991459999999</v>
      </c>
      <c r="E321" s="50">
        <v>82</v>
      </c>
      <c r="F321" s="51"/>
      <c r="G321" s="50">
        <v>13769.770960296</v>
      </c>
      <c r="H321">
        <v>6</v>
      </c>
    </row>
    <row r="322" spans="1:8">
      <c r="A322" t="str">
        <f t="shared" si="10"/>
        <v>Phụ cấp cấp ủy6</v>
      </c>
      <c r="B322" s="3" t="s">
        <v>1</v>
      </c>
      <c r="C322" s="8" t="s">
        <v>36</v>
      </c>
      <c r="D322" s="49">
        <v>387</v>
      </c>
      <c r="E322" s="54">
        <v>48</v>
      </c>
      <c r="F322" s="51">
        <v>8.4239999999999995</v>
      </c>
      <c r="G322" s="50">
        <v>404.35199999999998</v>
      </c>
      <c r="H322">
        <v>6</v>
      </c>
    </row>
    <row r="323" spans="1:8">
      <c r="A323" t="str">
        <f t="shared" si="10"/>
        <v>Phụ cấp HĐND6</v>
      </c>
      <c r="B323" s="3" t="s">
        <v>26</v>
      </c>
      <c r="C323" s="8" t="s">
        <v>35</v>
      </c>
      <c r="D323" s="49">
        <v>945</v>
      </c>
      <c r="E323" s="54">
        <v>30</v>
      </c>
      <c r="F323" s="51">
        <v>8.4239999999999995</v>
      </c>
      <c r="G323" s="50">
        <v>252.71999999999997</v>
      </c>
      <c r="H323">
        <v>6</v>
      </c>
    </row>
    <row r="324" spans="1:8" ht="45">
      <c r="A324" t="str">
        <f t="shared" si="10"/>
        <v>Chế độ người hoạt động không chuyên trách, người trực tiếp tham gia hoạt động tại cấp ấp6</v>
      </c>
      <c r="B324" s="3" t="s">
        <v>24</v>
      </c>
      <c r="C324" s="8" t="s">
        <v>34</v>
      </c>
      <c r="D324" s="49">
        <v>6239</v>
      </c>
      <c r="E324" s="50">
        <v>83</v>
      </c>
      <c r="F324" s="51"/>
      <c r="G324" s="50">
        <v>2527.1831519999987</v>
      </c>
      <c r="H324">
        <v>6</v>
      </c>
    </row>
    <row r="325" spans="1:8">
      <c r="A325" t="str">
        <f t="shared" si="10"/>
        <v>Khoán chi hoạt động 6</v>
      </c>
      <c r="B325" s="25">
        <v>2</v>
      </c>
      <c r="C325" s="6" t="s">
        <v>33</v>
      </c>
      <c r="D325" s="47">
        <v>7000</v>
      </c>
      <c r="E325" s="45">
        <v>148</v>
      </c>
      <c r="F325" s="46">
        <v>196</v>
      </c>
      <c r="G325" s="45">
        <v>10778</v>
      </c>
      <c r="H325">
        <v>6</v>
      </c>
    </row>
    <row r="326" spans="1:8" ht="30">
      <c r="A326" t="str">
        <f t="shared" ref="A326:A348" si="11">C326&amp;H326</f>
        <v>Phân bổ theo số biên chế CBCC được giao6</v>
      </c>
      <c r="B326" s="14" t="s">
        <v>10</v>
      </c>
      <c r="C326" s="15" t="s">
        <v>32</v>
      </c>
      <c r="D326" s="55">
        <v>7000</v>
      </c>
      <c r="E326" s="56">
        <v>95</v>
      </c>
      <c r="F326" s="57">
        <v>80</v>
      </c>
      <c r="G326" s="58">
        <v>7600</v>
      </c>
      <c r="H326">
        <v>6</v>
      </c>
    </row>
    <row r="327" spans="1:8" ht="30">
      <c r="A327" t="str">
        <f t="shared" si="11"/>
        <v>Phân bổ theo số biên chế viên chức được giao6</v>
      </c>
      <c r="B327" s="14" t="s">
        <v>1</v>
      </c>
      <c r="C327" s="15" t="s">
        <v>31</v>
      </c>
      <c r="D327" s="55"/>
      <c r="E327" s="56">
        <v>20</v>
      </c>
      <c r="F327" s="57">
        <v>50</v>
      </c>
      <c r="G327" s="58">
        <v>1000</v>
      </c>
      <c r="H327">
        <v>6</v>
      </c>
    </row>
    <row r="328" spans="1:8" ht="30">
      <c r="A328" t="str">
        <f t="shared" si="11"/>
        <v>Phân bổ bổ sung số biên chế tiết kiệm, chưa tuyển6</v>
      </c>
      <c r="B328" s="14" t="s">
        <v>26</v>
      </c>
      <c r="C328" s="13" t="s">
        <v>30</v>
      </c>
      <c r="D328" s="59"/>
      <c r="E328" s="56">
        <v>33</v>
      </c>
      <c r="F328" s="57">
        <v>66</v>
      </c>
      <c r="G328" s="58">
        <v>2178</v>
      </c>
      <c r="H328">
        <v>6</v>
      </c>
    </row>
    <row r="329" spans="1:8">
      <c r="A329" t="str">
        <f t="shared" si="11"/>
        <v>Chi các chế độ chính sách lớn6</v>
      </c>
      <c r="B329" s="25">
        <v>3</v>
      </c>
      <c r="C329" s="6" t="s">
        <v>29</v>
      </c>
      <c r="D329" s="47">
        <v>24073</v>
      </c>
      <c r="E329" s="45">
        <v>7340</v>
      </c>
      <c r="F329" s="46">
        <v>8.3999999999999986</v>
      </c>
      <c r="G329" s="45">
        <v>38452.248399999997</v>
      </c>
      <c r="H329">
        <v>6</v>
      </c>
    </row>
    <row r="330" spans="1:8" ht="30">
      <c r="A330" t="str">
        <f t="shared" si="11"/>
        <v>Chi chế độ trợ giúp xã hội thường xuyên6</v>
      </c>
      <c r="B330" s="3" t="s">
        <v>10</v>
      </c>
      <c r="C330" s="8" t="s">
        <v>28</v>
      </c>
      <c r="D330" s="49">
        <v>11635</v>
      </c>
      <c r="E330" s="50">
        <v>2852</v>
      </c>
      <c r="F330" s="51"/>
      <c r="G330" s="50">
        <v>21135</v>
      </c>
      <c r="H330">
        <v>6</v>
      </c>
    </row>
    <row r="331" spans="1:8">
      <c r="A331" t="str">
        <f t="shared" si="11"/>
        <v>Tiền điện hộ nghèo, BTXH6</v>
      </c>
      <c r="B331" s="3" t="s">
        <v>1</v>
      </c>
      <c r="C331" s="8" t="s">
        <v>27</v>
      </c>
      <c r="D331" s="49"/>
      <c r="E331" s="50">
        <v>60</v>
      </c>
      <c r="F331" s="51"/>
      <c r="G331" s="50">
        <v>47.160000000000004</v>
      </c>
      <c r="H331">
        <v>6</v>
      </c>
    </row>
    <row r="332" spans="1:8" ht="30">
      <c r="A332" t="str">
        <f t="shared" si="11"/>
        <v>Chính sách người có uy tín, già làng6</v>
      </c>
      <c r="B332" s="3" t="s">
        <v>26</v>
      </c>
      <c r="C332" s="8" t="s">
        <v>25</v>
      </c>
      <c r="D332" s="49"/>
      <c r="E332" s="50"/>
      <c r="F332" s="51"/>
      <c r="G332" s="50"/>
      <c r="H332">
        <v>6</v>
      </c>
    </row>
    <row r="333" spans="1:8" ht="30">
      <c r="A333" t="str">
        <f t="shared" si="11"/>
        <v>Chế độ quà tặng, chúc thọ người cao tuổi6</v>
      </c>
      <c r="B333" s="3" t="s">
        <v>24</v>
      </c>
      <c r="C333" s="8" t="s">
        <v>23</v>
      </c>
      <c r="D333" s="49">
        <v>335</v>
      </c>
      <c r="E333" s="50">
        <v>830</v>
      </c>
      <c r="F333" s="51"/>
      <c r="G333" s="50">
        <v>431.6</v>
      </c>
      <c r="H333">
        <v>6</v>
      </c>
    </row>
    <row r="334" spans="1:8" ht="30">
      <c r="A334" t="str">
        <f t="shared" si="11"/>
        <v>Chế độ đối với trưởng các đoàn thể ấp6</v>
      </c>
      <c r="B334" s="3" t="s">
        <v>22</v>
      </c>
      <c r="C334" s="8" t="s">
        <v>21</v>
      </c>
      <c r="D334" s="49">
        <v>1247</v>
      </c>
      <c r="E334" s="50">
        <v>68</v>
      </c>
      <c r="F334" s="51">
        <v>3.5999999999999996</v>
      </c>
      <c r="G334" s="50">
        <v>244.79999999999998</v>
      </c>
      <c r="H334">
        <v>6</v>
      </c>
    </row>
    <row r="335" spans="1:8">
      <c r="A335" t="str">
        <f t="shared" si="11"/>
        <v>Chế độ hỗ trợ tổ nhân dân6</v>
      </c>
      <c r="B335" s="3" t="s">
        <v>20</v>
      </c>
      <c r="C335" s="8" t="s">
        <v>19</v>
      </c>
      <c r="D335" s="49"/>
      <c r="E335" s="50">
        <v>279</v>
      </c>
      <c r="F335" s="51">
        <v>3.5999999999999996</v>
      </c>
      <c r="G335" s="50">
        <v>1004.3999999999999</v>
      </c>
      <c r="H335">
        <v>6</v>
      </c>
    </row>
    <row r="336" spans="1:8" ht="30">
      <c r="A336" t="str">
        <f t="shared" si="11"/>
        <v>Chế độ đối với đội an ninh trật tự cơ sở6</v>
      </c>
      <c r="B336" s="3" t="s">
        <v>18</v>
      </c>
      <c r="C336" s="8" t="s">
        <v>17</v>
      </c>
      <c r="D336" s="49">
        <v>5882</v>
      </c>
      <c r="E336" s="50">
        <v>91</v>
      </c>
      <c r="F336" s="51"/>
      <c r="G336" s="50">
        <v>5221.3199999999961</v>
      </c>
      <c r="H336">
        <v>6</v>
      </c>
    </row>
    <row r="337" spans="1:8">
      <c r="A337" t="str">
        <f t="shared" si="11"/>
        <v>Chế độ dân quân tự vệ6</v>
      </c>
      <c r="B337" s="3" t="s">
        <v>16</v>
      </c>
      <c r="C337" s="8" t="s">
        <v>15</v>
      </c>
      <c r="D337" s="49">
        <v>4726</v>
      </c>
      <c r="E337" s="50">
        <v>28</v>
      </c>
      <c r="F337" s="51"/>
      <c r="G337" s="50">
        <v>7982.5284000000001</v>
      </c>
      <c r="H337">
        <v>6</v>
      </c>
    </row>
    <row r="338" spans="1:8">
      <c r="A338" t="str">
        <f t="shared" si="11"/>
        <v>Chế độ hỗ trợ Tết Nguyên đán6</v>
      </c>
      <c r="B338" s="3" t="s">
        <v>14</v>
      </c>
      <c r="C338" s="8" t="s">
        <v>13</v>
      </c>
      <c r="D338" s="49">
        <v>248</v>
      </c>
      <c r="E338" s="50">
        <v>3132</v>
      </c>
      <c r="F338" s="51">
        <v>1.2</v>
      </c>
      <c r="G338" s="50">
        <v>2385.4400000000005</v>
      </c>
      <c r="H338">
        <v>6</v>
      </c>
    </row>
    <row r="339" spans="1:8">
      <c r="A339" t="str">
        <f t="shared" si="11"/>
        <v>Chi thu gom, xử lý rác6</v>
      </c>
      <c r="B339" s="25">
        <v>4</v>
      </c>
      <c r="C339" s="10" t="s">
        <v>12</v>
      </c>
      <c r="D339" s="48">
        <v>5550.5610720000004</v>
      </c>
      <c r="E339" s="45"/>
      <c r="F339" s="46"/>
      <c r="G339" s="45">
        <v>15308</v>
      </c>
      <c r="H339">
        <v>6</v>
      </c>
    </row>
    <row r="340" spans="1:8">
      <c r="A340" t="str">
        <f t="shared" si="11"/>
        <v>Chi bổ sung đặc thù6</v>
      </c>
      <c r="B340" s="25">
        <v>5</v>
      </c>
      <c r="C340" s="6" t="s">
        <v>11</v>
      </c>
      <c r="D340" s="47"/>
      <c r="E340" s="45">
        <v>0</v>
      </c>
      <c r="F340" s="46">
        <v>1500</v>
      </c>
      <c r="G340" s="45">
        <v>0</v>
      </c>
      <c r="H340">
        <v>6</v>
      </c>
    </row>
    <row r="341" spans="1:8">
      <c r="A341" t="str">
        <f t="shared" si="11"/>
        <v>Hỗ trợ các phường, xã trung tâm6</v>
      </c>
      <c r="B341" s="3" t="s">
        <v>10</v>
      </c>
      <c r="C341" s="8" t="s">
        <v>9</v>
      </c>
      <c r="D341" s="49"/>
      <c r="E341" s="50">
        <v>0</v>
      </c>
      <c r="F341" s="51"/>
      <c r="G341" s="50">
        <v>0</v>
      </c>
      <c r="H341">
        <v>6</v>
      </c>
    </row>
    <row r="342" spans="1:8">
      <c r="A342" t="str">
        <f t="shared" si="11"/>
        <v>- Phường Trấn Biên 6</v>
      </c>
      <c r="B342" s="3"/>
      <c r="C342" s="8" t="s">
        <v>8</v>
      </c>
      <c r="D342" s="49"/>
      <c r="E342" s="50"/>
      <c r="F342" s="51">
        <v>60000</v>
      </c>
      <c r="G342" s="50">
        <v>0</v>
      </c>
      <c r="H342">
        <v>6</v>
      </c>
    </row>
    <row r="343" spans="1:8" ht="30">
      <c r="A343" t="str">
        <f t="shared" si="11"/>
        <v>- Phường Long Khánh và Phường Bình Phước6</v>
      </c>
      <c r="B343" s="3"/>
      <c r="C343" s="8" t="s">
        <v>7</v>
      </c>
      <c r="D343" s="49"/>
      <c r="E343" s="50"/>
      <c r="F343" s="51"/>
      <c r="G343" s="50"/>
      <c r="H343">
        <v>6</v>
      </c>
    </row>
    <row r="344" spans="1:8">
      <c r="A344" t="str">
        <f t="shared" si="11"/>
        <v>- Các phường trung tâm khác6</v>
      </c>
      <c r="B344" s="3"/>
      <c r="C344" s="8" t="s">
        <v>6</v>
      </c>
      <c r="D344" s="49"/>
      <c r="E344" s="50"/>
      <c r="F344" s="51"/>
      <c r="G344" s="50"/>
      <c r="H344">
        <v>6</v>
      </c>
    </row>
    <row r="345" spans="1:8">
      <c r="A345" t="str">
        <f t="shared" si="11"/>
        <v xml:space="preserve"> Hỗ trợ các xã vùng biên giới6</v>
      </c>
      <c r="B345" s="3" t="s">
        <v>1</v>
      </c>
      <c r="C345" s="8" t="s">
        <v>5</v>
      </c>
      <c r="D345" s="49"/>
      <c r="E345" s="50"/>
      <c r="F345" s="51">
        <v>1500</v>
      </c>
      <c r="G345" s="50">
        <v>0</v>
      </c>
      <c r="H345">
        <v>6</v>
      </c>
    </row>
    <row r="346" spans="1:8">
      <c r="A346" t="str">
        <f t="shared" si="11"/>
        <v>Phân bổ chung 6</v>
      </c>
      <c r="B346" s="25">
        <v>9</v>
      </c>
      <c r="C346" s="6" t="s">
        <v>4</v>
      </c>
      <c r="D346" s="47">
        <v>37963.78</v>
      </c>
      <c r="E346" s="45">
        <v>95932</v>
      </c>
      <c r="F346" s="46">
        <v>18000.077000000001</v>
      </c>
      <c r="G346" s="45">
        <v>25386.686999999998</v>
      </c>
      <c r="H346">
        <v>6</v>
      </c>
    </row>
    <row r="347" spans="1:8">
      <c r="A347" t="str">
        <f t="shared" si="11"/>
        <v>Phân bổ chung theo xã6</v>
      </c>
      <c r="B347" s="3" t="s">
        <v>3</v>
      </c>
      <c r="C347" s="8" t="s">
        <v>2</v>
      </c>
      <c r="D347" s="49">
        <v>35663.78</v>
      </c>
      <c r="E347" s="50">
        <v>1</v>
      </c>
      <c r="F347" s="51">
        <v>18000</v>
      </c>
      <c r="G347" s="50">
        <v>18000</v>
      </c>
      <c r="H347">
        <v>6</v>
      </c>
    </row>
    <row r="348" spans="1:8">
      <c r="A348" t="str">
        <f t="shared" si="11"/>
        <v>Phân bổ theo dân số 6</v>
      </c>
      <c r="B348" s="3" t="s">
        <v>1</v>
      </c>
      <c r="C348" s="8" t="s">
        <v>0</v>
      </c>
      <c r="D348" s="49">
        <v>2300</v>
      </c>
      <c r="E348" s="52">
        <v>95931</v>
      </c>
      <c r="F348" s="51">
        <v>7.6999999999999999E-2</v>
      </c>
      <c r="G348" s="50">
        <v>7386.6869999999999</v>
      </c>
      <c r="H348">
        <v>6</v>
      </c>
    </row>
    <row r="350" spans="1:8">
      <c r="B350" s="147" t="s">
        <v>64</v>
      </c>
      <c r="C350" s="149" t="s">
        <v>63</v>
      </c>
      <c r="D350" s="149" t="s">
        <v>62</v>
      </c>
      <c r="E350" s="151" t="s">
        <v>61</v>
      </c>
      <c r="F350" s="151"/>
      <c r="G350" s="151"/>
      <c r="H350">
        <v>7</v>
      </c>
    </row>
    <row r="351" spans="1:8">
      <c r="B351" s="148"/>
      <c r="C351" s="150"/>
      <c r="D351" s="150"/>
      <c r="E351" s="18" t="s">
        <v>60</v>
      </c>
      <c r="F351" s="18" t="s">
        <v>59</v>
      </c>
      <c r="G351" s="18" t="s">
        <v>58</v>
      </c>
      <c r="H351">
        <v>7</v>
      </c>
    </row>
    <row r="352" spans="1:8">
      <c r="A352" t="str">
        <f t="shared" ref="A352:A383" si="12">C352&amp;H352</f>
        <v>Tổng7</v>
      </c>
      <c r="B352" s="25"/>
      <c r="C352" s="26" t="s">
        <v>57</v>
      </c>
      <c r="D352" s="45"/>
      <c r="E352" s="45"/>
      <c r="F352" s="46"/>
      <c r="G352" s="45">
        <v>104223.50320000001</v>
      </c>
      <c r="H352">
        <v>7</v>
      </c>
    </row>
    <row r="353" spans="1:8">
      <c r="A353" t="str">
        <f t="shared" si="12"/>
        <v>Sự nghiệp giáo dục - đào tạo7</v>
      </c>
      <c r="B353" s="25" t="s">
        <v>56</v>
      </c>
      <c r="C353" s="6" t="s">
        <v>55</v>
      </c>
      <c r="D353" s="47"/>
      <c r="E353" s="45">
        <v>22865</v>
      </c>
      <c r="F353" s="46"/>
      <c r="G353" s="45">
        <v>45373.999199999998</v>
      </c>
      <c r="H353">
        <v>7</v>
      </c>
    </row>
    <row r="354" spans="1:8" ht="28.5">
      <c r="A354" t="str">
        <f t="shared" si="12"/>
        <v>Chi chế độ tiền lương theo số biên chế có mặt7</v>
      </c>
      <c r="B354" s="25">
        <v>1</v>
      </c>
      <c r="C354" s="10" t="s">
        <v>54</v>
      </c>
      <c r="D354" s="48"/>
      <c r="E354" s="45">
        <v>174</v>
      </c>
      <c r="F354" s="46"/>
      <c r="G354" s="45">
        <v>35379</v>
      </c>
      <c r="H354">
        <v>7</v>
      </c>
    </row>
    <row r="355" spans="1:8">
      <c r="A355" t="str">
        <f t="shared" si="12"/>
        <v>Khoán chi hoạt động giáo dục7</v>
      </c>
      <c r="B355" s="25">
        <v>2</v>
      </c>
      <c r="C355" s="6" t="s">
        <v>163</v>
      </c>
      <c r="D355" s="47"/>
      <c r="E355" s="45">
        <v>185</v>
      </c>
      <c r="F355" s="46"/>
      <c r="G355" s="45">
        <v>8137.7791999999999</v>
      </c>
      <c r="H355">
        <v>7</v>
      </c>
    </row>
    <row r="356" spans="1:8">
      <c r="A356" t="str">
        <f t="shared" si="12"/>
        <v>Mầm non7</v>
      </c>
      <c r="B356" s="3" t="s">
        <v>10</v>
      </c>
      <c r="C356" s="8" t="s">
        <v>53</v>
      </c>
      <c r="D356" s="49"/>
      <c r="E356" s="50">
        <v>53</v>
      </c>
      <c r="F356" s="51"/>
      <c r="G356" s="50">
        <v>3180</v>
      </c>
      <c r="H356">
        <v>7</v>
      </c>
    </row>
    <row r="357" spans="1:8">
      <c r="A357" t="str">
        <f t="shared" si="12"/>
        <v>- Phường7</v>
      </c>
      <c r="B357" s="3"/>
      <c r="C357" s="8" t="s">
        <v>167</v>
      </c>
      <c r="D357" s="49"/>
      <c r="E357" s="50"/>
      <c r="F357" s="51"/>
      <c r="G357" s="50">
        <v>0</v>
      </c>
      <c r="H357">
        <v>7</v>
      </c>
    </row>
    <row r="358" spans="1:8">
      <c r="A358" t="str">
        <f t="shared" si="12"/>
        <v>- Xã7</v>
      </c>
      <c r="B358" s="3"/>
      <c r="C358" s="8" t="s">
        <v>164</v>
      </c>
      <c r="D358" s="49"/>
      <c r="E358" s="50">
        <v>53</v>
      </c>
      <c r="F358" s="51">
        <v>60</v>
      </c>
      <c r="G358" s="50">
        <v>3180</v>
      </c>
      <c r="H358">
        <v>7</v>
      </c>
    </row>
    <row r="359" spans="1:8">
      <c r="A359" t="str">
        <f t="shared" si="12"/>
        <v>Cấp 1, 27</v>
      </c>
      <c r="B359" s="3" t="s">
        <v>1</v>
      </c>
      <c r="C359" s="8" t="s">
        <v>52</v>
      </c>
      <c r="D359" s="49"/>
      <c r="E359" s="50">
        <v>121</v>
      </c>
      <c r="F359" s="51"/>
      <c r="G359" s="50">
        <v>4235</v>
      </c>
      <c r="H359">
        <v>7</v>
      </c>
    </row>
    <row r="360" spans="1:8">
      <c r="A360" t="str">
        <f t="shared" si="12"/>
        <v>-Phường7</v>
      </c>
      <c r="B360" s="3"/>
      <c r="C360" s="8" t="s">
        <v>168</v>
      </c>
      <c r="D360" s="49"/>
      <c r="E360" s="50"/>
      <c r="F360" s="51"/>
      <c r="G360" s="50">
        <v>0</v>
      </c>
      <c r="H360">
        <v>7</v>
      </c>
    </row>
    <row r="361" spans="1:8">
      <c r="A361" t="str">
        <f t="shared" si="12"/>
        <v>-Xã7</v>
      </c>
      <c r="B361" s="3"/>
      <c r="C361" s="8" t="s">
        <v>169</v>
      </c>
      <c r="D361" s="49"/>
      <c r="E361" s="50">
        <v>121</v>
      </c>
      <c r="F361" s="51">
        <v>35</v>
      </c>
      <c r="G361" s="50">
        <v>4235</v>
      </c>
      <c r="H361">
        <v>7</v>
      </c>
    </row>
    <row r="362" spans="1:8">
      <c r="A362" t="str">
        <f t="shared" si="12"/>
        <v>Trường chính trị 7</v>
      </c>
      <c r="B362" s="3" t="s">
        <v>26</v>
      </c>
      <c r="C362" s="8" t="s">
        <v>51</v>
      </c>
      <c r="D362" s="49"/>
      <c r="E362" s="50"/>
      <c r="F362" s="51"/>
      <c r="G362" s="50">
        <v>0</v>
      </c>
      <c r="H362">
        <v>7</v>
      </c>
    </row>
    <row r="363" spans="1:8">
      <c r="A363" t="str">
        <f t="shared" si="12"/>
        <v>Trường dân tộc nội trú7</v>
      </c>
      <c r="B363" s="3" t="s">
        <v>24</v>
      </c>
      <c r="C363" s="8" t="s">
        <v>165</v>
      </c>
      <c r="D363" s="49"/>
      <c r="E363" s="50"/>
      <c r="F363" s="51"/>
      <c r="G363" s="50"/>
      <c r="H363">
        <v>7</v>
      </c>
    </row>
    <row r="364" spans="1:8" ht="45">
      <c r="A364" t="str">
        <f t="shared" si="12"/>
        <v>'Phân bổ bổ sung số biên chế tiết kiệm, chưa tuyển sự nghiệp giáo dục - đào tạo7</v>
      </c>
      <c r="B364" s="3" t="s">
        <v>22</v>
      </c>
      <c r="C364" s="8" t="s">
        <v>170</v>
      </c>
      <c r="D364" s="49"/>
      <c r="E364" s="50">
        <v>11</v>
      </c>
      <c r="F364" s="51">
        <v>65.707199999999986</v>
      </c>
      <c r="G364" s="50">
        <v>722.77919999999983</v>
      </c>
      <c r="H364">
        <v>7</v>
      </c>
    </row>
    <row r="365" spans="1:8">
      <c r="A365" t="str">
        <f t="shared" si="12"/>
        <v>Chi các chế độ chính sách7</v>
      </c>
      <c r="B365" s="25">
        <v>3</v>
      </c>
      <c r="C365" s="6" t="s">
        <v>50</v>
      </c>
      <c r="D365" s="47"/>
      <c r="E365" s="45">
        <v>864</v>
      </c>
      <c r="F365" s="46"/>
      <c r="G365" s="45">
        <v>1640.8</v>
      </c>
      <c r="H365">
        <v>7</v>
      </c>
    </row>
    <row r="366" spans="1:8" ht="30">
      <c r="A366" t="str">
        <f t="shared" si="12"/>
        <v>Miễn giảm học phí, hỗ trợ chi phí học tập7</v>
      </c>
      <c r="B366" s="3" t="s">
        <v>10</v>
      </c>
      <c r="C366" s="8" t="s">
        <v>49</v>
      </c>
      <c r="D366" s="49"/>
      <c r="E366" s="50">
        <v>371</v>
      </c>
      <c r="F366" s="51"/>
      <c r="G366" s="50">
        <v>501</v>
      </c>
      <c r="H366">
        <v>7</v>
      </c>
    </row>
    <row r="367" spans="1:8" ht="45">
      <c r="A367" t="str">
        <f t="shared" si="12"/>
        <v>Chính sách hỗ trợ mầm non (tiền ăn trẻ, hỗ trợ giáo viên, hỗ trợ cơ sở mầm non)7</v>
      </c>
      <c r="B367" s="3" t="s">
        <v>1</v>
      </c>
      <c r="C367" s="8" t="s">
        <v>48</v>
      </c>
      <c r="D367" s="49"/>
      <c r="E367" s="50">
        <v>244</v>
      </c>
      <c r="F367" s="51"/>
      <c r="G367" s="50">
        <v>439</v>
      </c>
      <c r="H367">
        <v>7</v>
      </c>
    </row>
    <row r="368" spans="1:8">
      <c r="A368" t="str">
        <f t="shared" si="12"/>
        <v>Chế độ hỗ trợ học sinh khuyết tật7</v>
      </c>
      <c r="B368" s="3" t="s">
        <v>26</v>
      </c>
      <c r="C368" s="8" t="s">
        <v>47</v>
      </c>
      <c r="D368" s="49"/>
      <c r="E368" s="50">
        <v>28</v>
      </c>
      <c r="F368" s="51"/>
      <c r="G368" s="50">
        <v>32</v>
      </c>
      <c r="H368">
        <v>7</v>
      </c>
    </row>
    <row r="369" spans="1:8" ht="30">
      <c r="A369" t="str">
        <f t="shared" si="12"/>
        <v>Chế độ giáo viên dạy trẻ khuyết tật7</v>
      </c>
      <c r="B369" s="3" t="s">
        <v>24</v>
      </c>
      <c r="C369" s="8" t="s">
        <v>46</v>
      </c>
      <c r="D369" s="49"/>
      <c r="E369" s="50">
        <v>47</v>
      </c>
      <c r="F369" s="51"/>
      <c r="G369" s="50">
        <v>460</v>
      </c>
      <c r="H369">
        <v>7</v>
      </c>
    </row>
    <row r="370" spans="1:8" ht="30">
      <c r="A370" t="str">
        <f t="shared" si="12"/>
        <v>Chế độ hỗ trợ trẻ em nhà trẻ bán trú7</v>
      </c>
      <c r="B370" s="3" t="s">
        <v>22</v>
      </c>
      <c r="C370" s="8" t="s">
        <v>45</v>
      </c>
      <c r="D370" s="49"/>
      <c r="E370" s="50"/>
      <c r="F370" s="51"/>
      <c r="G370" s="50"/>
      <c r="H370">
        <v>7</v>
      </c>
    </row>
    <row r="371" spans="1:8" ht="30">
      <c r="A371" t="str">
        <f t="shared" si="12"/>
        <v>Chế độ hỗ trợ đối với học sinh, trường dân tộc nội trú7</v>
      </c>
      <c r="B371" s="21" t="s">
        <v>20</v>
      </c>
      <c r="C371" s="22" t="s">
        <v>161</v>
      </c>
      <c r="D371" s="49"/>
      <c r="E371" s="50"/>
      <c r="F371" s="51"/>
      <c r="G371" s="50"/>
      <c r="H371">
        <v>7</v>
      </c>
    </row>
    <row r="372" spans="1:8">
      <c r="A372" t="str">
        <f t="shared" si="12"/>
        <v>Hỗ trợ Tết Nguyên đán7</v>
      </c>
      <c r="B372" s="3" t="s">
        <v>18</v>
      </c>
      <c r="C372" s="8" t="s">
        <v>44</v>
      </c>
      <c r="D372" s="49"/>
      <c r="E372" s="50">
        <v>174</v>
      </c>
      <c r="F372" s="51">
        <v>1.2</v>
      </c>
      <c r="G372" s="50">
        <v>208.79999999999998</v>
      </c>
      <c r="H372">
        <v>7</v>
      </c>
    </row>
    <row r="373" spans="1:8">
      <c r="A373" t="str">
        <f t="shared" si="12"/>
        <v>Các đặc thù7</v>
      </c>
      <c r="B373" s="25">
        <v>4</v>
      </c>
      <c r="C373" s="6" t="s">
        <v>43</v>
      </c>
      <c r="D373" s="47"/>
      <c r="E373" s="45"/>
      <c r="F373" s="46"/>
      <c r="G373" s="45"/>
      <c r="H373">
        <v>7</v>
      </c>
    </row>
    <row r="374" spans="1:8" ht="30">
      <c r="A374" t="str">
        <f t="shared" si="12"/>
        <v>Trường có từ 02 cơ sở trở lên, mỗi cơ sở7</v>
      </c>
      <c r="B374" s="3" t="s">
        <v>10</v>
      </c>
      <c r="C374" s="8" t="s">
        <v>42</v>
      </c>
      <c r="D374" s="49"/>
      <c r="E374" s="50"/>
      <c r="F374" s="51">
        <v>56</v>
      </c>
      <c r="G374" s="50"/>
      <c r="H374">
        <v>7</v>
      </c>
    </row>
    <row r="375" spans="1:8" ht="30">
      <c r="A375" t="str">
        <f t="shared" si="12"/>
        <v>Hỗ trợ các phường, xã trung tâm (kinh phí đào tạo chính trị)7</v>
      </c>
      <c r="B375" s="3" t="s">
        <v>1</v>
      </c>
      <c r="C375" s="8" t="s">
        <v>166</v>
      </c>
      <c r="D375" s="49"/>
      <c r="E375" s="50"/>
      <c r="F375" s="51"/>
      <c r="G375" s="50"/>
      <c r="H375">
        <v>7</v>
      </c>
    </row>
    <row r="376" spans="1:8">
      <c r="A376" t="str">
        <f t="shared" si="12"/>
        <v>Kinh phí hoạt động ngành7</v>
      </c>
      <c r="B376" s="25">
        <v>5</v>
      </c>
      <c r="C376" s="6" t="s">
        <v>41</v>
      </c>
      <c r="D376" s="47"/>
      <c r="E376" s="52">
        <v>21642</v>
      </c>
      <c r="F376" s="53">
        <v>0.01</v>
      </c>
      <c r="G376" s="45">
        <v>216.42000000000002</v>
      </c>
      <c r="H376">
        <v>7</v>
      </c>
    </row>
    <row r="377" spans="1:8">
      <c r="A377" t="str">
        <f t="shared" si="12"/>
        <v>Các sự nghiệp khác7</v>
      </c>
      <c r="B377" s="25" t="s">
        <v>40</v>
      </c>
      <c r="C377" s="6" t="s">
        <v>39</v>
      </c>
      <c r="D377" s="47"/>
      <c r="E377" s="50"/>
      <c r="F377" s="46"/>
      <c r="G377" s="45">
        <v>58849.504000000001</v>
      </c>
      <c r="H377">
        <v>7</v>
      </c>
    </row>
    <row r="378" spans="1:8">
      <c r="A378" t="str">
        <f t="shared" si="12"/>
        <v>Chi chế độ tiền lương7</v>
      </c>
      <c r="B378" s="25">
        <v>1</v>
      </c>
      <c r="C378" s="10" t="s">
        <v>38</v>
      </c>
      <c r="D378" s="48"/>
      <c r="E378" s="45"/>
      <c r="F378" s="46"/>
      <c r="G378" s="45">
        <v>15519.191999999999</v>
      </c>
      <c r="H378">
        <v>7</v>
      </c>
    </row>
    <row r="379" spans="1:8" ht="30">
      <c r="A379" t="str">
        <f t="shared" si="12"/>
        <v>Chế độ tiền lương theo số biên chế có mặt7</v>
      </c>
      <c r="B379" s="3" t="s">
        <v>10</v>
      </c>
      <c r="C379" s="8" t="s">
        <v>37</v>
      </c>
      <c r="D379" s="49"/>
      <c r="E379" s="50">
        <v>74</v>
      </c>
      <c r="F379" s="51"/>
      <c r="G379" s="50">
        <v>13395</v>
      </c>
      <c r="H379">
        <v>7</v>
      </c>
    </row>
    <row r="380" spans="1:8">
      <c r="A380" t="str">
        <f t="shared" si="12"/>
        <v>Phụ cấp cấp ủy7</v>
      </c>
      <c r="B380" s="3" t="s">
        <v>1</v>
      </c>
      <c r="C380" s="8" t="s">
        <v>36</v>
      </c>
      <c r="D380" s="49"/>
      <c r="E380" s="54">
        <v>24</v>
      </c>
      <c r="F380" s="51">
        <v>8.4239999999999995</v>
      </c>
      <c r="G380" s="50">
        <v>202.17599999999999</v>
      </c>
      <c r="H380">
        <v>7</v>
      </c>
    </row>
    <row r="381" spans="1:8">
      <c r="A381" t="str">
        <f t="shared" si="12"/>
        <v>Phụ cấp HĐND7</v>
      </c>
      <c r="B381" s="3" t="s">
        <v>26</v>
      </c>
      <c r="C381" s="8" t="s">
        <v>35</v>
      </c>
      <c r="D381" s="49"/>
      <c r="E381" s="54">
        <v>59</v>
      </c>
      <c r="F381" s="51">
        <v>8.4239999999999995</v>
      </c>
      <c r="G381" s="50">
        <v>497.01599999999996</v>
      </c>
      <c r="H381">
        <v>7</v>
      </c>
    </row>
    <row r="382" spans="1:8" ht="45">
      <c r="A382" t="str">
        <f t="shared" si="12"/>
        <v>Chế độ người hoạt động không chuyên trách, người trực tiếp tham gia hoạt động tại cấp ấp7</v>
      </c>
      <c r="B382" s="3" t="s">
        <v>24</v>
      </c>
      <c r="C382" s="8" t="s">
        <v>34</v>
      </c>
      <c r="D382" s="49"/>
      <c r="E382" s="50">
        <v>32</v>
      </c>
      <c r="F382" s="51"/>
      <c r="G382" s="50">
        <v>1425</v>
      </c>
      <c r="H382">
        <v>7</v>
      </c>
    </row>
    <row r="383" spans="1:8">
      <c r="A383" t="str">
        <f t="shared" si="12"/>
        <v>Khoán chi hoạt động 7</v>
      </c>
      <c r="B383" s="25">
        <v>2</v>
      </c>
      <c r="C383" s="6" t="s">
        <v>33</v>
      </c>
      <c r="D383" s="47"/>
      <c r="E383" s="45"/>
      <c r="F383" s="46"/>
      <c r="G383" s="45">
        <v>7660</v>
      </c>
      <c r="H383">
        <v>7</v>
      </c>
    </row>
    <row r="384" spans="1:8" ht="30">
      <c r="A384" t="str">
        <f t="shared" ref="A384:A406" si="13">C384&amp;H384</f>
        <v>Phân bổ theo số biên chế CBCC được giao7</v>
      </c>
      <c r="B384" s="14" t="s">
        <v>10</v>
      </c>
      <c r="C384" s="15" t="s">
        <v>32</v>
      </c>
      <c r="D384" s="55"/>
      <c r="E384" s="56">
        <v>74</v>
      </c>
      <c r="F384" s="57">
        <v>80</v>
      </c>
      <c r="G384" s="58">
        <v>5920</v>
      </c>
      <c r="H384">
        <v>7</v>
      </c>
    </row>
    <row r="385" spans="1:8" ht="30">
      <c r="A385" t="str">
        <f t="shared" si="13"/>
        <v>Phân bổ theo số biên chế viên chức được giao7</v>
      </c>
      <c r="B385" s="14" t="s">
        <v>1</v>
      </c>
      <c r="C385" s="15" t="s">
        <v>31</v>
      </c>
      <c r="D385" s="55"/>
      <c r="E385" s="56">
        <v>15</v>
      </c>
      <c r="F385" s="57">
        <v>50</v>
      </c>
      <c r="G385" s="58">
        <v>750</v>
      </c>
      <c r="H385">
        <v>7</v>
      </c>
    </row>
    <row r="386" spans="1:8" ht="30">
      <c r="A386" t="str">
        <f t="shared" si="13"/>
        <v>Phân bổ bổ sung số biên chế tiết kiệm, chưa tuyển7</v>
      </c>
      <c r="B386" s="14" t="s">
        <v>26</v>
      </c>
      <c r="C386" s="13" t="s">
        <v>30</v>
      </c>
      <c r="D386" s="59"/>
      <c r="E386" s="56">
        <v>15</v>
      </c>
      <c r="F386" s="57">
        <v>66</v>
      </c>
      <c r="G386" s="58">
        <v>990</v>
      </c>
      <c r="H386">
        <v>7</v>
      </c>
    </row>
    <row r="387" spans="1:8">
      <c r="A387" t="str">
        <f t="shared" si="13"/>
        <v>Chi các chế độ chính sách lớn7</v>
      </c>
      <c r="B387" s="25">
        <v>3</v>
      </c>
      <c r="C387" s="6" t="s">
        <v>29</v>
      </c>
      <c r="D387" s="47"/>
      <c r="E387" s="45"/>
      <c r="F387" s="46"/>
      <c r="G387" s="45">
        <v>13727.878000000001</v>
      </c>
      <c r="H387">
        <v>7</v>
      </c>
    </row>
    <row r="388" spans="1:8" ht="30">
      <c r="A388" t="str">
        <f t="shared" si="13"/>
        <v>Chi chế độ trợ giúp xã hội thường xuyên7</v>
      </c>
      <c r="B388" s="3" t="s">
        <v>10</v>
      </c>
      <c r="C388" s="8" t="s">
        <v>28</v>
      </c>
      <c r="D388" s="49"/>
      <c r="E388" s="50">
        <v>699</v>
      </c>
      <c r="F388" s="51">
        <v>500</v>
      </c>
      <c r="G388" s="50">
        <v>4194</v>
      </c>
      <c r="H388">
        <v>7</v>
      </c>
    </row>
    <row r="389" spans="1:8">
      <c r="A389" t="str">
        <f t="shared" si="13"/>
        <v>Tiền điện hộ nghèo, BTXH7</v>
      </c>
      <c r="B389" s="3" t="s">
        <v>1</v>
      </c>
      <c r="C389" s="8" t="s">
        <v>27</v>
      </c>
      <c r="D389" s="49"/>
      <c r="E389" s="50">
        <v>13</v>
      </c>
      <c r="F389" s="51">
        <v>6.5500000000000003E-2</v>
      </c>
      <c r="G389" s="50">
        <v>10.218</v>
      </c>
      <c r="H389">
        <v>7</v>
      </c>
    </row>
    <row r="390" spans="1:8" ht="30">
      <c r="A390" t="str">
        <f t="shared" si="13"/>
        <v>Chính sách người có uy tín, già làng7</v>
      </c>
      <c r="B390" s="3" t="s">
        <v>26</v>
      </c>
      <c r="C390" s="8" t="s">
        <v>25</v>
      </c>
      <c r="D390" s="49"/>
      <c r="E390" s="50"/>
      <c r="F390" s="51"/>
      <c r="G390" s="50"/>
      <c r="H390">
        <v>7</v>
      </c>
    </row>
    <row r="391" spans="1:8" ht="30">
      <c r="A391" t="str">
        <f t="shared" si="13"/>
        <v>Chế độ quà tặng, chúc thọ người cao tuổi7</v>
      </c>
      <c r="B391" s="3" t="s">
        <v>24</v>
      </c>
      <c r="C391" s="8" t="s">
        <v>23</v>
      </c>
      <c r="D391" s="49"/>
      <c r="E391" s="50">
        <v>297</v>
      </c>
      <c r="F391" s="51"/>
      <c r="G391" s="50">
        <v>134.1</v>
      </c>
      <c r="H391">
        <v>7</v>
      </c>
    </row>
    <row r="392" spans="1:8" ht="30">
      <c r="A392" t="str">
        <f t="shared" si="13"/>
        <v>Chế độ đối với trưởng các đoàn thể ấp7</v>
      </c>
      <c r="B392" s="3" t="s">
        <v>22</v>
      </c>
      <c r="C392" s="8" t="s">
        <v>21</v>
      </c>
      <c r="D392" s="49"/>
      <c r="E392" s="50">
        <v>32</v>
      </c>
      <c r="F392" s="51">
        <v>3.5999999999999996</v>
      </c>
      <c r="G392" s="50">
        <v>115.19999999999999</v>
      </c>
      <c r="H392">
        <v>7</v>
      </c>
    </row>
    <row r="393" spans="1:8">
      <c r="A393" t="str">
        <f t="shared" si="13"/>
        <v>Chế độ hỗ trợ tổ nhân dân7</v>
      </c>
      <c r="B393" s="3" t="s">
        <v>20</v>
      </c>
      <c r="C393" s="8" t="s">
        <v>19</v>
      </c>
      <c r="D393" s="49"/>
      <c r="E393" s="50">
        <v>133</v>
      </c>
      <c r="F393" s="51">
        <v>3.5999999999999996</v>
      </c>
      <c r="G393" s="50">
        <v>478.79999999999995</v>
      </c>
      <c r="H393">
        <v>7</v>
      </c>
    </row>
    <row r="394" spans="1:8" ht="30">
      <c r="A394" t="str">
        <f t="shared" si="13"/>
        <v>Chế độ đối với đội an ninh trật tự cơ sở7</v>
      </c>
      <c r="B394" s="3" t="s">
        <v>18</v>
      </c>
      <c r="C394" s="8" t="s">
        <v>17</v>
      </c>
      <c r="D394" s="49"/>
      <c r="E394" s="50"/>
      <c r="F394" s="51">
        <v>0.3</v>
      </c>
      <c r="G394" s="50">
        <v>1984.56</v>
      </c>
      <c r="H394">
        <v>7</v>
      </c>
    </row>
    <row r="395" spans="1:8">
      <c r="A395" t="str">
        <f t="shared" si="13"/>
        <v>Chế độ dân quân tự vệ7</v>
      </c>
      <c r="B395" s="3" t="s">
        <v>16</v>
      </c>
      <c r="C395" s="8" t="s">
        <v>15</v>
      </c>
      <c r="D395" s="49"/>
      <c r="E395" s="50"/>
      <c r="F395" s="51"/>
      <c r="G395" s="50">
        <v>6595</v>
      </c>
      <c r="H395">
        <v>7</v>
      </c>
    </row>
    <row r="396" spans="1:8">
      <c r="A396" t="str">
        <f t="shared" si="13"/>
        <v>Chế độ hỗ trợ Tết Nguyên đán7</v>
      </c>
      <c r="B396" s="3" t="s">
        <v>14</v>
      </c>
      <c r="C396" s="8" t="s">
        <v>13</v>
      </c>
      <c r="D396" s="49"/>
      <c r="E396" s="50">
        <v>180</v>
      </c>
      <c r="F396" s="51">
        <v>1.2</v>
      </c>
      <c r="G396" s="50">
        <v>216</v>
      </c>
      <c r="H396">
        <v>7</v>
      </c>
    </row>
    <row r="397" spans="1:8">
      <c r="A397" t="str">
        <f t="shared" si="13"/>
        <v>Chi thu gom, xử lý rác7</v>
      </c>
      <c r="B397" s="25">
        <v>4</v>
      </c>
      <c r="C397" s="10" t="s">
        <v>12</v>
      </c>
      <c r="D397" s="48"/>
      <c r="E397" s="45"/>
      <c r="F397" s="46"/>
      <c r="G397" s="45">
        <v>2276</v>
      </c>
      <c r="H397">
        <v>7</v>
      </c>
    </row>
    <row r="398" spans="1:8">
      <c r="A398" t="str">
        <f t="shared" si="13"/>
        <v>Chi bổ sung đặc thù7</v>
      </c>
      <c r="B398" s="25">
        <v>5</v>
      </c>
      <c r="C398" s="6" t="s">
        <v>11</v>
      </c>
      <c r="D398" s="47"/>
      <c r="E398" s="45"/>
      <c r="F398" s="46"/>
      <c r="G398" s="45"/>
      <c r="H398">
        <v>7</v>
      </c>
    </row>
    <row r="399" spans="1:8">
      <c r="A399" t="str">
        <f t="shared" si="13"/>
        <v>Hỗ trợ các phường, xã trung tâm7</v>
      </c>
      <c r="B399" s="3" t="s">
        <v>10</v>
      </c>
      <c r="C399" s="8" t="s">
        <v>9</v>
      </c>
      <c r="D399" s="49"/>
      <c r="E399" s="50"/>
      <c r="F399" s="51"/>
      <c r="G399" s="50">
        <v>0</v>
      </c>
      <c r="H399">
        <v>7</v>
      </c>
    </row>
    <row r="400" spans="1:8">
      <c r="A400" t="str">
        <f t="shared" si="13"/>
        <v>- Phường Trấn Biên 7</v>
      </c>
      <c r="B400" s="3"/>
      <c r="C400" s="8" t="s">
        <v>8</v>
      </c>
      <c r="D400" s="49"/>
      <c r="E400" s="50"/>
      <c r="F400" s="51">
        <v>60000</v>
      </c>
      <c r="G400" s="50"/>
      <c r="H400">
        <v>7</v>
      </c>
    </row>
    <row r="401" spans="1:8" ht="30">
      <c r="A401" t="str">
        <f t="shared" si="13"/>
        <v>- Phường Long Khánh và Phường Bình Phước7</v>
      </c>
      <c r="B401" s="3"/>
      <c r="C401" s="8" t="s">
        <v>7</v>
      </c>
      <c r="D401" s="49"/>
      <c r="E401" s="50"/>
      <c r="F401" s="51">
        <v>19200</v>
      </c>
      <c r="G401" s="50"/>
      <c r="H401">
        <v>7</v>
      </c>
    </row>
    <row r="402" spans="1:8">
      <c r="A402" t="str">
        <f t="shared" si="13"/>
        <v>- Các phường trung tâm khác7</v>
      </c>
      <c r="B402" s="3"/>
      <c r="C402" s="8" t="s">
        <v>6</v>
      </c>
      <c r="D402" s="49"/>
      <c r="E402" s="50"/>
      <c r="F402" s="51">
        <v>8500</v>
      </c>
      <c r="G402" s="50"/>
      <c r="H402">
        <v>7</v>
      </c>
    </row>
    <row r="403" spans="1:8">
      <c r="A403" t="str">
        <f t="shared" si="13"/>
        <v xml:space="preserve"> Hỗ trợ các xã vùng biên giới7</v>
      </c>
      <c r="B403" s="3" t="s">
        <v>1</v>
      </c>
      <c r="C403" s="8" t="s">
        <v>5</v>
      </c>
      <c r="D403" s="49"/>
      <c r="E403" s="50"/>
      <c r="F403" s="51">
        <v>1500</v>
      </c>
      <c r="G403" s="50">
        <v>0</v>
      </c>
      <c r="H403">
        <v>7</v>
      </c>
    </row>
    <row r="404" spans="1:8">
      <c r="A404" t="str">
        <f t="shared" si="13"/>
        <v>Phân bổ chung 7</v>
      </c>
      <c r="B404" s="25">
        <v>9</v>
      </c>
      <c r="C404" s="6" t="s">
        <v>4</v>
      </c>
      <c r="D404" s="47"/>
      <c r="E404" s="45"/>
      <c r="F404" s="46"/>
      <c r="G404" s="45">
        <v>19666.434000000001</v>
      </c>
      <c r="H404">
        <v>7</v>
      </c>
    </row>
    <row r="405" spans="1:8">
      <c r="A405" t="str">
        <f t="shared" si="13"/>
        <v>Phân bổ chung theo xã7</v>
      </c>
      <c r="B405" s="3" t="s">
        <v>3</v>
      </c>
      <c r="C405" s="8" t="s">
        <v>2</v>
      </c>
      <c r="D405" s="49"/>
      <c r="E405" s="50"/>
      <c r="F405" s="51">
        <v>18000</v>
      </c>
      <c r="G405" s="50">
        <v>18000</v>
      </c>
      <c r="H405">
        <v>7</v>
      </c>
    </row>
    <row r="406" spans="1:8">
      <c r="A406" t="str">
        <f t="shared" si="13"/>
        <v>Phân bổ theo dân số 7</v>
      </c>
      <c r="B406" s="3" t="s">
        <v>1</v>
      </c>
      <c r="C406" s="8" t="s">
        <v>0</v>
      </c>
      <c r="D406" s="49"/>
      <c r="E406" s="52">
        <v>21642</v>
      </c>
      <c r="F406" s="51">
        <v>7.6999999999999999E-2</v>
      </c>
      <c r="G406" s="50">
        <v>1666.434</v>
      </c>
      <c r="H406">
        <v>7</v>
      </c>
    </row>
    <row r="409" spans="1:8">
      <c r="B409" s="147" t="s">
        <v>64</v>
      </c>
      <c r="C409" s="149" t="s">
        <v>63</v>
      </c>
      <c r="D409" s="149" t="s">
        <v>62</v>
      </c>
      <c r="E409" s="151" t="s">
        <v>61</v>
      </c>
      <c r="F409" s="151"/>
      <c r="G409" s="151"/>
      <c r="H409">
        <v>8</v>
      </c>
    </row>
    <row r="410" spans="1:8">
      <c r="B410" s="148"/>
      <c r="C410" s="150"/>
      <c r="D410" s="150"/>
      <c r="E410" s="18" t="s">
        <v>60</v>
      </c>
      <c r="F410" s="18" t="s">
        <v>59</v>
      </c>
      <c r="G410" s="18" t="s">
        <v>58</v>
      </c>
      <c r="H410">
        <v>8</v>
      </c>
    </row>
    <row r="411" spans="1:8">
      <c r="A411" t="str">
        <f t="shared" ref="A411:A442" si="14">C411&amp;H411</f>
        <v>Tổng8</v>
      </c>
      <c r="B411" s="25"/>
      <c r="C411" s="26" t="s">
        <v>57</v>
      </c>
      <c r="D411" s="45"/>
      <c r="E411" s="45"/>
      <c r="F411" s="46"/>
      <c r="G411" s="45">
        <v>215385.27584368002</v>
      </c>
      <c r="H411">
        <v>8</v>
      </c>
    </row>
    <row r="412" spans="1:8">
      <c r="A412" t="str">
        <f t="shared" si="14"/>
        <v>Sự nghiệp giáo dục - đào tạo8</v>
      </c>
      <c r="B412" s="25" t="s">
        <v>56</v>
      </c>
      <c r="C412" s="6" t="s">
        <v>55</v>
      </c>
      <c r="D412" s="47"/>
      <c r="E412" s="45"/>
      <c r="F412" s="46"/>
      <c r="G412" s="45">
        <v>109597.22694399999</v>
      </c>
      <c r="H412">
        <v>8</v>
      </c>
    </row>
    <row r="413" spans="1:8" ht="28.5">
      <c r="A413" t="str">
        <f t="shared" si="14"/>
        <v>Chi chế độ tiền lương theo số biên chế có mặt8</v>
      </c>
      <c r="B413" s="25">
        <v>1</v>
      </c>
      <c r="C413" s="10" t="s">
        <v>54</v>
      </c>
      <c r="D413" s="48"/>
      <c r="E413" s="45">
        <v>368</v>
      </c>
      <c r="F413" s="46"/>
      <c r="G413" s="45">
        <v>85546.893743999986</v>
      </c>
      <c r="H413">
        <v>8</v>
      </c>
    </row>
    <row r="414" spans="1:8">
      <c r="A414" t="str">
        <f t="shared" si="14"/>
        <v>Khoán chi hoạt động giáo dục8</v>
      </c>
      <c r="B414" s="25">
        <v>2</v>
      </c>
      <c r="C414" s="6" t="s">
        <v>163</v>
      </c>
      <c r="D414" s="47"/>
      <c r="E414" s="45"/>
      <c r="F414" s="46"/>
      <c r="G414" s="45">
        <v>13772.9504</v>
      </c>
      <c r="H414">
        <v>8</v>
      </c>
    </row>
    <row r="415" spans="1:8">
      <c r="A415" t="str">
        <f t="shared" si="14"/>
        <v>Mầm non8</v>
      </c>
      <c r="B415" s="3" t="s">
        <v>10</v>
      </c>
      <c r="C415" s="8" t="s">
        <v>53</v>
      </c>
      <c r="D415" s="49"/>
      <c r="E415" s="50"/>
      <c r="F415" s="51"/>
      <c r="G415" s="50">
        <v>4628</v>
      </c>
      <c r="H415">
        <v>8</v>
      </c>
    </row>
    <row r="416" spans="1:8">
      <c r="A416" t="str">
        <f t="shared" si="14"/>
        <v>- Phường8</v>
      </c>
      <c r="B416" s="3"/>
      <c r="C416" s="8" t="s">
        <v>167</v>
      </c>
      <c r="D416" s="49"/>
      <c r="E416" s="50">
        <v>89</v>
      </c>
      <c r="F416" s="51">
        <v>52</v>
      </c>
      <c r="G416" s="50">
        <v>4628</v>
      </c>
      <c r="H416">
        <v>8</v>
      </c>
    </row>
    <row r="417" spans="1:8">
      <c r="A417" t="str">
        <f t="shared" si="14"/>
        <v>- Xã8</v>
      </c>
      <c r="B417" s="3"/>
      <c r="C417" s="8" t="s">
        <v>164</v>
      </c>
      <c r="D417" s="49"/>
      <c r="E417" s="50"/>
      <c r="F417" s="51">
        <v>60</v>
      </c>
      <c r="G417" s="50">
        <v>0</v>
      </c>
      <c r="H417">
        <v>8</v>
      </c>
    </row>
    <row r="418" spans="1:8">
      <c r="A418" t="str">
        <f t="shared" si="14"/>
        <v>Cấp 1, 28</v>
      </c>
      <c r="B418" s="3" t="s">
        <v>1</v>
      </c>
      <c r="C418" s="8" t="s">
        <v>52</v>
      </c>
      <c r="D418" s="49"/>
      <c r="E418" s="50"/>
      <c r="F418" s="51"/>
      <c r="G418" s="50">
        <v>6960</v>
      </c>
      <c r="H418">
        <v>8</v>
      </c>
    </row>
    <row r="419" spans="1:8">
      <c r="A419" t="str">
        <f t="shared" si="14"/>
        <v>-Phường8</v>
      </c>
      <c r="B419" s="3"/>
      <c r="C419" s="8" t="s">
        <v>168</v>
      </c>
      <c r="D419" s="49"/>
      <c r="E419" s="50">
        <v>259</v>
      </c>
      <c r="F419" s="51">
        <v>30</v>
      </c>
      <c r="G419" s="50">
        <v>6960</v>
      </c>
      <c r="H419">
        <v>8</v>
      </c>
    </row>
    <row r="420" spans="1:8">
      <c r="A420" t="str">
        <f t="shared" si="14"/>
        <v>-Xã8</v>
      </c>
      <c r="B420" s="3"/>
      <c r="C420" s="8" t="s">
        <v>169</v>
      </c>
      <c r="D420" s="49"/>
      <c r="E420" s="50"/>
      <c r="F420" s="51">
        <v>35</v>
      </c>
      <c r="G420" s="50">
        <v>0</v>
      </c>
      <c r="H420">
        <v>8</v>
      </c>
    </row>
    <row r="421" spans="1:8">
      <c r="A421" t="str">
        <f t="shared" si="14"/>
        <v>Trường chính trị 8</v>
      </c>
      <c r="B421" s="3" t="s">
        <v>26</v>
      </c>
      <c r="C421" s="8" t="s">
        <v>51</v>
      </c>
      <c r="D421" s="49"/>
      <c r="E421" s="50">
        <v>3</v>
      </c>
      <c r="F421" s="51">
        <v>80</v>
      </c>
      <c r="G421" s="50">
        <v>240</v>
      </c>
      <c r="H421">
        <v>8</v>
      </c>
    </row>
    <row r="422" spans="1:8">
      <c r="A422" t="str">
        <f t="shared" si="14"/>
        <v>Trường dân tộc nội trú8</v>
      </c>
      <c r="B422" s="3" t="s">
        <v>24</v>
      </c>
      <c r="C422" s="8" t="s">
        <v>165</v>
      </c>
      <c r="D422" s="49"/>
      <c r="E422" s="50">
        <v>27</v>
      </c>
      <c r="F422" s="51">
        <v>55</v>
      </c>
      <c r="G422" s="50">
        <v>1485</v>
      </c>
      <c r="H422">
        <v>8</v>
      </c>
    </row>
    <row r="423" spans="1:8" ht="45">
      <c r="A423" t="str">
        <f t="shared" si="14"/>
        <v>'Phân bổ bổ sung số biên chế tiết kiệm, chưa tuyển sự nghiệp giáo dục - đào tạo8</v>
      </c>
      <c r="B423" s="3" t="s">
        <v>22</v>
      </c>
      <c r="C423" s="8" t="s">
        <v>170</v>
      </c>
      <c r="D423" s="49"/>
      <c r="E423" s="50">
        <v>7</v>
      </c>
      <c r="F423" s="51">
        <v>65.707199999999986</v>
      </c>
      <c r="G423" s="50">
        <v>459.95039999999989</v>
      </c>
      <c r="H423">
        <v>8</v>
      </c>
    </row>
    <row r="424" spans="1:8">
      <c r="A424" t="str">
        <f t="shared" si="14"/>
        <v>Chi các chế độ chính sách8</v>
      </c>
      <c r="B424" s="25">
        <v>3</v>
      </c>
      <c r="C424" s="6" t="s">
        <v>50</v>
      </c>
      <c r="D424" s="47"/>
      <c r="E424" s="45"/>
      <c r="F424" s="46"/>
      <c r="G424" s="45">
        <v>8426.3528000000006</v>
      </c>
      <c r="H424">
        <v>8</v>
      </c>
    </row>
    <row r="425" spans="1:8" ht="30">
      <c r="A425" t="str">
        <f t="shared" si="14"/>
        <v>Miễn giảm học phí, hỗ trợ chi phí học tập8</v>
      </c>
      <c r="B425" s="3" t="s">
        <v>10</v>
      </c>
      <c r="C425" s="8" t="s">
        <v>49</v>
      </c>
      <c r="D425" s="49"/>
      <c r="E425" s="50"/>
      <c r="F425" s="51"/>
      <c r="G425" s="50">
        <v>642.62999999999988</v>
      </c>
      <c r="H425">
        <v>8</v>
      </c>
    </row>
    <row r="426" spans="1:8" ht="45">
      <c r="A426" t="str">
        <f t="shared" si="14"/>
        <v>Chính sách hỗ trợ mầm non (tiền ăn trẻ, hỗ trợ giáo viên, hỗ trợ cơ sở mầm non)8</v>
      </c>
      <c r="B426" s="3" t="s">
        <v>1</v>
      </c>
      <c r="C426" s="8" t="s">
        <v>48</v>
      </c>
      <c r="D426" s="49"/>
      <c r="E426" s="50"/>
      <c r="F426" s="51"/>
      <c r="G426" s="50">
        <v>99.000000000000028</v>
      </c>
      <c r="H426">
        <v>8</v>
      </c>
    </row>
    <row r="427" spans="1:8">
      <c r="A427" t="str">
        <f t="shared" si="14"/>
        <v>Chế độ hỗ trợ học sinh khuyết tật8</v>
      </c>
      <c r="B427" s="3" t="s">
        <v>26</v>
      </c>
      <c r="C427" s="8" t="s">
        <v>47</v>
      </c>
      <c r="D427" s="49"/>
      <c r="E427" s="50"/>
      <c r="F427" s="51"/>
      <c r="G427" s="50">
        <v>0</v>
      </c>
      <c r="H427">
        <v>8</v>
      </c>
    </row>
    <row r="428" spans="1:8" ht="30">
      <c r="A428" t="str">
        <f t="shared" si="14"/>
        <v>Chế độ giáo viên dạy trẻ khuyết tật8</v>
      </c>
      <c r="B428" s="3" t="s">
        <v>24</v>
      </c>
      <c r="C428" s="8" t="s">
        <v>46</v>
      </c>
      <c r="D428" s="49"/>
      <c r="E428" s="50"/>
      <c r="F428" s="51"/>
      <c r="G428" s="50">
        <v>0</v>
      </c>
      <c r="H428">
        <v>8</v>
      </c>
    </row>
    <row r="429" spans="1:8" ht="30">
      <c r="A429" t="str">
        <f t="shared" si="14"/>
        <v>Chế độ hỗ trợ trẻ em nhà trẻ bán trú8</v>
      </c>
      <c r="B429" s="3" t="s">
        <v>22</v>
      </c>
      <c r="C429" s="8" t="s">
        <v>45</v>
      </c>
      <c r="D429" s="49"/>
      <c r="E429" s="50"/>
      <c r="F429" s="51"/>
      <c r="G429" s="50"/>
      <c r="H429">
        <v>8</v>
      </c>
    </row>
    <row r="430" spans="1:8" ht="30">
      <c r="A430" t="str">
        <f t="shared" si="14"/>
        <v>Chế độ hỗ trợ đối với học sinh, trường dân tộc nội trú8</v>
      </c>
      <c r="B430" s="21" t="s">
        <v>20</v>
      </c>
      <c r="C430" s="22" t="s">
        <v>161</v>
      </c>
      <c r="D430" s="49"/>
      <c r="E430" s="50"/>
      <c r="F430" s="51"/>
      <c r="G430" s="50">
        <v>7239.5227999999997</v>
      </c>
      <c r="H430">
        <v>8</v>
      </c>
    </row>
    <row r="431" spans="1:8">
      <c r="A431" t="str">
        <f t="shared" si="14"/>
        <v>Hỗ trợ Tết Nguyên đán8</v>
      </c>
      <c r="B431" s="3" t="s">
        <v>18</v>
      </c>
      <c r="C431" s="8" t="s">
        <v>44</v>
      </c>
      <c r="D431" s="49"/>
      <c r="E431" s="50">
        <v>371</v>
      </c>
      <c r="F431" s="51">
        <v>1.2</v>
      </c>
      <c r="G431" s="50">
        <v>445.2</v>
      </c>
      <c r="H431">
        <v>8</v>
      </c>
    </row>
    <row r="432" spans="1:8">
      <c r="A432" t="str">
        <f t="shared" si="14"/>
        <v>Các đặc thù8</v>
      </c>
      <c r="B432" s="25">
        <v>4</v>
      </c>
      <c r="C432" s="6" t="s">
        <v>43</v>
      </c>
      <c r="D432" s="47"/>
      <c r="E432" s="45"/>
      <c r="F432" s="46"/>
      <c r="G432" s="45">
        <v>1500</v>
      </c>
      <c r="H432">
        <v>8</v>
      </c>
    </row>
    <row r="433" spans="1:8" ht="30">
      <c r="A433" t="str">
        <f t="shared" si="14"/>
        <v>Trường có từ 02 cơ sở trở lên, mỗi cơ sở8</v>
      </c>
      <c r="B433" s="3" t="s">
        <v>10</v>
      </c>
      <c r="C433" s="8" t="s">
        <v>42</v>
      </c>
      <c r="D433" s="49"/>
      <c r="E433" s="50"/>
      <c r="F433" s="51">
        <v>56</v>
      </c>
      <c r="G433" s="50"/>
      <c r="H433">
        <v>8</v>
      </c>
    </row>
    <row r="434" spans="1:8" ht="30">
      <c r="A434" t="str">
        <f t="shared" si="14"/>
        <v>Hỗ trợ các phường, xã trung tâm (kinh phí đào tạo chính trị)8</v>
      </c>
      <c r="B434" s="3" t="s">
        <v>1</v>
      </c>
      <c r="C434" s="8" t="s">
        <v>166</v>
      </c>
      <c r="D434" s="49"/>
      <c r="E434" s="50">
        <v>1</v>
      </c>
      <c r="F434" s="51">
        <v>1500</v>
      </c>
      <c r="G434" s="50">
        <v>1500</v>
      </c>
      <c r="H434">
        <v>8</v>
      </c>
    </row>
    <row r="435" spans="1:8">
      <c r="A435" t="str">
        <f t="shared" si="14"/>
        <v>Kinh phí hoạt động ngành8</v>
      </c>
      <c r="B435" s="25">
        <v>5</v>
      </c>
      <c r="C435" s="6" t="s">
        <v>41</v>
      </c>
      <c r="D435" s="47"/>
      <c r="E435" s="52">
        <v>35103</v>
      </c>
      <c r="F435" s="53">
        <v>0.01</v>
      </c>
      <c r="G435" s="45">
        <v>351.03000000000003</v>
      </c>
      <c r="H435">
        <v>8</v>
      </c>
    </row>
    <row r="436" spans="1:8">
      <c r="A436" t="str">
        <f t="shared" si="14"/>
        <v>Các sự nghiệp khác8</v>
      </c>
      <c r="B436" s="25" t="s">
        <v>40</v>
      </c>
      <c r="C436" s="6" t="s">
        <v>39</v>
      </c>
      <c r="D436" s="47"/>
      <c r="E436" s="50"/>
      <c r="F436" s="46"/>
      <c r="G436" s="45">
        <v>105788.04889968001</v>
      </c>
      <c r="H436">
        <v>8</v>
      </c>
    </row>
    <row r="437" spans="1:8">
      <c r="A437" t="str">
        <f t="shared" si="14"/>
        <v>Chi chế độ tiền lương8</v>
      </c>
      <c r="B437" s="25">
        <v>1</v>
      </c>
      <c r="C437" s="10" t="s">
        <v>38</v>
      </c>
      <c r="D437" s="48"/>
      <c r="E437" s="45"/>
      <c r="F437" s="46"/>
      <c r="G437" s="45">
        <v>25775.740317599997</v>
      </c>
      <c r="H437">
        <v>8</v>
      </c>
    </row>
    <row r="438" spans="1:8" ht="30">
      <c r="A438" t="str">
        <f t="shared" si="14"/>
        <v>Chế độ tiền lương theo số biên chế có mặt8</v>
      </c>
      <c r="B438" s="3" t="s">
        <v>10</v>
      </c>
      <c r="C438" s="8" t="s">
        <v>37</v>
      </c>
      <c r="D438" s="49"/>
      <c r="E438" s="50">
        <v>144</v>
      </c>
      <c r="F438" s="51"/>
      <c r="G438" s="50">
        <v>20947.9964616</v>
      </c>
      <c r="H438">
        <v>8</v>
      </c>
    </row>
    <row r="439" spans="1:8">
      <c r="A439" t="str">
        <f t="shared" si="14"/>
        <v>Phụ cấp cấp ủy8</v>
      </c>
      <c r="B439" s="3" t="s">
        <v>1</v>
      </c>
      <c r="C439" s="8" t="s">
        <v>36</v>
      </c>
      <c r="D439" s="49"/>
      <c r="E439" s="54">
        <v>25</v>
      </c>
      <c r="F439" s="51">
        <v>8.4239999999999995</v>
      </c>
      <c r="G439" s="50">
        <v>210.6</v>
      </c>
      <c r="H439">
        <v>8</v>
      </c>
    </row>
    <row r="440" spans="1:8">
      <c r="A440" t="str">
        <f t="shared" si="14"/>
        <v>Phụ cấp HĐND8</v>
      </c>
      <c r="B440" s="3" t="s">
        <v>26</v>
      </c>
      <c r="C440" s="8" t="s">
        <v>35</v>
      </c>
      <c r="D440" s="49"/>
      <c r="E440" s="54">
        <v>82</v>
      </c>
      <c r="F440" s="51">
        <v>8.4239999999999995</v>
      </c>
      <c r="G440" s="50">
        <v>690.76799999999992</v>
      </c>
      <c r="H440">
        <v>8</v>
      </c>
    </row>
    <row r="441" spans="1:8" ht="45">
      <c r="A441" t="str">
        <f t="shared" si="14"/>
        <v>Chế độ người hoạt động không chuyên trách, người trực tiếp tham gia hoạt động tại cấp ấp8</v>
      </c>
      <c r="B441" s="3" t="s">
        <v>24</v>
      </c>
      <c r="C441" s="8" t="s">
        <v>34</v>
      </c>
      <c r="D441" s="49"/>
      <c r="E441" s="50"/>
      <c r="F441" s="51"/>
      <c r="G441" s="50">
        <v>3926.3758559999997</v>
      </c>
      <c r="H441">
        <v>8</v>
      </c>
    </row>
    <row r="442" spans="1:8">
      <c r="A442" t="str">
        <f t="shared" si="14"/>
        <v>Khoán chi hoạt động 8</v>
      </c>
      <c r="B442" s="25">
        <v>2</v>
      </c>
      <c r="C442" s="6" t="s">
        <v>33</v>
      </c>
      <c r="D442" s="47"/>
      <c r="E442" s="45"/>
      <c r="F442" s="46"/>
      <c r="G442" s="45">
        <v>11362</v>
      </c>
      <c r="H442">
        <v>8</v>
      </c>
    </row>
    <row r="443" spans="1:8" ht="30">
      <c r="A443" t="str">
        <f t="shared" ref="A443:A465" si="15">C443&amp;H443</f>
        <v>Phân bổ theo số biên chế CBCC được giao8</v>
      </c>
      <c r="B443" s="14" t="s">
        <v>10</v>
      </c>
      <c r="C443" s="15" t="s">
        <v>32</v>
      </c>
      <c r="D443" s="55"/>
      <c r="E443" s="56">
        <v>131</v>
      </c>
      <c r="F443" s="57">
        <v>80</v>
      </c>
      <c r="G443" s="58">
        <v>10480</v>
      </c>
      <c r="H443">
        <v>8</v>
      </c>
    </row>
    <row r="444" spans="1:8" ht="30">
      <c r="A444" t="str">
        <f t="shared" si="15"/>
        <v>Phân bổ theo số biên chế viên chức được giao8</v>
      </c>
      <c r="B444" s="14" t="s">
        <v>1</v>
      </c>
      <c r="C444" s="15" t="s">
        <v>31</v>
      </c>
      <c r="D444" s="55"/>
      <c r="E444" s="56">
        <v>15</v>
      </c>
      <c r="F444" s="57">
        <v>50</v>
      </c>
      <c r="G444" s="58">
        <v>750</v>
      </c>
      <c r="H444">
        <v>8</v>
      </c>
    </row>
    <row r="445" spans="1:8" ht="30">
      <c r="A445" t="str">
        <f t="shared" si="15"/>
        <v>Phân bổ bổ sung số biên chế tiết kiệm, chưa tuyển8</v>
      </c>
      <c r="B445" s="14" t="s">
        <v>26</v>
      </c>
      <c r="C445" s="13" t="s">
        <v>30</v>
      </c>
      <c r="D445" s="59"/>
      <c r="E445" s="56">
        <v>2</v>
      </c>
      <c r="F445" s="57">
        <v>66</v>
      </c>
      <c r="G445" s="58">
        <v>132</v>
      </c>
      <c r="H445">
        <v>8</v>
      </c>
    </row>
    <row r="446" spans="1:8">
      <c r="A446" t="str">
        <f t="shared" si="15"/>
        <v>Chi các chế độ chính sách lớn8</v>
      </c>
      <c r="B446" s="25">
        <v>3</v>
      </c>
      <c r="C446" s="6" t="s">
        <v>29</v>
      </c>
      <c r="D446" s="47"/>
      <c r="E446" s="45"/>
      <c r="F446" s="46"/>
      <c r="G446" s="45">
        <v>32221.483600000021</v>
      </c>
      <c r="H446">
        <v>8</v>
      </c>
    </row>
    <row r="447" spans="1:8" ht="30">
      <c r="A447" t="str">
        <f t="shared" si="15"/>
        <v>Chi chế độ trợ giúp xã hội thường xuyên8</v>
      </c>
      <c r="B447" s="3" t="s">
        <v>10</v>
      </c>
      <c r="C447" s="8" t="s">
        <v>28</v>
      </c>
      <c r="D447" s="49"/>
      <c r="E447" s="50"/>
      <c r="F447" s="51"/>
      <c r="G447" s="50">
        <v>12099</v>
      </c>
      <c r="H447">
        <v>8</v>
      </c>
    </row>
    <row r="448" spans="1:8">
      <c r="A448" t="str">
        <f t="shared" si="15"/>
        <v>Tiền điện hộ nghèo, BTXH8</v>
      </c>
      <c r="B448" s="3" t="s">
        <v>1</v>
      </c>
      <c r="C448" s="8" t="s">
        <v>27</v>
      </c>
      <c r="D448" s="49"/>
      <c r="E448" s="50"/>
      <c r="F448" s="51"/>
      <c r="G448" s="50">
        <v>1.5720000000000001</v>
      </c>
      <c r="H448">
        <v>8</v>
      </c>
    </row>
    <row r="449" spans="1:8" ht="30">
      <c r="A449" t="str">
        <f t="shared" si="15"/>
        <v>Chính sách người có uy tín, già làng8</v>
      </c>
      <c r="B449" s="3" t="s">
        <v>26</v>
      </c>
      <c r="C449" s="8" t="s">
        <v>25</v>
      </c>
      <c r="D449" s="49"/>
      <c r="E449" s="50"/>
      <c r="F449" s="51"/>
      <c r="G449" s="50">
        <v>34.463999999999999</v>
      </c>
      <c r="H449">
        <v>8</v>
      </c>
    </row>
    <row r="450" spans="1:8" ht="30">
      <c r="A450" t="str">
        <f t="shared" si="15"/>
        <v>Chế độ quà tặng, chúc thọ người cao tuổi8</v>
      </c>
      <c r="B450" s="3" t="s">
        <v>24</v>
      </c>
      <c r="C450" s="8" t="s">
        <v>23</v>
      </c>
      <c r="D450" s="49"/>
      <c r="E450" s="50"/>
      <c r="F450" s="51"/>
      <c r="G450" s="50">
        <v>182.79999999999998</v>
      </c>
      <c r="H450">
        <v>8</v>
      </c>
    </row>
    <row r="451" spans="1:8" ht="30">
      <c r="A451" t="str">
        <f t="shared" si="15"/>
        <v>Chế độ đối với trưởng các đoàn thể ấp8</v>
      </c>
      <c r="B451" s="3" t="s">
        <v>22</v>
      </c>
      <c r="C451" s="8" t="s">
        <v>21</v>
      </c>
      <c r="D451" s="49"/>
      <c r="E451" s="50">
        <v>120</v>
      </c>
      <c r="F451" s="51">
        <v>3.5999999999999996</v>
      </c>
      <c r="G451" s="50">
        <v>431.99999999999994</v>
      </c>
      <c r="H451">
        <v>8</v>
      </c>
    </row>
    <row r="452" spans="1:8">
      <c r="A452" t="str">
        <f t="shared" si="15"/>
        <v>Chế độ hỗ trợ tổ nhân dân8</v>
      </c>
      <c r="B452" s="3" t="s">
        <v>20</v>
      </c>
      <c r="C452" s="8" t="s">
        <v>19</v>
      </c>
      <c r="D452" s="49"/>
      <c r="E452" s="50">
        <v>30</v>
      </c>
      <c r="F452" s="51">
        <v>3.5999999999999996</v>
      </c>
      <c r="G452" s="50">
        <v>107.99999999999999</v>
      </c>
      <c r="H452">
        <v>8</v>
      </c>
    </row>
    <row r="453" spans="1:8" ht="30">
      <c r="A453" t="str">
        <f t="shared" si="15"/>
        <v>Chế độ đối với đội an ninh trật tự cơ sở8</v>
      </c>
      <c r="B453" s="3" t="s">
        <v>18</v>
      </c>
      <c r="C453" s="8" t="s">
        <v>17</v>
      </c>
      <c r="D453" s="49"/>
      <c r="E453" s="50"/>
      <c r="F453" s="51"/>
      <c r="G453" s="50">
        <v>10127.760000000024</v>
      </c>
      <c r="H453">
        <v>8</v>
      </c>
    </row>
    <row r="454" spans="1:8">
      <c r="A454" t="str">
        <f t="shared" si="15"/>
        <v>Chế độ dân quân tự vệ8</v>
      </c>
      <c r="B454" s="3" t="s">
        <v>16</v>
      </c>
      <c r="C454" s="8" t="s">
        <v>15</v>
      </c>
      <c r="D454" s="49"/>
      <c r="E454" s="50"/>
      <c r="F454" s="51"/>
      <c r="G454" s="50">
        <v>7559.6076000000003</v>
      </c>
      <c r="H454">
        <v>8</v>
      </c>
    </row>
    <row r="455" spans="1:8">
      <c r="A455" t="str">
        <f t="shared" si="15"/>
        <v>Chế độ hỗ trợ Tết Nguyên đán8</v>
      </c>
      <c r="B455" s="3" t="s">
        <v>14</v>
      </c>
      <c r="C455" s="8" t="s">
        <v>13</v>
      </c>
      <c r="D455" s="49"/>
      <c r="E455" s="50"/>
      <c r="F455" s="51"/>
      <c r="G455" s="50">
        <v>1676.2800000000004</v>
      </c>
      <c r="H455">
        <v>8</v>
      </c>
    </row>
    <row r="456" spans="1:8">
      <c r="A456" t="str">
        <f t="shared" si="15"/>
        <v>Chi thu gom, xử lý rác8</v>
      </c>
      <c r="B456" s="25">
        <v>4</v>
      </c>
      <c r="C456" s="10" t="s">
        <v>12</v>
      </c>
      <c r="D456" s="48"/>
      <c r="E456" s="45"/>
      <c r="F456" s="46"/>
      <c r="G456" s="45">
        <v>7225.8939820800006</v>
      </c>
      <c r="H456">
        <v>8</v>
      </c>
    </row>
    <row r="457" spans="1:8">
      <c r="A457" t="str">
        <f t="shared" si="15"/>
        <v>Chi bổ sung đặc thù8</v>
      </c>
      <c r="B457" s="25">
        <v>5</v>
      </c>
      <c r="C457" s="6" t="s">
        <v>11</v>
      </c>
      <c r="D457" s="47"/>
      <c r="E457" s="45"/>
      <c r="F457" s="46"/>
      <c r="G457" s="45">
        <v>8500</v>
      </c>
      <c r="H457">
        <v>8</v>
      </c>
    </row>
    <row r="458" spans="1:8">
      <c r="A458" t="str">
        <f t="shared" si="15"/>
        <v>Hỗ trợ các phường, xã trung tâm8</v>
      </c>
      <c r="B458" s="3" t="s">
        <v>10</v>
      </c>
      <c r="C458" s="8" t="s">
        <v>9</v>
      </c>
      <c r="D458" s="49"/>
      <c r="E458" s="50"/>
      <c r="F458" s="51"/>
      <c r="G458" s="50">
        <v>8500</v>
      </c>
      <c r="H458">
        <v>8</v>
      </c>
    </row>
    <row r="459" spans="1:8">
      <c r="A459" t="str">
        <f t="shared" si="15"/>
        <v>- Phường Trấn Biên 8</v>
      </c>
      <c r="B459" s="3"/>
      <c r="C459" s="8" t="s">
        <v>8</v>
      </c>
      <c r="D459" s="49"/>
      <c r="E459" s="50"/>
      <c r="F459" s="51">
        <v>60000</v>
      </c>
      <c r="G459" s="50"/>
      <c r="H459">
        <v>8</v>
      </c>
    </row>
    <row r="460" spans="1:8" ht="30">
      <c r="A460" t="str">
        <f t="shared" si="15"/>
        <v>- Phường Long Khánh và Phường Bình Phước8</v>
      </c>
      <c r="B460" s="3"/>
      <c r="C460" s="8" t="s">
        <v>7</v>
      </c>
      <c r="D460" s="49"/>
      <c r="E460" s="50"/>
      <c r="F460" s="51">
        <v>19200</v>
      </c>
      <c r="G460" s="50"/>
      <c r="H460">
        <v>8</v>
      </c>
    </row>
    <row r="461" spans="1:8">
      <c r="A461" t="str">
        <f t="shared" si="15"/>
        <v>- Các phường trung tâm khác8</v>
      </c>
      <c r="B461" s="3"/>
      <c r="C461" s="8" t="s">
        <v>6</v>
      </c>
      <c r="D461" s="49"/>
      <c r="E461" s="50">
        <v>1</v>
      </c>
      <c r="F461" s="51">
        <v>8500</v>
      </c>
      <c r="G461" s="50">
        <v>8500</v>
      </c>
      <c r="H461">
        <v>8</v>
      </c>
    </row>
    <row r="462" spans="1:8">
      <c r="A462" t="str">
        <f t="shared" si="15"/>
        <v xml:space="preserve"> Hỗ trợ các xã vùng biên giới8</v>
      </c>
      <c r="B462" s="3" t="s">
        <v>1</v>
      </c>
      <c r="C462" s="8" t="s">
        <v>5</v>
      </c>
      <c r="D462" s="49"/>
      <c r="E462" s="50"/>
      <c r="F462" s="51">
        <v>3000</v>
      </c>
      <c r="G462" s="50">
        <v>0</v>
      </c>
      <c r="H462">
        <v>8</v>
      </c>
    </row>
    <row r="463" spans="1:8">
      <c r="A463" t="str">
        <f t="shared" si="15"/>
        <v>Phân bổ chung 8</v>
      </c>
      <c r="B463" s="25">
        <v>9</v>
      </c>
      <c r="C463" s="6" t="s">
        <v>4</v>
      </c>
      <c r="D463" s="47"/>
      <c r="E463" s="45"/>
      <c r="F463" s="46"/>
      <c r="G463" s="45">
        <v>20702.931</v>
      </c>
      <c r="H463">
        <v>8</v>
      </c>
    </row>
    <row r="464" spans="1:8">
      <c r="A464" t="str">
        <f t="shared" si="15"/>
        <v>Phân bổ chung theo xã8</v>
      </c>
      <c r="B464" s="3" t="s">
        <v>3</v>
      </c>
      <c r="C464" s="8" t="s">
        <v>2</v>
      </c>
      <c r="D464" s="49"/>
      <c r="E464" s="50">
        <v>1</v>
      </c>
      <c r="F464" s="51">
        <v>18000</v>
      </c>
      <c r="G464" s="50">
        <v>18000</v>
      </c>
      <c r="H464">
        <v>8</v>
      </c>
    </row>
    <row r="465" spans="1:8">
      <c r="A465" t="str">
        <f t="shared" si="15"/>
        <v>Phân bổ theo dân số 8</v>
      </c>
      <c r="B465" s="3" t="s">
        <v>1</v>
      </c>
      <c r="C465" s="8" t="s">
        <v>0</v>
      </c>
      <c r="D465" s="49"/>
      <c r="E465" s="52">
        <v>35103</v>
      </c>
      <c r="F465" s="51">
        <v>7.6999999999999999E-2</v>
      </c>
      <c r="G465" s="50">
        <v>2702.931</v>
      </c>
      <c r="H465">
        <v>8</v>
      </c>
    </row>
    <row r="467" spans="1:8">
      <c r="B467" s="147" t="s">
        <v>64</v>
      </c>
      <c r="C467" s="149" t="s">
        <v>63</v>
      </c>
      <c r="D467" s="149" t="s">
        <v>62</v>
      </c>
      <c r="E467" s="151" t="s">
        <v>61</v>
      </c>
      <c r="F467" s="151"/>
      <c r="G467" s="151"/>
      <c r="H467">
        <v>9</v>
      </c>
    </row>
    <row r="468" spans="1:8">
      <c r="B468" s="148"/>
      <c r="C468" s="150"/>
      <c r="D468" s="150"/>
      <c r="E468" s="18" t="s">
        <v>60</v>
      </c>
      <c r="F468" s="18" t="s">
        <v>59</v>
      </c>
      <c r="G468" s="18" t="s">
        <v>58</v>
      </c>
      <c r="H468">
        <v>9</v>
      </c>
    </row>
    <row r="469" spans="1:8">
      <c r="A469" t="str">
        <f t="shared" ref="A469:A500" si="16">C469&amp;H469</f>
        <v>Tổng9</v>
      </c>
      <c r="B469" s="25"/>
      <c r="C469" s="26" t="s">
        <v>57</v>
      </c>
      <c r="D469" s="45"/>
      <c r="E469" s="45"/>
      <c r="F469" s="46"/>
      <c r="G469" s="45">
        <v>175309.86677604704</v>
      </c>
      <c r="H469">
        <v>9</v>
      </c>
    </row>
    <row r="470" spans="1:8">
      <c r="A470" t="str">
        <f t="shared" si="16"/>
        <v>Sự nghiệp giáo dục - đào tạo9</v>
      </c>
      <c r="B470" s="25" t="s">
        <v>56</v>
      </c>
      <c r="C470" s="6" t="s">
        <v>55</v>
      </c>
      <c r="D470" s="47"/>
      <c r="E470" s="45"/>
      <c r="F470" s="46"/>
      <c r="G470" s="45">
        <v>92826.947003967056</v>
      </c>
      <c r="H470">
        <v>9</v>
      </c>
    </row>
    <row r="471" spans="1:8" ht="28.5">
      <c r="A471" t="str">
        <f t="shared" si="16"/>
        <v>Chi chế độ tiền lương theo số biên chế có mặt9</v>
      </c>
      <c r="B471" s="25">
        <v>1</v>
      </c>
      <c r="C471" s="10" t="s">
        <v>54</v>
      </c>
      <c r="D471" s="48"/>
      <c r="E471" s="45">
        <v>326</v>
      </c>
      <c r="F471" s="46"/>
      <c r="G471" s="45">
        <v>69737.582426756402</v>
      </c>
      <c r="H471">
        <v>9</v>
      </c>
    </row>
    <row r="472" spans="1:8">
      <c r="A472" t="str">
        <f t="shared" si="16"/>
        <v>Khoán chi hoạt động giáo dục9</v>
      </c>
      <c r="B472" s="25">
        <v>2</v>
      </c>
      <c r="C472" s="6" t="s">
        <v>163</v>
      </c>
      <c r="D472" s="47"/>
      <c r="E472" s="45">
        <v>391</v>
      </c>
      <c r="F472" s="46"/>
      <c r="G472" s="45">
        <v>18420.968000000001</v>
      </c>
      <c r="H472">
        <v>9</v>
      </c>
    </row>
    <row r="473" spans="1:8">
      <c r="A473" t="str">
        <f t="shared" si="16"/>
        <v>Mầm non9</v>
      </c>
      <c r="B473" s="3" t="s">
        <v>10</v>
      </c>
      <c r="C473" s="8" t="s">
        <v>53</v>
      </c>
      <c r="D473" s="49"/>
      <c r="E473" s="50"/>
      <c r="F473" s="51"/>
      <c r="G473" s="50">
        <v>5720</v>
      </c>
      <c r="H473">
        <v>9</v>
      </c>
    </row>
    <row r="474" spans="1:8">
      <c r="A474" t="str">
        <f t="shared" si="16"/>
        <v>- Phường9</v>
      </c>
      <c r="B474" s="3"/>
      <c r="C474" s="8" t="s">
        <v>167</v>
      </c>
      <c r="D474" s="49"/>
      <c r="E474" s="50">
        <v>110</v>
      </c>
      <c r="F474" s="51">
        <v>52</v>
      </c>
      <c r="G474" s="50">
        <v>5720</v>
      </c>
      <c r="H474">
        <v>9</v>
      </c>
    </row>
    <row r="475" spans="1:8">
      <c r="A475" t="str">
        <f t="shared" si="16"/>
        <v>- Xã9</v>
      </c>
      <c r="B475" s="3"/>
      <c r="C475" s="8" t="s">
        <v>164</v>
      </c>
      <c r="D475" s="49"/>
      <c r="E475" s="50"/>
      <c r="F475" s="51">
        <v>60</v>
      </c>
      <c r="G475" s="50">
        <v>0</v>
      </c>
      <c r="H475">
        <v>9</v>
      </c>
    </row>
    <row r="476" spans="1:8">
      <c r="A476" t="str">
        <f t="shared" si="16"/>
        <v>Cấp 1, 29</v>
      </c>
      <c r="B476" s="3" t="s">
        <v>1</v>
      </c>
      <c r="C476" s="8" t="s">
        <v>52</v>
      </c>
      <c r="D476" s="49"/>
      <c r="E476" s="50"/>
      <c r="F476" s="51"/>
      <c r="G476" s="50">
        <v>8430</v>
      </c>
      <c r="H476">
        <v>9</v>
      </c>
    </row>
    <row r="477" spans="1:8">
      <c r="A477" t="str">
        <f t="shared" si="16"/>
        <v>-Phường9</v>
      </c>
      <c r="B477" s="3"/>
      <c r="C477" s="8" t="s">
        <v>168</v>
      </c>
      <c r="D477" s="49"/>
      <c r="E477" s="50">
        <v>281</v>
      </c>
      <c r="F477" s="51">
        <v>30</v>
      </c>
      <c r="G477" s="50">
        <v>8430</v>
      </c>
      <c r="H477">
        <v>9</v>
      </c>
    </row>
    <row r="478" spans="1:8">
      <c r="A478" t="str">
        <f t="shared" si="16"/>
        <v>-Xã9</v>
      </c>
      <c r="B478" s="3"/>
      <c r="C478" s="8" t="s">
        <v>169</v>
      </c>
      <c r="D478" s="49"/>
      <c r="E478" s="50"/>
      <c r="F478" s="51">
        <v>35</v>
      </c>
      <c r="G478" s="50">
        <v>0</v>
      </c>
      <c r="H478">
        <v>9</v>
      </c>
    </row>
    <row r="479" spans="1:8">
      <c r="A479" t="str">
        <f t="shared" si="16"/>
        <v>Trường chính trị 9</v>
      </c>
      <c r="B479" s="3" t="s">
        <v>26</v>
      </c>
      <c r="C479" s="8" t="s">
        <v>51</v>
      </c>
      <c r="D479" s="49"/>
      <c r="E479" s="50"/>
      <c r="F479" s="51">
        <v>50</v>
      </c>
      <c r="G479" s="50">
        <v>0</v>
      </c>
      <c r="H479">
        <v>9</v>
      </c>
    </row>
    <row r="480" spans="1:8">
      <c r="A480" t="str">
        <f t="shared" si="16"/>
        <v>Trường dân tộc nội trú9</v>
      </c>
      <c r="B480" s="3" t="s">
        <v>24</v>
      </c>
      <c r="C480" s="8" t="s">
        <v>165</v>
      </c>
      <c r="D480" s="49"/>
      <c r="E480" s="50"/>
      <c r="F480" s="51"/>
      <c r="G480" s="50"/>
      <c r="H480">
        <v>9</v>
      </c>
    </row>
    <row r="481" spans="1:8" ht="45">
      <c r="A481" t="str">
        <f t="shared" si="16"/>
        <v>'Phân bổ bổ sung số biên chế tiết kiệm, chưa tuyển sự nghiệp giáo dục - đào tạo9</v>
      </c>
      <c r="B481" s="3" t="s">
        <v>22</v>
      </c>
      <c r="C481" s="8" t="s">
        <v>170</v>
      </c>
      <c r="D481" s="49"/>
      <c r="E481" s="50">
        <v>65</v>
      </c>
      <c r="F481" s="51">
        <v>65.707199999999986</v>
      </c>
      <c r="G481" s="50">
        <v>4270.9679999999989</v>
      </c>
      <c r="H481">
        <v>9</v>
      </c>
    </row>
    <row r="482" spans="1:8">
      <c r="A482" t="str">
        <f t="shared" si="16"/>
        <v>Chi các chế độ chính sách9</v>
      </c>
      <c r="B482" s="25">
        <v>3</v>
      </c>
      <c r="C482" s="6" t="s">
        <v>50</v>
      </c>
      <c r="D482" s="47"/>
      <c r="E482" s="45"/>
      <c r="F482" s="46"/>
      <c r="G482" s="45">
        <v>3628.1373772106522</v>
      </c>
      <c r="H482">
        <v>9</v>
      </c>
    </row>
    <row r="483" spans="1:8" ht="30">
      <c r="A483" t="str">
        <f t="shared" si="16"/>
        <v>Miễn giảm học phí, hỗ trợ chi phí học tập9</v>
      </c>
      <c r="B483" s="3" t="s">
        <v>10</v>
      </c>
      <c r="C483" s="8" t="s">
        <v>49</v>
      </c>
      <c r="D483" s="49"/>
      <c r="E483" s="50"/>
      <c r="F483" s="51"/>
      <c r="G483" s="50">
        <v>566.32100000000003</v>
      </c>
      <c r="H483">
        <v>9</v>
      </c>
    </row>
    <row r="484" spans="1:8" ht="45">
      <c r="A484" t="str">
        <f t="shared" si="16"/>
        <v>Chính sách hỗ trợ mầm non (tiền ăn trẻ, hỗ trợ giáo viên, hỗ trợ cơ sở mầm non)9</v>
      </c>
      <c r="B484" s="3" t="s">
        <v>1</v>
      </c>
      <c r="C484" s="8" t="s">
        <v>48</v>
      </c>
      <c r="D484" s="49"/>
      <c r="E484" s="50"/>
      <c r="F484" s="51"/>
      <c r="G484" s="50">
        <v>736.47</v>
      </c>
      <c r="H484">
        <v>9</v>
      </c>
    </row>
    <row r="485" spans="1:8">
      <c r="A485" t="str">
        <f t="shared" si="16"/>
        <v>Chế độ hỗ trợ học sinh khuyết tật9</v>
      </c>
      <c r="B485" s="3" t="s">
        <v>26</v>
      </c>
      <c r="C485" s="8" t="s">
        <v>47</v>
      </c>
      <c r="D485" s="49"/>
      <c r="E485" s="50"/>
      <c r="F485" s="51"/>
      <c r="G485" s="50"/>
      <c r="H485">
        <v>9</v>
      </c>
    </row>
    <row r="486" spans="1:8" ht="30">
      <c r="A486" t="str">
        <f t="shared" si="16"/>
        <v>Chế độ giáo viên dạy trẻ khuyết tật9</v>
      </c>
      <c r="B486" s="3" t="s">
        <v>24</v>
      </c>
      <c r="C486" s="8" t="s">
        <v>46</v>
      </c>
      <c r="D486" s="49"/>
      <c r="E486" s="50"/>
      <c r="F486" s="51"/>
      <c r="G486" s="50">
        <v>1869.346377210652</v>
      </c>
      <c r="H486">
        <v>9</v>
      </c>
    </row>
    <row r="487" spans="1:8" ht="30">
      <c r="A487" t="str">
        <f t="shared" si="16"/>
        <v>Chế độ hỗ trợ trẻ em nhà trẻ bán trú9</v>
      </c>
      <c r="B487" s="3" t="s">
        <v>22</v>
      </c>
      <c r="C487" s="8" t="s">
        <v>45</v>
      </c>
      <c r="D487" s="49"/>
      <c r="E487" s="50"/>
      <c r="F487" s="51"/>
      <c r="G487" s="50"/>
      <c r="H487">
        <v>9</v>
      </c>
    </row>
    <row r="488" spans="1:8" ht="30">
      <c r="A488" t="str">
        <f t="shared" si="16"/>
        <v>Chế độ hỗ trợ đối với học sinh, trường dân tộc nội trú9</v>
      </c>
      <c r="B488" s="21" t="s">
        <v>20</v>
      </c>
      <c r="C488" s="22" t="s">
        <v>161</v>
      </c>
      <c r="D488" s="49"/>
      <c r="E488" s="50"/>
      <c r="F488" s="51"/>
      <c r="G488" s="50"/>
      <c r="H488">
        <v>9</v>
      </c>
    </row>
    <row r="489" spans="1:8">
      <c r="A489" t="str">
        <f t="shared" si="16"/>
        <v>Hỗ trợ Tết Nguyên đán9</v>
      </c>
      <c r="B489" s="3" t="s">
        <v>18</v>
      </c>
      <c r="C489" s="8" t="s">
        <v>44</v>
      </c>
      <c r="D489" s="49"/>
      <c r="E489" s="50"/>
      <c r="F489" s="51"/>
      <c r="G489" s="50">
        <v>456</v>
      </c>
      <c r="H489">
        <v>9</v>
      </c>
    </row>
    <row r="490" spans="1:8">
      <c r="A490" t="str">
        <f t="shared" si="16"/>
        <v>Các đặc thù9</v>
      </c>
      <c r="B490" s="25">
        <v>4</v>
      </c>
      <c r="C490" s="6" t="s">
        <v>43</v>
      </c>
      <c r="D490" s="47"/>
      <c r="E490" s="45"/>
      <c r="F490" s="46"/>
      <c r="G490" s="45">
        <v>674.50919999999996</v>
      </c>
      <c r="H490">
        <v>9</v>
      </c>
    </row>
    <row r="491" spans="1:8" ht="30">
      <c r="A491" t="str">
        <f t="shared" si="16"/>
        <v>Trường có từ 02 cơ sở trở lên, mỗi cơ sở9</v>
      </c>
      <c r="B491" s="3" t="s">
        <v>10</v>
      </c>
      <c r="C491" s="8" t="s">
        <v>42</v>
      </c>
      <c r="D491" s="49"/>
      <c r="E491" s="50">
        <v>15</v>
      </c>
      <c r="F491" s="51">
        <v>56.278800000000004</v>
      </c>
      <c r="G491" s="50">
        <v>674.50919999999996</v>
      </c>
      <c r="H491">
        <v>9</v>
      </c>
    </row>
    <row r="492" spans="1:8" ht="30">
      <c r="A492" t="str">
        <f t="shared" si="16"/>
        <v>Hỗ trợ các phường, xã trung tâm (kinh phí đào tạo chính trị)9</v>
      </c>
      <c r="B492" s="3" t="s">
        <v>1</v>
      </c>
      <c r="C492" s="8" t="s">
        <v>166</v>
      </c>
      <c r="D492" s="49"/>
      <c r="E492" s="50"/>
      <c r="F492" s="51">
        <v>1500</v>
      </c>
      <c r="G492" s="50"/>
      <c r="H492">
        <v>9</v>
      </c>
    </row>
    <row r="493" spans="1:8">
      <c r="A493" t="str">
        <f t="shared" si="16"/>
        <v>Kinh phí hoạt động ngành9</v>
      </c>
      <c r="B493" s="25">
        <v>5</v>
      </c>
      <c r="C493" s="6" t="s">
        <v>41</v>
      </c>
      <c r="D493" s="47"/>
      <c r="E493" s="52">
        <v>36575</v>
      </c>
      <c r="F493" s="53">
        <v>0.01</v>
      </c>
      <c r="G493" s="45">
        <v>365.75</v>
      </c>
      <c r="H493">
        <v>9</v>
      </c>
    </row>
    <row r="494" spans="1:8">
      <c r="A494" t="str">
        <f t="shared" si="16"/>
        <v>Các sự nghiệp khác9</v>
      </c>
      <c r="B494" s="25" t="s">
        <v>40</v>
      </c>
      <c r="C494" s="6" t="s">
        <v>39</v>
      </c>
      <c r="D494" s="47"/>
      <c r="E494" s="50"/>
      <c r="F494" s="46"/>
      <c r="G494" s="45">
        <v>82482.91977208</v>
      </c>
      <c r="H494">
        <v>9</v>
      </c>
    </row>
    <row r="495" spans="1:8">
      <c r="A495" t="str">
        <f t="shared" si="16"/>
        <v>Chi chế độ tiền lương9</v>
      </c>
      <c r="B495" s="25">
        <v>1</v>
      </c>
      <c r="C495" s="10" t="s">
        <v>38</v>
      </c>
      <c r="D495" s="48"/>
      <c r="E495" s="45"/>
      <c r="F495" s="46"/>
      <c r="G495" s="45">
        <v>18766.083052080001</v>
      </c>
      <c r="H495">
        <v>9</v>
      </c>
    </row>
    <row r="496" spans="1:8" ht="30">
      <c r="A496" t="str">
        <f t="shared" si="16"/>
        <v>Chế độ tiền lương theo số biên chế có mặt9</v>
      </c>
      <c r="B496" s="3" t="s">
        <v>10</v>
      </c>
      <c r="C496" s="8" t="s">
        <v>37</v>
      </c>
      <c r="D496" s="49"/>
      <c r="E496" s="50">
        <v>86</v>
      </c>
      <c r="F496" s="51"/>
      <c r="G496" s="50">
        <v>16132.77013608</v>
      </c>
      <c r="H496">
        <v>9</v>
      </c>
    </row>
    <row r="497" spans="1:8">
      <c r="A497" t="str">
        <f t="shared" si="16"/>
        <v>Phụ cấp cấp ủy9</v>
      </c>
      <c r="B497" s="3" t="s">
        <v>1</v>
      </c>
      <c r="C497" s="8" t="s">
        <v>36</v>
      </c>
      <c r="D497" s="49"/>
      <c r="E497" s="54">
        <v>3</v>
      </c>
      <c r="F497" s="51">
        <v>0.70199999999999996</v>
      </c>
      <c r="G497" s="50">
        <v>25.271999999999998</v>
      </c>
      <c r="H497">
        <v>9</v>
      </c>
    </row>
    <row r="498" spans="1:8">
      <c r="A498" t="str">
        <f t="shared" si="16"/>
        <v>Phụ cấp HĐND9</v>
      </c>
      <c r="B498" s="3" t="s">
        <v>26</v>
      </c>
      <c r="C498" s="8" t="s">
        <v>35</v>
      </c>
      <c r="D498" s="49"/>
      <c r="E498" s="54">
        <v>73</v>
      </c>
      <c r="F498" s="51">
        <v>0.3</v>
      </c>
      <c r="G498" s="50">
        <v>614.952</v>
      </c>
      <c r="H498">
        <v>9</v>
      </c>
    </row>
    <row r="499" spans="1:8" ht="45">
      <c r="A499" t="str">
        <f t="shared" si="16"/>
        <v>Chế độ người hoạt động không chuyên trách, người trực tiếp tham gia hoạt động tại cấp ấp9</v>
      </c>
      <c r="B499" s="3" t="s">
        <v>24</v>
      </c>
      <c r="C499" s="8" t="s">
        <v>34</v>
      </c>
      <c r="D499" s="49"/>
      <c r="E499" s="50">
        <v>40</v>
      </c>
      <c r="F499" s="51"/>
      <c r="G499" s="50">
        <v>1993.0889159999999</v>
      </c>
      <c r="H499">
        <v>9</v>
      </c>
    </row>
    <row r="500" spans="1:8">
      <c r="A500" t="str">
        <f t="shared" si="16"/>
        <v>Khoán chi hoạt động 9</v>
      </c>
      <c r="B500" s="25">
        <v>2</v>
      </c>
      <c r="C500" s="6" t="s">
        <v>33</v>
      </c>
      <c r="D500" s="47"/>
      <c r="E500" s="45">
        <v>97</v>
      </c>
      <c r="F500" s="46"/>
      <c r="G500" s="45">
        <v>8036</v>
      </c>
      <c r="H500">
        <v>9</v>
      </c>
    </row>
    <row r="501" spans="1:8" ht="30">
      <c r="A501" t="str">
        <f t="shared" ref="A501:A523" si="17">C501&amp;H501</f>
        <v>Phân bổ theo số biên chế CBCC được giao9</v>
      </c>
      <c r="B501" s="14" t="s">
        <v>10</v>
      </c>
      <c r="C501" s="15" t="s">
        <v>32</v>
      </c>
      <c r="D501" s="55"/>
      <c r="E501" s="56">
        <v>82</v>
      </c>
      <c r="F501" s="57">
        <v>80</v>
      </c>
      <c r="G501" s="58">
        <v>6560</v>
      </c>
      <c r="H501">
        <v>9</v>
      </c>
    </row>
    <row r="502" spans="1:8" ht="30">
      <c r="A502" t="str">
        <f t="shared" si="17"/>
        <v>Phân bổ theo số biên chế viên chức được giao9</v>
      </c>
      <c r="B502" s="14" t="s">
        <v>1</v>
      </c>
      <c r="C502" s="15" t="s">
        <v>31</v>
      </c>
      <c r="D502" s="55"/>
      <c r="E502" s="56">
        <v>15</v>
      </c>
      <c r="F502" s="57">
        <v>50</v>
      </c>
      <c r="G502" s="58">
        <v>750</v>
      </c>
      <c r="H502">
        <v>9</v>
      </c>
    </row>
    <row r="503" spans="1:8" ht="30">
      <c r="A503" t="str">
        <f t="shared" si="17"/>
        <v>Phân bổ bổ sung số biên chế tiết kiệm, chưa tuyển9</v>
      </c>
      <c r="B503" s="14" t="s">
        <v>26</v>
      </c>
      <c r="C503" s="13" t="s">
        <v>30</v>
      </c>
      <c r="D503" s="59"/>
      <c r="E503" s="56">
        <v>11</v>
      </c>
      <c r="F503" s="57">
        <v>66</v>
      </c>
      <c r="G503" s="58">
        <v>726</v>
      </c>
      <c r="H503">
        <v>9</v>
      </c>
    </row>
    <row r="504" spans="1:8">
      <c r="A504" t="str">
        <f t="shared" si="17"/>
        <v>Chi các chế độ chính sách lớn9</v>
      </c>
      <c r="B504" s="25">
        <v>3</v>
      </c>
      <c r="C504" s="6" t="s">
        <v>29</v>
      </c>
      <c r="D504" s="47"/>
      <c r="E504" s="45"/>
      <c r="F504" s="46"/>
      <c r="G504" s="45">
        <v>28087.633000000002</v>
      </c>
      <c r="H504">
        <v>9</v>
      </c>
    </row>
    <row r="505" spans="1:8" ht="30">
      <c r="A505" t="str">
        <f t="shared" si="17"/>
        <v>Chi chế độ trợ giúp xã hội thường xuyên9</v>
      </c>
      <c r="B505" s="3" t="s">
        <v>10</v>
      </c>
      <c r="C505" s="8" t="s">
        <v>28</v>
      </c>
      <c r="D505" s="49"/>
      <c r="E505" s="50">
        <v>1272</v>
      </c>
      <c r="F505" s="51">
        <v>8.1</v>
      </c>
      <c r="G505" s="50">
        <v>10303.199999999999</v>
      </c>
      <c r="H505">
        <v>9</v>
      </c>
    </row>
    <row r="506" spans="1:8">
      <c r="A506" t="str">
        <f t="shared" si="17"/>
        <v>Tiền điện hộ nghèo, BTXH9</v>
      </c>
      <c r="B506" s="3" t="s">
        <v>1</v>
      </c>
      <c r="C506" s="8" t="s">
        <v>27</v>
      </c>
      <c r="D506" s="49"/>
      <c r="E506" s="50">
        <v>575</v>
      </c>
      <c r="F506" s="51">
        <v>11.201000000000001</v>
      </c>
      <c r="G506" s="50">
        <v>6440.5750000000007</v>
      </c>
      <c r="H506">
        <v>9</v>
      </c>
    </row>
    <row r="507" spans="1:8" ht="30">
      <c r="A507" t="str">
        <f t="shared" si="17"/>
        <v>Chính sách người có uy tín, già làng9</v>
      </c>
      <c r="B507" s="3" t="s">
        <v>26</v>
      </c>
      <c r="C507" s="8" t="s">
        <v>25</v>
      </c>
      <c r="D507" s="49"/>
      <c r="E507" s="50">
        <v>4</v>
      </c>
      <c r="F507" s="51">
        <v>13.3</v>
      </c>
      <c r="G507" s="50">
        <v>53.2</v>
      </c>
      <c r="H507">
        <v>9</v>
      </c>
    </row>
    <row r="508" spans="1:8" ht="30">
      <c r="A508" t="str">
        <f t="shared" si="17"/>
        <v>Chế độ quà tặng, chúc thọ người cao tuổi9</v>
      </c>
      <c r="B508" s="3" t="s">
        <v>24</v>
      </c>
      <c r="C508" s="8" t="s">
        <v>23</v>
      </c>
      <c r="D508" s="49"/>
      <c r="E508" s="50">
        <v>418</v>
      </c>
      <c r="F508" s="51">
        <v>0.57799999999999996</v>
      </c>
      <c r="G508" s="50">
        <v>241.60399999999998</v>
      </c>
      <c r="H508">
        <v>9</v>
      </c>
    </row>
    <row r="509" spans="1:8" ht="30">
      <c r="A509" t="str">
        <f t="shared" si="17"/>
        <v>Chế độ đối với trưởng các đoàn thể ấp9</v>
      </c>
      <c r="B509" s="3" t="s">
        <v>22</v>
      </c>
      <c r="C509" s="8" t="s">
        <v>21</v>
      </c>
      <c r="D509" s="49"/>
      <c r="E509" s="50">
        <v>44</v>
      </c>
      <c r="F509" s="51">
        <v>3.5999999999999996</v>
      </c>
      <c r="G509" s="50">
        <v>158.39999999999998</v>
      </c>
      <c r="H509">
        <v>9</v>
      </c>
    </row>
    <row r="510" spans="1:8">
      <c r="A510" t="str">
        <f t="shared" si="17"/>
        <v>Chế độ hỗ trợ tổ nhân dân9</v>
      </c>
      <c r="B510" s="3" t="s">
        <v>20</v>
      </c>
      <c r="C510" s="8" t="s">
        <v>19</v>
      </c>
      <c r="D510" s="49"/>
      <c r="E510" s="50">
        <v>177</v>
      </c>
      <c r="F510" s="51">
        <v>0.3</v>
      </c>
      <c r="G510" s="50">
        <v>637.20000000000005</v>
      </c>
      <c r="H510">
        <v>9</v>
      </c>
    </row>
    <row r="511" spans="1:8" ht="30">
      <c r="A511" t="str">
        <f t="shared" si="17"/>
        <v>Chế độ đối với đội an ninh trật tự cơ sở9</v>
      </c>
      <c r="B511" s="3" t="s">
        <v>18</v>
      </c>
      <c r="C511" s="8" t="s">
        <v>17</v>
      </c>
      <c r="D511" s="49"/>
      <c r="E511" s="50"/>
      <c r="F511" s="51"/>
      <c r="G511" s="50">
        <v>2758.32</v>
      </c>
      <c r="H511">
        <v>9</v>
      </c>
    </row>
    <row r="512" spans="1:8">
      <c r="A512" t="str">
        <f t="shared" si="17"/>
        <v>Chế độ dân quân tự vệ9</v>
      </c>
      <c r="B512" s="3" t="s">
        <v>16</v>
      </c>
      <c r="C512" s="8" t="s">
        <v>15</v>
      </c>
      <c r="D512" s="49"/>
      <c r="E512" s="50"/>
      <c r="F512" s="51"/>
      <c r="G512" s="50">
        <v>6067.134</v>
      </c>
      <c r="H512">
        <v>9</v>
      </c>
    </row>
    <row r="513" spans="1:8">
      <c r="A513" t="str">
        <f t="shared" si="17"/>
        <v>Chế độ hỗ trợ Tết Nguyên đán9</v>
      </c>
      <c r="B513" s="3" t="s">
        <v>14</v>
      </c>
      <c r="C513" s="8" t="s">
        <v>13</v>
      </c>
      <c r="D513" s="49"/>
      <c r="E513" s="50"/>
      <c r="F513" s="51"/>
      <c r="G513" s="50">
        <v>1428</v>
      </c>
      <c r="H513">
        <v>9</v>
      </c>
    </row>
    <row r="514" spans="1:8">
      <c r="A514" t="str">
        <f t="shared" si="17"/>
        <v>Chi thu gom, xử lý rác9</v>
      </c>
      <c r="B514" s="25">
        <v>4</v>
      </c>
      <c r="C514" s="10" t="s">
        <v>12</v>
      </c>
      <c r="D514" s="48"/>
      <c r="E514" s="45">
        <v>9125</v>
      </c>
      <c r="F514" s="46">
        <v>535680</v>
      </c>
      <c r="G514" s="45">
        <v>6776.9287199999999</v>
      </c>
      <c r="H514">
        <v>9</v>
      </c>
    </row>
    <row r="515" spans="1:8">
      <c r="A515" t="str">
        <f t="shared" si="17"/>
        <v>Chi bổ sung đặc thù9</v>
      </c>
      <c r="B515" s="25">
        <v>5</v>
      </c>
      <c r="C515" s="6" t="s">
        <v>11</v>
      </c>
      <c r="D515" s="47"/>
      <c r="E515" s="45"/>
      <c r="F515" s="46"/>
      <c r="G515" s="45">
        <v>0</v>
      </c>
      <c r="H515">
        <v>9</v>
      </c>
    </row>
    <row r="516" spans="1:8">
      <c r="A516" t="str">
        <f t="shared" si="17"/>
        <v>Hỗ trợ các phường, xã trung tâm9</v>
      </c>
      <c r="B516" s="3" t="s">
        <v>10</v>
      </c>
      <c r="C516" s="8" t="s">
        <v>9</v>
      </c>
      <c r="D516" s="49"/>
      <c r="E516" s="50"/>
      <c r="F516" s="51"/>
      <c r="G516" s="50">
        <v>0</v>
      </c>
      <c r="H516">
        <v>9</v>
      </c>
    </row>
    <row r="517" spans="1:8">
      <c r="A517" t="str">
        <f t="shared" si="17"/>
        <v>- Phường Trấn Biên 9</v>
      </c>
      <c r="B517" s="3"/>
      <c r="C517" s="8" t="s">
        <v>8</v>
      </c>
      <c r="D517" s="49"/>
      <c r="E517" s="50"/>
      <c r="F517" s="51">
        <v>60000</v>
      </c>
      <c r="G517" s="50"/>
      <c r="H517">
        <v>9</v>
      </c>
    </row>
    <row r="518" spans="1:8" ht="30">
      <c r="A518" t="str">
        <f t="shared" si="17"/>
        <v>- Phường Long Khánh và Phường Bình Phước9</v>
      </c>
      <c r="B518" s="3"/>
      <c r="C518" s="8" t="s">
        <v>7</v>
      </c>
      <c r="D518" s="49"/>
      <c r="E518" s="50"/>
      <c r="F518" s="51">
        <v>19200</v>
      </c>
      <c r="G518" s="50"/>
      <c r="H518">
        <v>9</v>
      </c>
    </row>
    <row r="519" spans="1:8">
      <c r="A519" t="str">
        <f t="shared" si="17"/>
        <v>- Các phường trung tâm khác9</v>
      </c>
      <c r="B519" s="3"/>
      <c r="C519" s="8" t="s">
        <v>6</v>
      </c>
      <c r="D519" s="49"/>
      <c r="E519" s="50"/>
      <c r="F519" s="51">
        <v>8500</v>
      </c>
      <c r="G519" s="50"/>
      <c r="H519">
        <v>9</v>
      </c>
    </row>
    <row r="520" spans="1:8">
      <c r="A520" t="str">
        <f t="shared" si="17"/>
        <v xml:space="preserve"> Hỗ trợ các xã vùng biên giới9</v>
      </c>
      <c r="B520" s="3" t="s">
        <v>1</v>
      </c>
      <c r="C520" s="8" t="s">
        <v>5</v>
      </c>
      <c r="D520" s="49"/>
      <c r="E520" s="50"/>
      <c r="F520" s="51">
        <v>3000</v>
      </c>
      <c r="G520" s="50">
        <v>0</v>
      </c>
      <c r="H520">
        <v>9</v>
      </c>
    </row>
    <row r="521" spans="1:8">
      <c r="A521" t="str">
        <f t="shared" si="17"/>
        <v>Phân bổ chung 9</v>
      </c>
      <c r="B521" s="25">
        <v>9</v>
      </c>
      <c r="C521" s="6" t="s">
        <v>4</v>
      </c>
      <c r="D521" s="47"/>
      <c r="E521" s="45"/>
      <c r="F521" s="46"/>
      <c r="G521" s="45">
        <v>20816.275000000001</v>
      </c>
      <c r="H521">
        <v>9</v>
      </c>
    </row>
    <row r="522" spans="1:8">
      <c r="A522" t="str">
        <f t="shared" si="17"/>
        <v>Phân bổ chung theo xã9</v>
      </c>
      <c r="B522" s="3" t="s">
        <v>3</v>
      </c>
      <c r="C522" s="8" t="s">
        <v>2</v>
      </c>
      <c r="D522" s="49"/>
      <c r="E522" s="50">
        <v>1</v>
      </c>
      <c r="F522" s="51">
        <v>18000</v>
      </c>
      <c r="G522" s="50">
        <v>18000</v>
      </c>
      <c r="H522">
        <v>9</v>
      </c>
    </row>
    <row r="523" spans="1:8">
      <c r="A523" t="str">
        <f t="shared" si="17"/>
        <v>Phân bổ theo dân số 9</v>
      </c>
      <c r="B523" s="3" t="s">
        <v>1</v>
      </c>
      <c r="C523" s="8" t="s">
        <v>0</v>
      </c>
      <c r="D523" s="49"/>
      <c r="E523" s="52">
        <v>36575</v>
      </c>
      <c r="F523" s="51">
        <v>7.6999999999999999E-2</v>
      </c>
      <c r="G523" s="50">
        <v>2816.2750000000001</v>
      </c>
      <c r="H523">
        <v>9</v>
      </c>
    </row>
    <row r="525" spans="1:8">
      <c r="B525" s="147" t="s">
        <v>64</v>
      </c>
      <c r="C525" s="149" t="s">
        <v>63</v>
      </c>
      <c r="D525" s="149" t="s">
        <v>62</v>
      </c>
      <c r="E525" s="151" t="s">
        <v>61</v>
      </c>
      <c r="F525" s="151"/>
      <c r="G525" s="151"/>
      <c r="H525">
        <v>10</v>
      </c>
    </row>
    <row r="526" spans="1:8">
      <c r="B526" s="148"/>
      <c r="C526" s="150"/>
      <c r="D526" s="150"/>
      <c r="E526" s="18" t="s">
        <v>60</v>
      </c>
      <c r="F526" s="18" t="s">
        <v>59</v>
      </c>
      <c r="G526" s="18" t="s">
        <v>58</v>
      </c>
      <c r="H526">
        <v>10</v>
      </c>
    </row>
    <row r="527" spans="1:8">
      <c r="A527" t="str">
        <f t="shared" ref="A527:A558" si="18">C527&amp;H527</f>
        <v>Tổng10</v>
      </c>
      <c r="B527" s="25"/>
      <c r="C527" s="26" t="s">
        <v>57</v>
      </c>
      <c r="D527" s="45"/>
      <c r="E527" s="45"/>
      <c r="F527" s="46">
        <v>0.01</v>
      </c>
      <c r="G527" s="45">
        <v>240677.48315864001</v>
      </c>
      <c r="H527">
        <v>10</v>
      </c>
    </row>
    <row r="528" spans="1:8">
      <c r="A528" t="str">
        <f t="shared" si="18"/>
        <v>Sự nghiệp giáo dục - đào tạo10</v>
      </c>
      <c r="B528" s="25" t="s">
        <v>56</v>
      </c>
      <c r="C528" s="6" t="s">
        <v>55</v>
      </c>
      <c r="D528" s="47"/>
      <c r="E528" s="45"/>
      <c r="F528" s="46">
        <v>0.01</v>
      </c>
      <c r="G528" s="45">
        <v>149676.23441544001</v>
      </c>
      <c r="H528">
        <v>10</v>
      </c>
    </row>
    <row r="529" spans="1:8" ht="28.5">
      <c r="A529" t="str">
        <f t="shared" si="18"/>
        <v>Chi chế độ tiền lương theo số biên chế có mặt10</v>
      </c>
      <c r="B529" s="25">
        <v>1</v>
      </c>
      <c r="C529" s="10" t="s">
        <v>54</v>
      </c>
      <c r="D529" s="48"/>
      <c r="E529" s="45">
        <v>582</v>
      </c>
      <c r="F529" s="46"/>
      <c r="G529" s="45">
        <v>108810.14441543999</v>
      </c>
      <c r="H529">
        <v>10</v>
      </c>
    </row>
    <row r="530" spans="1:8">
      <c r="A530" t="str">
        <f t="shared" si="18"/>
        <v>Khoán chi hoạt động giáo dục10</v>
      </c>
      <c r="B530" s="25">
        <v>2</v>
      </c>
      <c r="C530" s="6" t="s">
        <v>163</v>
      </c>
      <c r="D530" s="47"/>
      <c r="E530" s="45"/>
      <c r="F530" s="46"/>
      <c r="G530" s="45">
        <v>23769</v>
      </c>
      <c r="H530">
        <v>10</v>
      </c>
    </row>
    <row r="531" spans="1:8">
      <c r="A531" t="str">
        <f t="shared" si="18"/>
        <v>Mầm non10</v>
      </c>
      <c r="B531" s="3" t="s">
        <v>10</v>
      </c>
      <c r="C531" s="8" t="s">
        <v>53</v>
      </c>
      <c r="D531" s="49"/>
      <c r="E531" s="50"/>
      <c r="F531" s="51"/>
      <c r="G531" s="50">
        <v>2340</v>
      </c>
      <c r="H531">
        <v>10</v>
      </c>
    </row>
    <row r="532" spans="1:8">
      <c r="A532" t="str">
        <f t="shared" si="18"/>
        <v>- Phường10</v>
      </c>
      <c r="B532" s="3"/>
      <c r="C532" s="8" t="s">
        <v>167</v>
      </c>
      <c r="D532" s="49"/>
      <c r="E532" s="50"/>
      <c r="F532" s="51">
        <v>52</v>
      </c>
      <c r="G532" s="50">
        <v>0</v>
      </c>
      <c r="H532">
        <v>10</v>
      </c>
    </row>
    <row r="533" spans="1:8">
      <c r="A533" t="str">
        <f t="shared" si="18"/>
        <v>- Xã10</v>
      </c>
      <c r="B533" s="3"/>
      <c r="C533" s="8" t="s">
        <v>164</v>
      </c>
      <c r="D533" s="49"/>
      <c r="E533" s="50">
        <v>39</v>
      </c>
      <c r="F533" s="51">
        <v>60</v>
      </c>
      <c r="G533" s="50">
        <v>2340</v>
      </c>
      <c r="H533">
        <v>10</v>
      </c>
    </row>
    <row r="534" spans="1:8">
      <c r="A534" t="str">
        <f t="shared" si="18"/>
        <v>Cấp 1, 210</v>
      </c>
      <c r="B534" s="3" t="s">
        <v>1</v>
      </c>
      <c r="C534" s="8" t="s">
        <v>52</v>
      </c>
      <c r="D534" s="49"/>
      <c r="E534" s="50"/>
      <c r="F534" s="51"/>
      <c r="G534" s="50">
        <v>19845</v>
      </c>
      <c r="H534">
        <v>10</v>
      </c>
    </row>
    <row r="535" spans="1:8">
      <c r="A535" t="str">
        <f t="shared" si="18"/>
        <v>-Phường10</v>
      </c>
      <c r="B535" s="3"/>
      <c r="C535" s="8" t="s">
        <v>168</v>
      </c>
      <c r="D535" s="49"/>
      <c r="E535" s="50"/>
      <c r="F535" s="51">
        <v>30</v>
      </c>
      <c r="G535" s="50">
        <v>0</v>
      </c>
      <c r="H535">
        <v>10</v>
      </c>
    </row>
    <row r="536" spans="1:8">
      <c r="A536" t="str">
        <f t="shared" si="18"/>
        <v>-Xã10</v>
      </c>
      <c r="B536" s="3"/>
      <c r="C536" s="8" t="s">
        <v>169</v>
      </c>
      <c r="D536" s="49"/>
      <c r="E536" s="50">
        <v>567</v>
      </c>
      <c r="F536" s="51">
        <v>35</v>
      </c>
      <c r="G536" s="50">
        <v>19845</v>
      </c>
      <c r="H536">
        <v>10</v>
      </c>
    </row>
    <row r="537" spans="1:8">
      <c r="A537" t="str">
        <f t="shared" si="18"/>
        <v>Trường chính trị 10</v>
      </c>
      <c r="B537" s="3" t="s">
        <v>26</v>
      </c>
      <c r="C537" s="8" t="s">
        <v>51</v>
      </c>
      <c r="D537" s="49"/>
      <c r="E537" s="50"/>
      <c r="F537" s="51">
        <v>80</v>
      </c>
      <c r="G537" s="50">
        <v>0</v>
      </c>
      <c r="H537">
        <v>10</v>
      </c>
    </row>
    <row r="538" spans="1:8">
      <c r="A538" t="str">
        <f t="shared" si="18"/>
        <v>Trường dân tộc nội trú10</v>
      </c>
      <c r="B538" s="3" t="s">
        <v>24</v>
      </c>
      <c r="C538" s="8" t="s">
        <v>165</v>
      </c>
      <c r="D538" s="49"/>
      <c r="E538" s="50"/>
      <c r="F538" s="51">
        <v>55</v>
      </c>
      <c r="G538" s="50">
        <v>0</v>
      </c>
      <c r="H538">
        <v>10</v>
      </c>
    </row>
    <row r="539" spans="1:8" ht="45">
      <c r="A539" t="str">
        <f t="shared" si="18"/>
        <v>'Phân bổ bổ sung số biên chế tiết kiệm, chưa tuyển sự nghiệp giáo dục - đào tạo10</v>
      </c>
      <c r="B539" s="3" t="s">
        <v>22</v>
      </c>
      <c r="C539" s="8" t="s">
        <v>170</v>
      </c>
      <c r="D539" s="49"/>
      <c r="E539" s="50">
        <v>24</v>
      </c>
      <c r="F539" s="51">
        <v>66</v>
      </c>
      <c r="G539" s="50">
        <v>1584</v>
      </c>
      <c r="H539">
        <v>10</v>
      </c>
    </row>
    <row r="540" spans="1:8">
      <c r="A540" t="str">
        <f t="shared" si="18"/>
        <v>Chi các chế độ chính sách10</v>
      </c>
      <c r="B540" s="25">
        <v>3</v>
      </c>
      <c r="C540" s="6" t="s">
        <v>50</v>
      </c>
      <c r="D540" s="47"/>
      <c r="E540" s="45"/>
      <c r="F540" s="46"/>
      <c r="G540" s="45">
        <v>15743.2</v>
      </c>
      <c r="H540">
        <v>10</v>
      </c>
    </row>
    <row r="541" spans="1:8" ht="30">
      <c r="A541" t="str">
        <f t="shared" si="18"/>
        <v>Miễn giảm học phí, hỗ trợ chi phí học tập10</v>
      </c>
      <c r="B541" s="3" t="s">
        <v>10</v>
      </c>
      <c r="C541" s="8" t="s">
        <v>49</v>
      </c>
      <c r="D541" s="49"/>
      <c r="E541" s="50">
        <v>523</v>
      </c>
      <c r="F541" s="51"/>
      <c r="G541" s="50">
        <v>6326</v>
      </c>
      <c r="H541">
        <v>10</v>
      </c>
    </row>
    <row r="542" spans="1:8" ht="45">
      <c r="A542" t="str">
        <f t="shared" si="18"/>
        <v>Chính sách hỗ trợ mầm non (tiền ăn trẻ, hỗ trợ giáo viên, hỗ trợ cơ sở mầm non)10</v>
      </c>
      <c r="B542" s="3" t="s">
        <v>1</v>
      </c>
      <c r="C542" s="8" t="s">
        <v>48</v>
      </c>
      <c r="D542" s="49"/>
      <c r="E542" s="50"/>
      <c r="F542" s="51"/>
      <c r="G542" s="50">
        <v>4950</v>
      </c>
      <c r="H542">
        <v>10</v>
      </c>
    </row>
    <row r="543" spans="1:8">
      <c r="A543" t="str">
        <f t="shared" si="18"/>
        <v>Chế độ hỗ trợ học sinh khuyết tật10</v>
      </c>
      <c r="B543" s="3" t="s">
        <v>26</v>
      </c>
      <c r="C543" s="8" t="s">
        <v>47</v>
      </c>
      <c r="D543" s="49"/>
      <c r="E543" s="50">
        <v>6</v>
      </c>
      <c r="F543" s="51"/>
      <c r="G543" s="50">
        <v>57.2</v>
      </c>
      <c r="H543">
        <v>10</v>
      </c>
    </row>
    <row r="544" spans="1:8" ht="30">
      <c r="A544" t="str">
        <f t="shared" si="18"/>
        <v>Chế độ giáo viên dạy trẻ khuyết tật10</v>
      </c>
      <c r="B544" s="3" t="s">
        <v>24</v>
      </c>
      <c r="C544" s="8" t="s">
        <v>46</v>
      </c>
      <c r="D544" s="49"/>
      <c r="E544" s="50"/>
      <c r="F544" s="51"/>
      <c r="G544" s="50">
        <v>3768</v>
      </c>
      <c r="H544">
        <v>10</v>
      </c>
    </row>
    <row r="545" spans="1:8" ht="30">
      <c r="A545" t="str">
        <f t="shared" si="18"/>
        <v>Chế độ hỗ trợ trẻ em nhà trẻ bán trú10</v>
      </c>
      <c r="B545" s="3" t="s">
        <v>22</v>
      </c>
      <c r="C545" s="8" t="s">
        <v>45</v>
      </c>
      <c r="D545" s="49"/>
      <c r="E545" s="50"/>
      <c r="F545" s="51"/>
      <c r="G545" s="50">
        <v>0</v>
      </c>
      <c r="H545">
        <v>10</v>
      </c>
    </row>
    <row r="546" spans="1:8" ht="30">
      <c r="A546" t="str">
        <f t="shared" si="18"/>
        <v>Chế độ hỗ trợ đối với học sinh, trường dân tộc nội trú10</v>
      </c>
      <c r="B546" s="21" t="s">
        <v>20</v>
      </c>
      <c r="C546" s="22" t="s">
        <v>161</v>
      </c>
      <c r="D546" s="49"/>
      <c r="E546" s="50"/>
      <c r="F546" s="51"/>
      <c r="G546" s="50"/>
      <c r="H546">
        <v>10</v>
      </c>
    </row>
    <row r="547" spans="1:8">
      <c r="A547" t="str">
        <f t="shared" si="18"/>
        <v>Hỗ trợ Tết Nguyên đán10</v>
      </c>
      <c r="B547" s="3" t="s">
        <v>18</v>
      </c>
      <c r="C547" s="8" t="s">
        <v>44</v>
      </c>
      <c r="D547" s="49"/>
      <c r="E547" s="50"/>
      <c r="F547" s="51"/>
      <c r="G547" s="50">
        <v>642</v>
      </c>
      <c r="H547">
        <v>10</v>
      </c>
    </row>
    <row r="548" spans="1:8">
      <c r="A548" t="str">
        <f t="shared" si="18"/>
        <v>Các đặc thù10</v>
      </c>
      <c r="B548" s="25">
        <v>4</v>
      </c>
      <c r="C548" s="6" t="s">
        <v>43</v>
      </c>
      <c r="D548" s="47"/>
      <c r="E548" s="45"/>
      <c r="F548" s="46"/>
      <c r="G548" s="45">
        <v>280</v>
      </c>
      <c r="H548">
        <v>10</v>
      </c>
    </row>
    <row r="549" spans="1:8" ht="30">
      <c r="A549" t="str">
        <f t="shared" si="18"/>
        <v>Trường có từ 02 cơ sở trở lên, mỗi cơ sở10</v>
      </c>
      <c r="B549" s="3" t="s">
        <v>10</v>
      </c>
      <c r="C549" s="8" t="s">
        <v>42</v>
      </c>
      <c r="D549" s="49"/>
      <c r="E549" s="50">
        <v>5</v>
      </c>
      <c r="F549" s="51">
        <v>56</v>
      </c>
      <c r="G549" s="50">
        <v>280</v>
      </c>
      <c r="H549">
        <v>10</v>
      </c>
    </row>
    <row r="550" spans="1:8" ht="30">
      <c r="A550" t="str">
        <f t="shared" si="18"/>
        <v>Hỗ trợ các phường, xã trung tâm (kinh phí đào tạo chính trị)10</v>
      </c>
      <c r="B550" s="3" t="s">
        <v>1</v>
      </c>
      <c r="C550" s="8" t="s">
        <v>166</v>
      </c>
      <c r="D550" s="49"/>
      <c r="E550" s="50"/>
      <c r="F550" s="51">
        <v>1500</v>
      </c>
      <c r="G550" s="50">
        <v>0</v>
      </c>
      <c r="H550">
        <v>10</v>
      </c>
    </row>
    <row r="551" spans="1:8">
      <c r="A551" t="str">
        <f t="shared" si="18"/>
        <v>Kinh phí hoạt động ngành10</v>
      </c>
      <c r="B551" s="25">
        <v>5</v>
      </c>
      <c r="C551" s="6" t="s">
        <v>41</v>
      </c>
      <c r="D551" s="47"/>
      <c r="E551" s="52">
        <v>107389</v>
      </c>
      <c r="F551" s="53">
        <v>0.01</v>
      </c>
      <c r="G551" s="45">
        <v>1073.8900000000001</v>
      </c>
      <c r="H551">
        <v>10</v>
      </c>
    </row>
    <row r="552" spans="1:8">
      <c r="A552" t="str">
        <f t="shared" si="18"/>
        <v>Các sự nghiệp khác10</v>
      </c>
      <c r="B552" s="25" t="s">
        <v>40</v>
      </c>
      <c r="C552" s="6" t="s">
        <v>39</v>
      </c>
      <c r="D552" s="47"/>
      <c r="E552" s="50"/>
      <c r="F552" s="46"/>
      <c r="G552" s="45">
        <v>91001.248743200005</v>
      </c>
      <c r="H552">
        <v>10</v>
      </c>
    </row>
    <row r="553" spans="1:8">
      <c r="A553" t="str">
        <f t="shared" si="18"/>
        <v>Chi chế độ tiền lương10</v>
      </c>
      <c r="B553" s="25">
        <v>1</v>
      </c>
      <c r="C553" s="10" t="s">
        <v>38</v>
      </c>
      <c r="D553" s="48"/>
      <c r="E553" s="45"/>
      <c r="F553" s="46"/>
      <c r="G553" s="45">
        <v>18156.395743199999</v>
      </c>
      <c r="H553">
        <v>10</v>
      </c>
    </row>
    <row r="554" spans="1:8" ht="30">
      <c r="A554" t="str">
        <f t="shared" si="18"/>
        <v>Chế độ tiền lương theo số biên chế có mặt10</v>
      </c>
      <c r="B554" s="3" t="s">
        <v>10</v>
      </c>
      <c r="C554" s="8" t="s">
        <v>37</v>
      </c>
      <c r="D554" s="49"/>
      <c r="E554" s="50">
        <v>95</v>
      </c>
      <c r="F554" s="51"/>
      <c r="G554" s="50">
        <v>15905.448187199998</v>
      </c>
      <c r="H554">
        <v>10</v>
      </c>
    </row>
    <row r="555" spans="1:8">
      <c r="A555" t="str">
        <f t="shared" si="18"/>
        <v>Phụ cấp cấp ủy10</v>
      </c>
      <c r="B555" s="3" t="s">
        <v>1</v>
      </c>
      <c r="C555" s="8" t="s">
        <v>36</v>
      </c>
      <c r="D555" s="49"/>
      <c r="E555" s="54">
        <v>26</v>
      </c>
      <c r="F555" s="51">
        <v>8.4239999999999995</v>
      </c>
      <c r="G555" s="50">
        <v>219.024</v>
      </c>
      <c r="H555">
        <v>10</v>
      </c>
    </row>
    <row r="556" spans="1:8">
      <c r="A556" t="str">
        <f t="shared" si="18"/>
        <v>Phụ cấp HĐND10</v>
      </c>
      <c r="B556" s="3" t="s">
        <v>26</v>
      </c>
      <c r="C556" s="8" t="s">
        <v>35</v>
      </c>
      <c r="D556" s="49"/>
      <c r="E556" s="54">
        <v>69</v>
      </c>
      <c r="F556" s="51">
        <v>8.4239999999999995</v>
      </c>
      <c r="G556" s="50">
        <v>581.25599999999997</v>
      </c>
      <c r="H556">
        <v>10</v>
      </c>
    </row>
    <row r="557" spans="1:8" ht="45">
      <c r="A557" t="str">
        <f t="shared" si="18"/>
        <v>Chế độ người hoạt động không chuyên trách, người trực tiếp tham gia hoạt động tại cấp ấp10</v>
      </c>
      <c r="B557" s="3" t="s">
        <v>24</v>
      </c>
      <c r="C557" s="8" t="s">
        <v>34</v>
      </c>
      <c r="D557" s="49"/>
      <c r="E557" s="50"/>
      <c r="F557" s="51"/>
      <c r="G557" s="50">
        <v>1450.6675559999999</v>
      </c>
      <c r="H557">
        <v>10</v>
      </c>
    </row>
    <row r="558" spans="1:8">
      <c r="A558" t="str">
        <f t="shared" si="18"/>
        <v>Khoán chi hoạt động 10</v>
      </c>
      <c r="B558" s="25">
        <v>2</v>
      </c>
      <c r="C558" s="6" t="s">
        <v>33</v>
      </c>
      <c r="D558" s="47"/>
      <c r="E558" s="45"/>
      <c r="F558" s="46"/>
      <c r="G558" s="45">
        <v>11134</v>
      </c>
      <c r="H558">
        <v>10</v>
      </c>
    </row>
    <row r="559" spans="1:8" ht="30">
      <c r="A559" t="str">
        <f t="shared" ref="A559:A581" si="19">C559&amp;H559</f>
        <v>Phân bổ theo số biên chế CBCC được giao10</v>
      </c>
      <c r="B559" s="14" t="s">
        <v>10</v>
      </c>
      <c r="C559" s="15" t="s">
        <v>32</v>
      </c>
      <c r="D559" s="55"/>
      <c r="E559" s="56">
        <v>110</v>
      </c>
      <c r="F559" s="57">
        <v>80</v>
      </c>
      <c r="G559" s="58">
        <v>8800</v>
      </c>
      <c r="H559">
        <v>10</v>
      </c>
    </row>
    <row r="560" spans="1:8" ht="30">
      <c r="A560" t="str">
        <f t="shared" si="19"/>
        <v>Phân bổ theo số biên chế viên chức được giao10</v>
      </c>
      <c r="B560" s="14" t="s">
        <v>1</v>
      </c>
      <c r="C560" s="15" t="s">
        <v>31</v>
      </c>
      <c r="D560" s="55"/>
      <c r="E560" s="56">
        <v>15</v>
      </c>
      <c r="F560" s="57">
        <v>50</v>
      </c>
      <c r="G560" s="58">
        <v>750</v>
      </c>
      <c r="H560">
        <v>10</v>
      </c>
    </row>
    <row r="561" spans="1:8" ht="30">
      <c r="A561" t="str">
        <f t="shared" si="19"/>
        <v>Phân bổ bổ sung số biên chế tiết kiệm, chưa tuyển10</v>
      </c>
      <c r="B561" s="14" t="s">
        <v>26</v>
      </c>
      <c r="C561" s="13" t="s">
        <v>30</v>
      </c>
      <c r="D561" s="59"/>
      <c r="E561" s="56">
        <v>24</v>
      </c>
      <c r="F561" s="57">
        <v>66</v>
      </c>
      <c r="G561" s="58">
        <v>1584</v>
      </c>
      <c r="H561">
        <v>10</v>
      </c>
    </row>
    <row r="562" spans="1:8">
      <c r="A562" t="str">
        <f t="shared" si="19"/>
        <v>Chi các chế độ chính sách lớn10</v>
      </c>
      <c r="B562" s="25">
        <v>3</v>
      </c>
      <c r="C562" s="6" t="s">
        <v>29</v>
      </c>
      <c r="D562" s="47"/>
      <c r="E562" s="45">
        <v>378</v>
      </c>
      <c r="F562" s="46">
        <v>7.1999999999999993</v>
      </c>
      <c r="G562" s="45">
        <v>26886.9</v>
      </c>
      <c r="H562">
        <v>10</v>
      </c>
    </row>
    <row r="563" spans="1:8" ht="30">
      <c r="A563" t="str">
        <f t="shared" si="19"/>
        <v>Chi chế độ trợ giúp xã hội thường xuyên10</v>
      </c>
      <c r="B563" s="3" t="s">
        <v>10</v>
      </c>
      <c r="C563" s="8" t="s">
        <v>28</v>
      </c>
      <c r="D563" s="49"/>
      <c r="E563" s="50"/>
      <c r="F563" s="51"/>
      <c r="G563" s="50">
        <v>13464</v>
      </c>
      <c r="H563">
        <v>10</v>
      </c>
    </row>
    <row r="564" spans="1:8">
      <c r="A564" t="str">
        <f t="shared" si="19"/>
        <v>Tiền điện hộ nghèo, BTXH10</v>
      </c>
      <c r="B564" s="3" t="s">
        <v>1</v>
      </c>
      <c r="C564" s="8" t="s">
        <v>27</v>
      </c>
      <c r="D564" s="49"/>
      <c r="E564" s="50"/>
      <c r="F564" s="51"/>
      <c r="G564" s="50">
        <v>63</v>
      </c>
      <c r="H564">
        <v>10</v>
      </c>
    </row>
    <row r="565" spans="1:8" ht="30">
      <c r="A565" t="str">
        <f t="shared" si="19"/>
        <v>Chính sách người có uy tín, già làng10</v>
      </c>
      <c r="B565" s="3" t="s">
        <v>26</v>
      </c>
      <c r="C565" s="8" t="s">
        <v>25</v>
      </c>
      <c r="D565" s="49"/>
      <c r="E565" s="50"/>
      <c r="F565" s="51"/>
      <c r="G565" s="50"/>
      <c r="H565">
        <v>10</v>
      </c>
    </row>
    <row r="566" spans="1:8" ht="30">
      <c r="A566" t="str">
        <f t="shared" si="19"/>
        <v>Chế độ quà tặng, chúc thọ người cao tuổi10</v>
      </c>
      <c r="B566" s="3" t="s">
        <v>24</v>
      </c>
      <c r="C566" s="8" t="s">
        <v>23</v>
      </c>
      <c r="D566" s="49"/>
      <c r="E566" s="50"/>
      <c r="F566" s="51"/>
      <c r="G566" s="50">
        <v>457.5</v>
      </c>
      <c r="H566">
        <v>10</v>
      </c>
    </row>
    <row r="567" spans="1:8" ht="30">
      <c r="A567" t="str">
        <f t="shared" si="19"/>
        <v>Chế độ đối với trưởng các đoàn thể ấp10</v>
      </c>
      <c r="B567" s="3" t="s">
        <v>22</v>
      </c>
      <c r="C567" s="8" t="s">
        <v>21</v>
      </c>
      <c r="D567" s="49"/>
      <c r="E567" s="50">
        <v>36</v>
      </c>
      <c r="F567" s="51">
        <v>3.5999999999999996</v>
      </c>
      <c r="G567" s="50">
        <v>129.6</v>
      </c>
      <c r="H567">
        <v>10</v>
      </c>
    </row>
    <row r="568" spans="1:8">
      <c r="A568" t="str">
        <f t="shared" si="19"/>
        <v>Chế độ hỗ trợ tổ nhân dân10</v>
      </c>
      <c r="B568" s="3" t="s">
        <v>20</v>
      </c>
      <c r="C568" s="8" t="s">
        <v>19</v>
      </c>
      <c r="D568" s="49"/>
      <c r="E568" s="50">
        <v>342</v>
      </c>
      <c r="F568" s="51">
        <v>3.5999999999999996</v>
      </c>
      <c r="G568" s="50">
        <v>1231.1999999999998</v>
      </c>
      <c r="H568">
        <v>10</v>
      </c>
    </row>
    <row r="569" spans="1:8" ht="30">
      <c r="A569" t="str">
        <f t="shared" si="19"/>
        <v>Chế độ đối với đội an ninh trật tự cơ sở10</v>
      </c>
      <c r="B569" s="3" t="s">
        <v>18</v>
      </c>
      <c r="C569" s="8" t="s">
        <v>17</v>
      </c>
      <c r="D569" s="49"/>
      <c r="E569" s="50"/>
      <c r="F569" s="51"/>
      <c r="G569" s="50">
        <v>3390.36</v>
      </c>
      <c r="H569">
        <v>10</v>
      </c>
    </row>
    <row r="570" spans="1:8">
      <c r="A570" t="str">
        <f t="shared" si="19"/>
        <v>Chế độ dân quân tự vệ10</v>
      </c>
      <c r="B570" s="3" t="s">
        <v>16</v>
      </c>
      <c r="C570" s="8" t="s">
        <v>15</v>
      </c>
      <c r="D570" s="49"/>
      <c r="E570" s="50"/>
      <c r="F570" s="51"/>
      <c r="G570" s="50">
        <v>6355.2</v>
      </c>
      <c r="H570">
        <v>10</v>
      </c>
    </row>
    <row r="571" spans="1:8">
      <c r="A571" t="str">
        <f t="shared" si="19"/>
        <v>Chế độ hỗ trợ Tết Nguyên đán10</v>
      </c>
      <c r="B571" s="3" t="s">
        <v>14</v>
      </c>
      <c r="C571" s="8" t="s">
        <v>13</v>
      </c>
      <c r="D571" s="49"/>
      <c r="E571" s="50"/>
      <c r="F571" s="51"/>
      <c r="G571" s="50">
        <v>1796.04</v>
      </c>
      <c r="H571">
        <v>10</v>
      </c>
    </row>
    <row r="572" spans="1:8">
      <c r="A572" t="str">
        <f t="shared" si="19"/>
        <v>Chi thu gom, xử lý rác10</v>
      </c>
      <c r="B572" s="25">
        <v>4</v>
      </c>
      <c r="C572" s="10" t="s">
        <v>12</v>
      </c>
      <c r="D572" s="48"/>
      <c r="E572" s="45"/>
      <c r="F572" s="46"/>
      <c r="G572" s="45">
        <v>8555</v>
      </c>
      <c r="H572">
        <v>10</v>
      </c>
    </row>
    <row r="573" spans="1:8">
      <c r="A573" t="str">
        <f t="shared" si="19"/>
        <v>Chi bổ sung đặc thù10</v>
      </c>
      <c r="B573" s="25">
        <v>5</v>
      </c>
      <c r="C573" s="6" t="s">
        <v>11</v>
      </c>
      <c r="D573" s="47"/>
      <c r="E573" s="45"/>
      <c r="F573" s="46"/>
      <c r="G573" s="45"/>
      <c r="H573">
        <v>10</v>
      </c>
    </row>
    <row r="574" spans="1:8">
      <c r="A574" t="str">
        <f t="shared" si="19"/>
        <v>Hỗ trợ các phường, xã trung tâm10</v>
      </c>
      <c r="B574" s="3" t="s">
        <v>10</v>
      </c>
      <c r="C574" s="8" t="s">
        <v>9</v>
      </c>
      <c r="D574" s="49"/>
      <c r="E574" s="50"/>
      <c r="F574" s="51"/>
      <c r="G574" s="50">
        <v>0</v>
      </c>
      <c r="H574">
        <v>10</v>
      </c>
    </row>
    <row r="575" spans="1:8">
      <c r="A575" t="str">
        <f t="shared" si="19"/>
        <v>- Phường Trấn Biên 10</v>
      </c>
      <c r="B575" s="3"/>
      <c r="C575" s="8" t="s">
        <v>8</v>
      </c>
      <c r="D575" s="49"/>
      <c r="E575" s="50"/>
      <c r="F575" s="51">
        <v>60000</v>
      </c>
      <c r="G575" s="50"/>
      <c r="H575">
        <v>10</v>
      </c>
    </row>
    <row r="576" spans="1:8" ht="30">
      <c r="A576" t="str">
        <f t="shared" si="19"/>
        <v>- Phường Long Khánh và Phường Bình Phước10</v>
      </c>
      <c r="B576" s="3"/>
      <c r="C576" s="8" t="s">
        <v>7</v>
      </c>
      <c r="D576" s="49"/>
      <c r="E576" s="50"/>
      <c r="F576" s="51">
        <v>19200</v>
      </c>
      <c r="G576" s="50"/>
      <c r="H576">
        <v>10</v>
      </c>
    </row>
    <row r="577" spans="1:8">
      <c r="A577" t="str">
        <f t="shared" si="19"/>
        <v>- Các phường trung tâm khác10</v>
      </c>
      <c r="B577" s="3"/>
      <c r="C577" s="8" t="s">
        <v>6</v>
      </c>
      <c r="D577" s="49"/>
      <c r="E577" s="50"/>
      <c r="F577" s="51">
        <v>8500</v>
      </c>
      <c r="G577" s="50"/>
      <c r="H577">
        <v>10</v>
      </c>
    </row>
    <row r="578" spans="1:8">
      <c r="A578" t="str">
        <f t="shared" si="19"/>
        <v xml:space="preserve"> Hỗ trợ các xã vùng biên giới10</v>
      </c>
      <c r="B578" s="3" t="s">
        <v>1</v>
      </c>
      <c r="C578" s="8" t="s">
        <v>5</v>
      </c>
      <c r="D578" s="49"/>
      <c r="E578" s="50"/>
      <c r="F578" s="51">
        <v>3000</v>
      </c>
      <c r="G578" s="50">
        <v>0</v>
      </c>
      <c r="H578">
        <v>10</v>
      </c>
    </row>
    <row r="579" spans="1:8">
      <c r="A579" t="str">
        <f t="shared" si="19"/>
        <v>Phân bổ chung 10</v>
      </c>
      <c r="B579" s="25">
        <v>9</v>
      </c>
      <c r="C579" s="6" t="s">
        <v>4</v>
      </c>
      <c r="D579" s="47"/>
      <c r="E579" s="45"/>
      <c r="F579" s="46"/>
      <c r="G579" s="45">
        <v>26268.953000000001</v>
      </c>
      <c r="H579">
        <v>10</v>
      </c>
    </row>
    <row r="580" spans="1:8">
      <c r="A580" t="str">
        <f t="shared" si="19"/>
        <v>Phân bổ chung theo xã10</v>
      </c>
      <c r="B580" s="3" t="s">
        <v>3</v>
      </c>
      <c r="C580" s="8" t="s">
        <v>2</v>
      </c>
      <c r="D580" s="49"/>
      <c r="E580" s="50"/>
      <c r="F580" s="51">
        <v>18000</v>
      </c>
      <c r="G580" s="50">
        <v>18000</v>
      </c>
      <c r="H580">
        <v>10</v>
      </c>
    </row>
    <row r="581" spans="1:8">
      <c r="A581" t="str">
        <f t="shared" si="19"/>
        <v>Phân bổ theo dân số 10</v>
      </c>
      <c r="B581" s="3" t="s">
        <v>1</v>
      </c>
      <c r="C581" s="8" t="s">
        <v>0</v>
      </c>
      <c r="D581" s="49"/>
      <c r="E581" s="52">
        <v>107389</v>
      </c>
      <c r="F581" s="51">
        <v>7.6999999999999999E-2</v>
      </c>
      <c r="G581" s="50">
        <v>8268.9529999999995</v>
      </c>
      <c r="H581">
        <v>10</v>
      </c>
    </row>
    <row r="584" spans="1:8">
      <c r="B584" s="147" t="s">
        <v>64</v>
      </c>
      <c r="C584" s="149" t="s">
        <v>63</v>
      </c>
      <c r="D584" s="149" t="s">
        <v>62</v>
      </c>
      <c r="E584" s="151" t="s">
        <v>61</v>
      </c>
      <c r="F584" s="151"/>
      <c r="G584" s="151"/>
      <c r="H584">
        <v>11</v>
      </c>
    </row>
    <row r="585" spans="1:8">
      <c r="B585" s="148"/>
      <c r="C585" s="150"/>
      <c r="D585" s="150"/>
      <c r="E585" s="18" t="s">
        <v>60</v>
      </c>
      <c r="F585" s="18" t="s">
        <v>59</v>
      </c>
      <c r="G585" s="18" t="s">
        <v>58</v>
      </c>
      <c r="H585">
        <v>11</v>
      </c>
    </row>
    <row r="586" spans="1:8">
      <c r="A586" t="str">
        <f t="shared" ref="A586:A617" si="20">C586&amp;H586</f>
        <v>Tổng11</v>
      </c>
      <c r="B586" s="25"/>
      <c r="C586" s="26" t="s">
        <v>57</v>
      </c>
      <c r="D586" s="45"/>
      <c r="E586" s="45">
        <v>1111</v>
      </c>
      <c r="F586" s="46">
        <v>0</v>
      </c>
      <c r="G586" s="45">
        <v>487229.87842267856</v>
      </c>
      <c r="H586">
        <v>11</v>
      </c>
    </row>
    <row r="587" spans="1:8">
      <c r="A587" t="str">
        <f t="shared" si="20"/>
        <v>Sự nghiệp giáo dục - đào tạo11</v>
      </c>
      <c r="B587" s="25" t="s">
        <v>56</v>
      </c>
      <c r="C587" s="6" t="s">
        <v>55</v>
      </c>
      <c r="D587" s="47"/>
      <c r="E587" s="45">
        <v>1111</v>
      </c>
      <c r="F587" s="46"/>
      <c r="G587" s="45">
        <v>314880.33675751853</v>
      </c>
      <c r="H587">
        <v>11</v>
      </c>
    </row>
    <row r="588" spans="1:8" ht="28.5">
      <c r="A588" t="str">
        <f t="shared" si="20"/>
        <v>Chi chế độ tiền lương theo số biên chế có mặt11</v>
      </c>
      <c r="B588" s="25">
        <v>1</v>
      </c>
      <c r="C588" s="10" t="s">
        <v>54</v>
      </c>
      <c r="D588" s="48"/>
      <c r="E588" s="45">
        <v>1096</v>
      </c>
      <c r="F588" s="46">
        <v>8656.0635156357257</v>
      </c>
      <c r="G588" s="45">
        <v>256416.04680585116</v>
      </c>
      <c r="H588">
        <v>11</v>
      </c>
    </row>
    <row r="589" spans="1:8">
      <c r="A589" t="str">
        <f t="shared" si="20"/>
        <v>Khoán chi hoạt động giáo dục11</v>
      </c>
      <c r="B589" s="25">
        <v>2</v>
      </c>
      <c r="C589" s="6" t="s">
        <v>163</v>
      </c>
      <c r="D589" s="47"/>
      <c r="E589" s="45"/>
      <c r="F589" s="46"/>
      <c r="G589" s="45">
        <v>40104</v>
      </c>
      <c r="H589">
        <v>11</v>
      </c>
    </row>
    <row r="590" spans="1:8">
      <c r="A590" t="str">
        <f t="shared" si="20"/>
        <v>Mầm non11</v>
      </c>
      <c r="B590" s="3" t="s">
        <v>10</v>
      </c>
      <c r="C590" s="8" t="s">
        <v>53</v>
      </c>
      <c r="D590" s="49"/>
      <c r="E590" s="50"/>
      <c r="F590" s="51"/>
      <c r="G590" s="50">
        <v>13104</v>
      </c>
      <c r="H590">
        <v>11</v>
      </c>
    </row>
    <row r="591" spans="1:8">
      <c r="A591" t="str">
        <f t="shared" si="20"/>
        <v>- Phường11</v>
      </c>
      <c r="B591" s="3"/>
      <c r="C591" s="8" t="s">
        <v>167</v>
      </c>
      <c r="D591" s="49"/>
      <c r="E591" s="50">
        <v>252</v>
      </c>
      <c r="F591" s="51">
        <v>52</v>
      </c>
      <c r="G591" s="50">
        <v>13104</v>
      </c>
      <c r="H591">
        <v>11</v>
      </c>
    </row>
    <row r="592" spans="1:8">
      <c r="A592" t="str">
        <f t="shared" si="20"/>
        <v>- Xã11</v>
      </c>
      <c r="B592" s="3"/>
      <c r="C592" s="8" t="s">
        <v>164</v>
      </c>
      <c r="D592" s="49"/>
      <c r="E592" s="50"/>
      <c r="F592" s="51">
        <v>60</v>
      </c>
      <c r="G592" s="50">
        <v>0</v>
      </c>
      <c r="H592">
        <v>11</v>
      </c>
    </row>
    <row r="593" spans="1:8">
      <c r="A593" t="str">
        <f t="shared" si="20"/>
        <v>Cấp 1, 211</v>
      </c>
      <c r="B593" s="3" t="s">
        <v>1</v>
      </c>
      <c r="C593" s="8" t="s">
        <v>52</v>
      </c>
      <c r="D593" s="49"/>
      <c r="E593" s="50"/>
      <c r="F593" s="51"/>
      <c r="G593" s="50">
        <v>25770</v>
      </c>
      <c r="H593">
        <v>11</v>
      </c>
    </row>
    <row r="594" spans="1:8">
      <c r="A594" t="str">
        <f t="shared" si="20"/>
        <v>-Phường11</v>
      </c>
      <c r="B594" s="3"/>
      <c r="C594" s="8" t="s">
        <v>168</v>
      </c>
      <c r="D594" s="49"/>
      <c r="E594" s="50">
        <v>859</v>
      </c>
      <c r="F594" s="51">
        <v>30</v>
      </c>
      <c r="G594" s="50">
        <v>25770</v>
      </c>
      <c r="H594">
        <v>11</v>
      </c>
    </row>
    <row r="595" spans="1:8">
      <c r="A595" t="str">
        <f t="shared" si="20"/>
        <v>-Xã11</v>
      </c>
      <c r="B595" s="3"/>
      <c r="C595" s="8" t="s">
        <v>169</v>
      </c>
      <c r="D595" s="49"/>
      <c r="E595" s="50"/>
      <c r="F595" s="51">
        <v>35</v>
      </c>
      <c r="G595" s="50">
        <v>0</v>
      </c>
      <c r="H595">
        <v>11</v>
      </c>
    </row>
    <row r="596" spans="1:8">
      <c r="A596" t="str">
        <f t="shared" si="20"/>
        <v>Trường chính trị 11</v>
      </c>
      <c r="B596" s="3" t="s">
        <v>26</v>
      </c>
      <c r="C596" s="8" t="s">
        <v>51</v>
      </c>
      <c r="D596" s="49"/>
      <c r="E596" s="50">
        <v>3</v>
      </c>
      <c r="F596" s="51">
        <v>80</v>
      </c>
      <c r="G596" s="50">
        <v>240</v>
      </c>
      <c r="H596">
        <v>11</v>
      </c>
    </row>
    <row r="597" spans="1:8">
      <c r="A597" t="str">
        <f t="shared" si="20"/>
        <v>Trường dân tộc nội trú11</v>
      </c>
      <c r="B597" s="3" t="s">
        <v>24</v>
      </c>
      <c r="C597" s="8" t="s">
        <v>165</v>
      </c>
      <c r="D597" s="49"/>
      <c r="E597" s="50"/>
      <c r="F597" s="51">
        <v>55</v>
      </c>
      <c r="G597" s="50">
        <v>0</v>
      </c>
      <c r="H597">
        <v>11</v>
      </c>
    </row>
    <row r="598" spans="1:8" ht="45">
      <c r="A598" t="str">
        <f t="shared" si="20"/>
        <v>'Phân bổ bổ sung số biên chế tiết kiệm, chưa tuyển sự nghiệp giáo dục - đào tạo11</v>
      </c>
      <c r="B598" s="3" t="s">
        <v>22</v>
      </c>
      <c r="C598" s="8" t="s">
        <v>170</v>
      </c>
      <c r="D598" s="49"/>
      <c r="E598" s="50">
        <v>15</v>
      </c>
      <c r="F598" s="51">
        <v>66</v>
      </c>
      <c r="G598" s="50">
        <v>990</v>
      </c>
      <c r="H598">
        <v>11</v>
      </c>
    </row>
    <row r="599" spans="1:8">
      <c r="A599" t="str">
        <f t="shared" si="20"/>
        <v>Chi các chế độ chính sách11</v>
      </c>
      <c r="B599" s="25">
        <v>3</v>
      </c>
      <c r="C599" s="6" t="s">
        <v>50</v>
      </c>
      <c r="D599" s="47"/>
      <c r="E599" s="45"/>
      <c r="F599" s="46"/>
      <c r="G599" s="45">
        <v>15950.429951667398</v>
      </c>
      <c r="H599">
        <v>11</v>
      </c>
    </row>
    <row r="600" spans="1:8" ht="30">
      <c r="A600" t="str">
        <f t="shared" si="20"/>
        <v>Miễn giảm học phí, hỗ trợ chi phí học tập11</v>
      </c>
      <c r="B600" s="3" t="s">
        <v>10</v>
      </c>
      <c r="C600" s="8" t="s">
        <v>49</v>
      </c>
      <c r="D600" s="49"/>
      <c r="E600" s="50"/>
      <c r="F600" s="51"/>
      <c r="G600" s="50">
        <v>8680.0500000000011</v>
      </c>
      <c r="H600">
        <v>11</v>
      </c>
    </row>
    <row r="601" spans="1:8" ht="45">
      <c r="A601" t="str">
        <f t="shared" si="20"/>
        <v>Chính sách hỗ trợ mầm non (tiền ăn trẻ, hỗ trợ giáo viên, hỗ trợ cơ sở mầm non)11</v>
      </c>
      <c r="B601" s="3" t="s">
        <v>1</v>
      </c>
      <c r="C601" s="8" t="s">
        <v>48</v>
      </c>
      <c r="D601" s="49"/>
      <c r="E601" s="50"/>
      <c r="F601" s="51"/>
      <c r="G601" s="50">
        <v>1668.6</v>
      </c>
      <c r="H601">
        <v>11</v>
      </c>
    </row>
    <row r="602" spans="1:8">
      <c r="A602" t="str">
        <f t="shared" si="20"/>
        <v>Chế độ hỗ trợ học sinh khuyết tật11</v>
      </c>
      <c r="B602" s="3" t="s">
        <v>26</v>
      </c>
      <c r="C602" s="8" t="s">
        <v>47</v>
      </c>
      <c r="D602" s="49"/>
      <c r="E602" s="50"/>
      <c r="F602" s="51"/>
      <c r="G602" s="50"/>
      <c r="H602">
        <v>11</v>
      </c>
    </row>
    <row r="603" spans="1:8" ht="30">
      <c r="A603" t="str">
        <f t="shared" si="20"/>
        <v>Chế độ giáo viên dạy trẻ khuyết tật11</v>
      </c>
      <c r="B603" s="3" t="s">
        <v>24</v>
      </c>
      <c r="C603" s="8" t="s">
        <v>46</v>
      </c>
      <c r="D603" s="49"/>
      <c r="E603" s="50"/>
      <c r="F603" s="51"/>
      <c r="G603" s="50">
        <v>4268.579951667396</v>
      </c>
      <c r="H603">
        <v>11</v>
      </c>
    </row>
    <row r="604" spans="1:8" ht="30">
      <c r="A604" t="str">
        <f t="shared" si="20"/>
        <v>Chế độ hỗ trợ trẻ em nhà trẻ bán trú11</v>
      </c>
      <c r="B604" s="3" t="s">
        <v>22</v>
      </c>
      <c r="C604" s="8" t="s">
        <v>45</v>
      </c>
      <c r="D604" s="49"/>
      <c r="E604" s="50"/>
      <c r="F604" s="51"/>
      <c r="G604" s="50"/>
      <c r="H604">
        <v>11</v>
      </c>
    </row>
    <row r="605" spans="1:8" ht="30">
      <c r="A605" t="str">
        <f t="shared" si="20"/>
        <v>Chế độ hỗ trợ đối với học sinh, trường dân tộc nội trú11</v>
      </c>
      <c r="B605" s="21" t="s">
        <v>20</v>
      </c>
      <c r="C605" s="22" t="s">
        <v>161</v>
      </c>
      <c r="D605" s="49"/>
      <c r="E605" s="50"/>
      <c r="F605" s="51"/>
      <c r="G605" s="50"/>
      <c r="H605">
        <v>11</v>
      </c>
    </row>
    <row r="606" spans="1:8">
      <c r="A606" t="str">
        <f t="shared" si="20"/>
        <v>Hỗ trợ Tết Nguyên đán11</v>
      </c>
      <c r="B606" s="3" t="s">
        <v>18</v>
      </c>
      <c r="C606" s="8" t="s">
        <v>44</v>
      </c>
      <c r="D606" s="49"/>
      <c r="E606" s="50">
        <v>1111</v>
      </c>
      <c r="F606" s="51">
        <v>1.2</v>
      </c>
      <c r="G606" s="50">
        <v>1333.2</v>
      </c>
      <c r="H606">
        <v>11</v>
      </c>
    </row>
    <row r="607" spans="1:8">
      <c r="A607" t="str">
        <f t="shared" si="20"/>
        <v>Các đặc thù11</v>
      </c>
      <c r="B607" s="25">
        <v>4</v>
      </c>
      <c r="C607" s="6" t="s">
        <v>43</v>
      </c>
      <c r="D607" s="47"/>
      <c r="E607" s="45"/>
      <c r="F607" s="46"/>
      <c r="G607" s="45">
        <v>1500</v>
      </c>
      <c r="H607">
        <v>11</v>
      </c>
    </row>
    <row r="608" spans="1:8" ht="30">
      <c r="A608" t="str">
        <f t="shared" si="20"/>
        <v>Trường có từ 02 cơ sở trở lên, mỗi cơ sở11</v>
      </c>
      <c r="B608" s="3" t="s">
        <v>10</v>
      </c>
      <c r="C608" s="8" t="s">
        <v>42</v>
      </c>
      <c r="D608" s="49"/>
      <c r="E608" s="50"/>
      <c r="F608" s="51">
        <v>56.278800000000004</v>
      </c>
      <c r="G608" s="50"/>
      <c r="H608">
        <v>11</v>
      </c>
    </row>
    <row r="609" spans="1:8" ht="30">
      <c r="A609" t="str">
        <f t="shared" si="20"/>
        <v>Hỗ trợ các phường, xã trung tâm (kinh phí đào tạo chính trị)11</v>
      </c>
      <c r="B609" s="3" t="s">
        <v>1</v>
      </c>
      <c r="C609" s="8" t="s">
        <v>166</v>
      </c>
      <c r="D609" s="49"/>
      <c r="E609" s="50">
        <v>1</v>
      </c>
      <c r="F609" s="51">
        <v>1500</v>
      </c>
      <c r="G609" s="50">
        <v>1500</v>
      </c>
      <c r="H609">
        <v>11</v>
      </c>
    </row>
    <row r="610" spans="1:8">
      <c r="A610" t="str">
        <f t="shared" si="20"/>
        <v>Kinh phí hoạt động ngành11</v>
      </c>
      <c r="B610" s="25">
        <v>5</v>
      </c>
      <c r="C610" s="6" t="s">
        <v>41</v>
      </c>
      <c r="D610" s="47"/>
      <c r="E610" s="52">
        <v>90986</v>
      </c>
      <c r="F610" s="53">
        <v>0.01</v>
      </c>
      <c r="G610" s="45">
        <v>909.86</v>
      </c>
      <c r="H610">
        <v>11</v>
      </c>
    </row>
    <row r="611" spans="1:8">
      <c r="A611" t="str">
        <f t="shared" si="20"/>
        <v>Các sự nghiệp khác11</v>
      </c>
      <c r="B611" s="25" t="s">
        <v>40</v>
      </c>
      <c r="C611" s="6" t="s">
        <v>39</v>
      </c>
      <c r="D611" s="47"/>
      <c r="E611" s="50"/>
      <c r="F611" s="46"/>
      <c r="G611" s="45">
        <v>172349.54166516001</v>
      </c>
      <c r="H611">
        <v>11</v>
      </c>
    </row>
    <row r="612" spans="1:8">
      <c r="A612" t="str">
        <f t="shared" si="20"/>
        <v>Chi chế độ tiền lương11</v>
      </c>
      <c r="B612" s="25">
        <v>1</v>
      </c>
      <c r="C612" s="10" t="s">
        <v>38</v>
      </c>
      <c r="D612" s="48"/>
      <c r="E612" s="45"/>
      <c r="F612" s="46"/>
      <c r="G612" s="45">
        <v>36768.920465160001</v>
      </c>
      <c r="H612">
        <v>11</v>
      </c>
    </row>
    <row r="613" spans="1:8" ht="30">
      <c r="A613" t="str">
        <f t="shared" si="20"/>
        <v>Chế độ tiền lương theo số biên chế có mặt11</v>
      </c>
      <c r="B613" s="3" t="s">
        <v>10</v>
      </c>
      <c r="C613" s="8" t="s">
        <v>37</v>
      </c>
      <c r="D613" s="49"/>
      <c r="E613" s="50">
        <v>175</v>
      </c>
      <c r="F613" s="51">
        <v>1031.2456895</v>
      </c>
      <c r="G613" s="50">
        <v>30857.749121159999</v>
      </c>
      <c r="H613">
        <v>11</v>
      </c>
    </row>
    <row r="614" spans="1:8">
      <c r="A614" t="str">
        <f t="shared" si="20"/>
        <v>Phụ cấp cấp ủy11</v>
      </c>
      <c r="B614" s="3" t="s">
        <v>1</v>
      </c>
      <c r="C614" s="8" t="s">
        <v>36</v>
      </c>
      <c r="D614" s="49"/>
      <c r="E614" s="54">
        <v>28</v>
      </c>
      <c r="F614" s="51">
        <v>8.4239999999999995</v>
      </c>
      <c r="G614" s="50">
        <v>235.87199999999999</v>
      </c>
      <c r="H614">
        <v>11</v>
      </c>
    </row>
    <row r="615" spans="1:8">
      <c r="A615" t="str">
        <f t="shared" si="20"/>
        <v>Phụ cấp HĐND11</v>
      </c>
      <c r="B615" s="3" t="s">
        <v>26</v>
      </c>
      <c r="C615" s="8" t="s">
        <v>35</v>
      </c>
      <c r="D615" s="49"/>
      <c r="E615" s="54">
        <v>108</v>
      </c>
      <c r="F615" s="51">
        <v>8.4239999999999995</v>
      </c>
      <c r="G615" s="50">
        <v>909.79199999999992</v>
      </c>
      <c r="H615">
        <v>11</v>
      </c>
    </row>
    <row r="616" spans="1:8" ht="45">
      <c r="A616" t="str">
        <f t="shared" si="20"/>
        <v>Chế độ người hoạt động không chuyên trách, người trực tiếp tham gia hoạt động tại cấp ấp11</v>
      </c>
      <c r="B616" s="3" t="s">
        <v>24</v>
      </c>
      <c r="C616" s="8" t="s">
        <v>34</v>
      </c>
      <c r="D616" s="49"/>
      <c r="E616" s="50"/>
      <c r="F616" s="51"/>
      <c r="G616" s="50">
        <v>4765.5073439999996</v>
      </c>
      <c r="H616">
        <v>11</v>
      </c>
    </row>
    <row r="617" spans="1:8">
      <c r="A617" t="str">
        <f t="shared" si="20"/>
        <v>Khoán chi hoạt động 11</v>
      </c>
      <c r="B617" s="25">
        <v>2</v>
      </c>
      <c r="C617" s="6" t="s">
        <v>33</v>
      </c>
      <c r="D617" s="47"/>
      <c r="E617" s="45"/>
      <c r="F617" s="46"/>
      <c r="G617" s="45">
        <v>14594</v>
      </c>
      <c r="H617">
        <v>11</v>
      </c>
    </row>
    <row r="618" spans="1:8" ht="30">
      <c r="A618" t="str">
        <f t="shared" ref="A618:A640" si="21">C618&amp;H618</f>
        <v>Phân bổ theo số biên chế CBCC được giao11</v>
      </c>
      <c r="B618" s="14" t="s">
        <v>10</v>
      </c>
      <c r="C618" s="15" t="s">
        <v>32</v>
      </c>
      <c r="D618" s="55"/>
      <c r="E618" s="56">
        <v>165</v>
      </c>
      <c r="F618" s="57">
        <v>80</v>
      </c>
      <c r="G618" s="58">
        <v>13200</v>
      </c>
      <c r="H618">
        <v>11</v>
      </c>
    </row>
    <row r="619" spans="1:8" ht="30">
      <c r="A619" t="str">
        <f t="shared" si="21"/>
        <v>Phân bổ theo số biên chế viên chức được giao11</v>
      </c>
      <c r="B619" s="14" t="s">
        <v>1</v>
      </c>
      <c r="C619" s="15" t="s">
        <v>31</v>
      </c>
      <c r="D619" s="55"/>
      <c r="E619" s="56">
        <v>16</v>
      </c>
      <c r="F619" s="57">
        <v>50</v>
      </c>
      <c r="G619" s="58">
        <v>800</v>
      </c>
      <c r="H619">
        <v>11</v>
      </c>
    </row>
    <row r="620" spans="1:8" ht="30">
      <c r="A620" t="str">
        <f t="shared" si="21"/>
        <v>Phân bổ bổ sung số biên chế tiết kiệm, chưa tuyển11</v>
      </c>
      <c r="B620" s="14" t="s">
        <v>26</v>
      </c>
      <c r="C620" s="13" t="s">
        <v>30</v>
      </c>
      <c r="D620" s="59"/>
      <c r="E620" s="56">
        <v>9</v>
      </c>
      <c r="F620" s="57">
        <v>66</v>
      </c>
      <c r="G620" s="58">
        <v>594</v>
      </c>
      <c r="H620">
        <v>11</v>
      </c>
    </row>
    <row r="621" spans="1:8">
      <c r="A621" t="str">
        <f t="shared" si="21"/>
        <v>Chi các chế độ chính sách lớn11</v>
      </c>
      <c r="B621" s="25">
        <v>3</v>
      </c>
      <c r="C621" s="6" t="s">
        <v>29</v>
      </c>
      <c r="D621" s="47"/>
      <c r="E621" s="45"/>
      <c r="F621" s="46"/>
      <c r="G621" s="45">
        <v>40500.699200000003</v>
      </c>
      <c r="H621">
        <v>11</v>
      </c>
    </row>
    <row r="622" spans="1:8" ht="30">
      <c r="A622" t="str">
        <f t="shared" si="21"/>
        <v>Chi chế độ trợ giúp xã hội thường xuyên11</v>
      </c>
      <c r="B622" s="3" t="s">
        <v>10</v>
      </c>
      <c r="C622" s="8" t="s">
        <v>28</v>
      </c>
      <c r="D622" s="49"/>
      <c r="E622" s="50"/>
      <c r="F622" s="51"/>
      <c r="G622" s="50">
        <v>14892</v>
      </c>
      <c r="H622">
        <v>11</v>
      </c>
    </row>
    <row r="623" spans="1:8">
      <c r="A623" t="str">
        <f t="shared" si="21"/>
        <v>Tiền điện hộ nghèo, BTXH11</v>
      </c>
      <c r="B623" s="3" t="s">
        <v>1</v>
      </c>
      <c r="C623" s="8" t="s">
        <v>27</v>
      </c>
      <c r="D623" s="49"/>
      <c r="E623" s="50"/>
      <c r="F623" s="51"/>
      <c r="G623" s="50"/>
      <c r="H623">
        <v>11</v>
      </c>
    </row>
    <row r="624" spans="1:8" ht="30">
      <c r="A624" t="str">
        <f t="shared" si="21"/>
        <v>Chính sách người có uy tín, già làng11</v>
      </c>
      <c r="B624" s="3" t="s">
        <v>26</v>
      </c>
      <c r="C624" s="8" t="s">
        <v>25</v>
      </c>
      <c r="D624" s="49"/>
      <c r="E624" s="50"/>
      <c r="F624" s="51"/>
      <c r="G624" s="50">
        <v>18.900000000000002</v>
      </c>
      <c r="H624">
        <v>11</v>
      </c>
    </row>
    <row r="625" spans="1:8" ht="30">
      <c r="A625" t="str">
        <f t="shared" si="21"/>
        <v>Chế độ quà tặng, chúc thọ người cao tuổi11</v>
      </c>
      <c r="B625" s="3" t="s">
        <v>24</v>
      </c>
      <c r="C625" s="8" t="s">
        <v>23</v>
      </c>
      <c r="D625" s="49"/>
      <c r="E625" s="50"/>
      <c r="F625" s="51"/>
      <c r="G625" s="50">
        <v>451</v>
      </c>
      <c r="H625">
        <v>11</v>
      </c>
    </row>
    <row r="626" spans="1:8" ht="30">
      <c r="A626" t="str">
        <f t="shared" si="21"/>
        <v>Chế độ đối với trưởng các đoàn thể ấp11</v>
      </c>
      <c r="B626" s="3" t="s">
        <v>22</v>
      </c>
      <c r="C626" s="8" t="s">
        <v>21</v>
      </c>
      <c r="D626" s="49"/>
      <c r="E626" s="50">
        <v>222</v>
      </c>
      <c r="F626" s="51">
        <v>3.5999999999999996</v>
      </c>
      <c r="G626" s="50">
        <v>799.19999999999993</v>
      </c>
      <c r="H626">
        <v>11</v>
      </c>
    </row>
    <row r="627" spans="1:8">
      <c r="A627" t="str">
        <f t="shared" si="21"/>
        <v>Chế độ hỗ trợ tổ nhân dân11</v>
      </c>
      <c r="B627" s="3" t="s">
        <v>20</v>
      </c>
      <c r="C627" s="8" t="s">
        <v>19</v>
      </c>
      <c r="D627" s="49"/>
      <c r="E627" s="50"/>
      <c r="F627" s="51">
        <v>3.5999999999999996</v>
      </c>
      <c r="G627" s="50">
        <v>0</v>
      </c>
      <c r="H627">
        <v>11</v>
      </c>
    </row>
    <row r="628" spans="1:8" ht="30">
      <c r="A628" t="str">
        <f t="shared" si="21"/>
        <v>Chế độ đối với đội an ninh trật tự cơ sở11</v>
      </c>
      <c r="B628" s="3" t="s">
        <v>18</v>
      </c>
      <c r="C628" s="8" t="s">
        <v>17</v>
      </c>
      <c r="D628" s="49"/>
      <c r="E628" s="50"/>
      <c r="F628" s="51"/>
      <c r="G628" s="50">
        <v>13105.48</v>
      </c>
      <c r="H628">
        <v>11</v>
      </c>
    </row>
    <row r="629" spans="1:8">
      <c r="A629" t="str">
        <f t="shared" si="21"/>
        <v>Chế độ dân quân tự vệ11</v>
      </c>
      <c r="B629" s="3" t="s">
        <v>16</v>
      </c>
      <c r="C629" s="8" t="s">
        <v>15</v>
      </c>
      <c r="D629" s="49"/>
      <c r="E629" s="50"/>
      <c r="F629" s="51"/>
      <c r="G629" s="50">
        <v>9996.1991999999991</v>
      </c>
      <c r="H629">
        <v>11</v>
      </c>
    </row>
    <row r="630" spans="1:8">
      <c r="A630" t="str">
        <f t="shared" si="21"/>
        <v>Chế độ hỗ trợ Tết Nguyên đán11</v>
      </c>
      <c r="B630" s="3" t="s">
        <v>14</v>
      </c>
      <c r="C630" s="8" t="s">
        <v>13</v>
      </c>
      <c r="D630" s="49"/>
      <c r="E630" s="50"/>
      <c r="F630" s="51"/>
      <c r="G630" s="50">
        <v>1237.9199999999994</v>
      </c>
      <c r="H630">
        <v>11</v>
      </c>
    </row>
    <row r="631" spans="1:8">
      <c r="A631" t="str">
        <f t="shared" si="21"/>
        <v>Chi thu gom, xử lý rác11</v>
      </c>
      <c r="B631" s="25">
        <v>4</v>
      </c>
      <c r="C631" s="10" t="s">
        <v>12</v>
      </c>
      <c r="D631" s="48"/>
      <c r="E631" s="45"/>
      <c r="F631" s="46"/>
      <c r="G631" s="45">
        <v>36280</v>
      </c>
      <c r="H631">
        <v>11</v>
      </c>
    </row>
    <row r="632" spans="1:8">
      <c r="A632" t="str">
        <f t="shared" si="21"/>
        <v>Chi bổ sung đặc thù11</v>
      </c>
      <c r="B632" s="25">
        <v>5</v>
      </c>
      <c r="C632" s="6" t="s">
        <v>11</v>
      </c>
      <c r="D632" s="47"/>
      <c r="E632" s="45"/>
      <c r="F632" s="46"/>
      <c r="G632" s="45">
        <v>19200</v>
      </c>
      <c r="H632">
        <v>11</v>
      </c>
    </row>
    <row r="633" spans="1:8">
      <c r="A633" t="str">
        <f t="shared" si="21"/>
        <v>Hỗ trợ các phường, xã trung tâm11</v>
      </c>
      <c r="B633" s="3" t="s">
        <v>10</v>
      </c>
      <c r="C633" s="8" t="s">
        <v>9</v>
      </c>
      <c r="D633" s="49"/>
      <c r="E633" s="50"/>
      <c r="F633" s="51"/>
      <c r="G633" s="50">
        <v>19200</v>
      </c>
      <c r="H633">
        <v>11</v>
      </c>
    </row>
    <row r="634" spans="1:8">
      <c r="A634" t="str">
        <f t="shared" si="21"/>
        <v>- Phường Trấn Biên 11</v>
      </c>
      <c r="B634" s="3"/>
      <c r="C634" s="8" t="s">
        <v>8</v>
      </c>
      <c r="D634" s="49"/>
      <c r="E634" s="50"/>
      <c r="F634" s="51">
        <v>60000</v>
      </c>
      <c r="G634" s="50"/>
      <c r="H634">
        <v>11</v>
      </c>
    </row>
    <row r="635" spans="1:8" ht="30">
      <c r="A635" t="str">
        <f t="shared" si="21"/>
        <v>- Phường Long Khánh và Phường Bình Phước11</v>
      </c>
      <c r="B635" s="3"/>
      <c r="C635" s="8" t="s">
        <v>7</v>
      </c>
      <c r="D635" s="49"/>
      <c r="E635" s="50"/>
      <c r="F635" s="51">
        <v>19200</v>
      </c>
      <c r="G635" s="50">
        <v>19200</v>
      </c>
      <c r="H635">
        <v>11</v>
      </c>
    </row>
    <row r="636" spans="1:8">
      <c r="A636" t="str">
        <f t="shared" si="21"/>
        <v>- Các phường trung tâm khác11</v>
      </c>
      <c r="B636" s="3"/>
      <c r="C636" s="8" t="s">
        <v>6</v>
      </c>
      <c r="D636" s="49"/>
      <c r="E636" s="50"/>
      <c r="F636" s="51">
        <v>8500</v>
      </c>
      <c r="G636" s="50"/>
      <c r="H636">
        <v>11</v>
      </c>
    </row>
    <row r="637" spans="1:8">
      <c r="A637" t="str">
        <f t="shared" si="21"/>
        <v xml:space="preserve"> Hỗ trợ các xã vùng biên giới11</v>
      </c>
      <c r="B637" s="3" t="s">
        <v>1</v>
      </c>
      <c r="C637" s="8" t="s">
        <v>5</v>
      </c>
      <c r="D637" s="49"/>
      <c r="E637" s="50"/>
      <c r="F637" s="51">
        <v>1500</v>
      </c>
      <c r="G637" s="50">
        <v>0</v>
      </c>
      <c r="H637">
        <v>11</v>
      </c>
    </row>
    <row r="638" spans="1:8">
      <c r="A638" t="str">
        <f t="shared" si="21"/>
        <v>Phân bổ chung 11</v>
      </c>
      <c r="B638" s="25">
        <v>9</v>
      </c>
      <c r="C638" s="6" t="s">
        <v>4</v>
      </c>
      <c r="D638" s="47"/>
      <c r="E638" s="45"/>
      <c r="F638" s="46"/>
      <c r="G638" s="45">
        <v>25005.921999999999</v>
      </c>
      <c r="H638">
        <v>11</v>
      </c>
    </row>
    <row r="639" spans="1:8">
      <c r="A639" t="str">
        <f t="shared" si="21"/>
        <v>Phân bổ chung theo xã11</v>
      </c>
      <c r="B639" s="3" t="s">
        <v>3</v>
      </c>
      <c r="C639" s="8" t="s">
        <v>2</v>
      </c>
      <c r="D639" s="49"/>
      <c r="E639" s="50"/>
      <c r="F639" s="51">
        <v>18000</v>
      </c>
      <c r="G639" s="50">
        <v>18000</v>
      </c>
      <c r="H639">
        <v>11</v>
      </c>
    </row>
    <row r="640" spans="1:8">
      <c r="A640" t="str">
        <f t="shared" si="21"/>
        <v>Phân bổ theo dân số 11</v>
      </c>
      <c r="B640" s="3" t="s">
        <v>1</v>
      </c>
      <c r="C640" s="8" t="s">
        <v>0</v>
      </c>
      <c r="D640" s="49"/>
      <c r="E640" s="52">
        <v>90986</v>
      </c>
      <c r="F640" s="51">
        <v>7.6999999999999999E-2</v>
      </c>
      <c r="G640" s="50">
        <v>7005.9219999999996</v>
      </c>
      <c r="H640">
        <v>11</v>
      </c>
    </row>
    <row r="643" spans="1:8">
      <c r="B643" s="147" t="s">
        <v>64</v>
      </c>
      <c r="C643" s="149" t="s">
        <v>63</v>
      </c>
      <c r="D643" s="149" t="s">
        <v>62</v>
      </c>
      <c r="E643" s="151" t="s">
        <v>61</v>
      </c>
      <c r="F643" s="151"/>
      <c r="G643" s="151"/>
      <c r="H643">
        <v>12</v>
      </c>
    </row>
    <row r="644" spans="1:8">
      <c r="B644" s="148"/>
      <c r="C644" s="150"/>
      <c r="D644" s="150"/>
      <c r="E644" s="18" t="s">
        <v>60</v>
      </c>
      <c r="F644" s="18" t="s">
        <v>59</v>
      </c>
      <c r="G644" s="18" t="s">
        <v>58</v>
      </c>
      <c r="H644">
        <v>12</v>
      </c>
    </row>
    <row r="645" spans="1:8">
      <c r="A645" t="str">
        <f t="shared" ref="A645:A676" si="22">C645&amp;H645</f>
        <v>Tổng12</v>
      </c>
      <c r="B645" s="25"/>
      <c r="C645" s="26" t="s">
        <v>57</v>
      </c>
      <c r="D645" s="45"/>
      <c r="E645" s="45"/>
      <c r="F645" s="46"/>
      <c r="G645" s="45">
        <v>173348.69233278855</v>
      </c>
      <c r="H645">
        <v>12</v>
      </c>
    </row>
    <row r="646" spans="1:8">
      <c r="A646" t="str">
        <f t="shared" si="22"/>
        <v>Sự nghiệp giáo dục - đào tạo12</v>
      </c>
      <c r="B646" s="25" t="s">
        <v>56</v>
      </c>
      <c r="C646" s="6" t="s">
        <v>55</v>
      </c>
      <c r="D646" s="47"/>
      <c r="E646" s="45">
        <v>343</v>
      </c>
      <c r="F646" s="46"/>
      <c r="G646" s="45">
        <v>96081.616941428569</v>
      </c>
      <c r="H646">
        <v>12</v>
      </c>
    </row>
    <row r="647" spans="1:8" ht="28.5">
      <c r="A647" t="str">
        <f t="shared" si="22"/>
        <v>Chi chế độ tiền lương theo số biên chế có mặt12</v>
      </c>
      <c r="B647" s="25">
        <v>1</v>
      </c>
      <c r="C647" s="10" t="s">
        <v>54</v>
      </c>
      <c r="D647" s="48"/>
      <c r="E647" s="45">
        <v>331</v>
      </c>
      <c r="F647" s="46"/>
      <c r="G647" s="45">
        <v>78127</v>
      </c>
      <c r="H647">
        <v>12</v>
      </c>
    </row>
    <row r="648" spans="1:8">
      <c r="A648" t="str">
        <f t="shared" si="22"/>
        <v>Khoán chi hoạt động giáo dục12</v>
      </c>
      <c r="B648" s="25">
        <v>2</v>
      </c>
      <c r="C648" s="6" t="s">
        <v>163</v>
      </c>
      <c r="D648" s="47"/>
      <c r="E648" s="45"/>
      <c r="F648" s="46"/>
      <c r="G648" s="45">
        <v>15268.4864</v>
      </c>
      <c r="H648">
        <v>12</v>
      </c>
    </row>
    <row r="649" spans="1:8">
      <c r="A649" t="str">
        <f t="shared" si="22"/>
        <v>Mầm non12</v>
      </c>
      <c r="B649" s="3" t="s">
        <v>10</v>
      </c>
      <c r="C649" s="8" t="s">
        <v>53</v>
      </c>
      <c r="D649" s="49"/>
      <c r="E649" s="50"/>
      <c r="F649" s="51"/>
      <c r="G649" s="50">
        <v>5940</v>
      </c>
      <c r="H649">
        <v>12</v>
      </c>
    </row>
    <row r="650" spans="1:8">
      <c r="A650" t="str">
        <f t="shared" si="22"/>
        <v>- Phường12</v>
      </c>
      <c r="B650" s="3"/>
      <c r="C650" s="8" t="s">
        <v>167</v>
      </c>
      <c r="D650" s="49"/>
      <c r="E650" s="50"/>
      <c r="F650" s="51">
        <v>52</v>
      </c>
      <c r="G650" s="50">
        <v>0</v>
      </c>
      <c r="H650">
        <v>12</v>
      </c>
    </row>
    <row r="651" spans="1:8">
      <c r="A651" t="str">
        <f t="shared" si="22"/>
        <v>- Xã12</v>
      </c>
      <c r="B651" s="3"/>
      <c r="C651" s="8" t="s">
        <v>164</v>
      </c>
      <c r="D651" s="49"/>
      <c r="E651" s="50">
        <v>99</v>
      </c>
      <c r="F651" s="51">
        <v>60</v>
      </c>
      <c r="G651" s="50">
        <v>5940</v>
      </c>
      <c r="H651">
        <v>12</v>
      </c>
    </row>
    <row r="652" spans="1:8">
      <c r="A652" t="str">
        <f t="shared" si="22"/>
        <v>Cấp 1, 212</v>
      </c>
      <c r="B652" s="3" t="s">
        <v>1</v>
      </c>
      <c r="C652" s="8" t="s">
        <v>52</v>
      </c>
      <c r="D652" s="49"/>
      <c r="E652" s="50"/>
      <c r="F652" s="51"/>
      <c r="G652" s="50">
        <v>8540</v>
      </c>
      <c r="H652">
        <v>12</v>
      </c>
    </row>
    <row r="653" spans="1:8">
      <c r="A653" t="str">
        <f t="shared" si="22"/>
        <v>-Phường12</v>
      </c>
      <c r="B653" s="3"/>
      <c r="C653" s="8" t="s">
        <v>168</v>
      </c>
      <c r="D653" s="49"/>
      <c r="E653" s="50"/>
      <c r="F653" s="51">
        <v>30</v>
      </c>
      <c r="G653" s="50">
        <v>0</v>
      </c>
      <c r="H653">
        <v>12</v>
      </c>
    </row>
    <row r="654" spans="1:8">
      <c r="A654" t="str">
        <f t="shared" si="22"/>
        <v>-Xã12</v>
      </c>
      <c r="B654" s="3"/>
      <c r="C654" s="8" t="s">
        <v>169</v>
      </c>
      <c r="D654" s="49"/>
      <c r="E654" s="50">
        <v>244</v>
      </c>
      <c r="F654" s="51">
        <v>35</v>
      </c>
      <c r="G654" s="50">
        <v>8540</v>
      </c>
      <c r="H654">
        <v>12</v>
      </c>
    </row>
    <row r="655" spans="1:8">
      <c r="A655" t="str">
        <f t="shared" si="22"/>
        <v>Trường chính trị 12</v>
      </c>
      <c r="B655" s="3" t="s">
        <v>26</v>
      </c>
      <c r="C655" s="8" t="s">
        <v>51</v>
      </c>
      <c r="D655" s="49"/>
      <c r="E655" s="50">
        <v>0</v>
      </c>
      <c r="F655" s="51">
        <v>80</v>
      </c>
      <c r="G655" s="50">
        <v>0</v>
      </c>
      <c r="H655">
        <v>12</v>
      </c>
    </row>
    <row r="656" spans="1:8">
      <c r="A656" t="str">
        <f t="shared" si="22"/>
        <v>Trường dân tộc nội trú12</v>
      </c>
      <c r="B656" s="3" t="s">
        <v>24</v>
      </c>
      <c r="C656" s="8" t="s">
        <v>165</v>
      </c>
      <c r="D656" s="49"/>
      <c r="E656" s="50"/>
      <c r="F656" s="51">
        <v>55</v>
      </c>
      <c r="G656" s="50">
        <v>0</v>
      </c>
      <c r="H656">
        <v>12</v>
      </c>
    </row>
    <row r="657" spans="1:8" ht="45">
      <c r="A657" t="str">
        <f t="shared" si="22"/>
        <v>'Phân bổ bổ sung số biên chế tiết kiệm, chưa tuyển sự nghiệp giáo dục - đào tạo12</v>
      </c>
      <c r="B657" s="3" t="s">
        <v>22</v>
      </c>
      <c r="C657" s="8" t="s">
        <v>170</v>
      </c>
      <c r="D657" s="49"/>
      <c r="E657" s="50">
        <v>12</v>
      </c>
      <c r="F657" s="51">
        <v>65.707199999999986</v>
      </c>
      <c r="G657" s="50">
        <v>788.48639999999978</v>
      </c>
      <c r="H657">
        <v>12</v>
      </c>
    </row>
    <row r="658" spans="1:8">
      <c r="A658" t="str">
        <f t="shared" si="22"/>
        <v>Chi các chế độ chính sách12</v>
      </c>
      <c r="B658" s="25">
        <v>3</v>
      </c>
      <c r="C658" s="6" t="s">
        <v>50</v>
      </c>
      <c r="D658" s="47"/>
      <c r="E658" s="45"/>
      <c r="F658" s="46"/>
      <c r="G658" s="45">
        <v>1919.1613414285712</v>
      </c>
      <c r="H658">
        <v>12</v>
      </c>
    </row>
    <row r="659" spans="1:8" ht="30">
      <c r="A659" t="str">
        <f t="shared" si="22"/>
        <v>Miễn giảm học phí, hỗ trợ chi phí học tập12</v>
      </c>
      <c r="B659" s="3" t="s">
        <v>10</v>
      </c>
      <c r="C659" s="8" t="s">
        <v>49</v>
      </c>
      <c r="D659" s="49"/>
      <c r="E659" s="50"/>
      <c r="F659" s="51"/>
      <c r="G659" s="50">
        <v>70.2</v>
      </c>
      <c r="H659">
        <v>12</v>
      </c>
    </row>
    <row r="660" spans="1:8" ht="45">
      <c r="A660" t="str">
        <f t="shared" si="22"/>
        <v>Chính sách hỗ trợ mầm non (tiền ăn trẻ, hỗ trợ giáo viên, hỗ trợ cơ sở mầm non)12</v>
      </c>
      <c r="B660" s="3" t="s">
        <v>1</v>
      </c>
      <c r="C660" s="8" t="s">
        <v>48</v>
      </c>
      <c r="D660" s="49"/>
      <c r="E660" s="50"/>
      <c r="F660" s="51"/>
      <c r="G660" s="50">
        <v>8.64</v>
      </c>
      <c r="H660">
        <v>12</v>
      </c>
    </row>
    <row r="661" spans="1:8">
      <c r="A661" t="str">
        <f t="shared" si="22"/>
        <v>Chế độ hỗ trợ học sinh khuyết tật12</v>
      </c>
      <c r="B661" s="3" t="s">
        <v>26</v>
      </c>
      <c r="C661" s="8" t="s">
        <v>47</v>
      </c>
      <c r="D661" s="49"/>
      <c r="E661" s="50"/>
      <c r="F661" s="51"/>
      <c r="G661" s="50">
        <v>190.98000000000002</v>
      </c>
      <c r="H661">
        <v>12</v>
      </c>
    </row>
    <row r="662" spans="1:8" ht="30">
      <c r="A662" t="str">
        <f t="shared" si="22"/>
        <v>Chế độ giáo viên dạy trẻ khuyết tật12</v>
      </c>
      <c r="B662" s="3" t="s">
        <v>24</v>
      </c>
      <c r="C662" s="8" t="s">
        <v>46</v>
      </c>
      <c r="D662" s="49"/>
      <c r="E662" s="50"/>
      <c r="F662" s="51"/>
      <c r="G662" s="50">
        <v>1237.7413414285713</v>
      </c>
      <c r="H662">
        <v>12</v>
      </c>
    </row>
    <row r="663" spans="1:8" ht="30">
      <c r="A663" t="str">
        <f t="shared" si="22"/>
        <v>Chế độ hỗ trợ trẻ em nhà trẻ bán trú12</v>
      </c>
      <c r="B663" s="3" t="s">
        <v>22</v>
      </c>
      <c r="C663" s="8" t="s">
        <v>45</v>
      </c>
      <c r="D663" s="49"/>
      <c r="E663" s="50"/>
      <c r="F663" s="51"/>
      <c r="G663" s="50"/>
      <c r="H663">
        <v>12</v>
      </c>
    </row>
    <row r="664" spans="1:8" ht="30">
      <c r="A664" t="str">
        <f t="shared" si="22"/>
        <v>Chế độ hỗ trợ đối với học sinh, trường dân tộc nội trú12</v>
      </c>
      <c r="B664" s="21" t="s">
        <v>20</v>
      </c>
      <c r="C664" s="22" t="s">
        <v>161</v>
      </c>
      <c r="D664" s="49"/>
      <c r="E664" s="50"/>
      <c r="F664" s="51"/>
      <c r="G664" s="50"/>
      <c r="H664">
        <v>12</v>
      </c>
    </row>
    <row r="665" spans="1:8">
      <c r="A665" t="str">
        <f t="shared" si="22"/>
        <v>Hỗ trợ Tết Nguyên đán12</v>
      </c>
      <c r="B665" s="3" t="s">
        <v>18</v>
      </c>
      <c r="C665" s="8" t="s">
        <v>44</v>
      </c>
      <c r="D665" s="49"/>
      <c r="E665" s="50">
        <v>343</v>
      </c>
      <c r="F665" s="51">
        <v>1.2</v>
      </c>
      <c r="G665" s="50">
        <v>411.59999999999997</v>
      </c>
      <c r="H665">
        <v>12</v>
      </c>
    </row>
    <row r="666" spans="1:8">
      <c r="A666" t="str">
        <f t="shared" si="22"/>
        <v>Các đặc thù12</v>
      </c>
      <c r="B666" s="25">
        <v>4</v>
      </c>
      <c r="C666" s="6" t="s">
        <v>43</v>
      </c>
      <c r="D666" s="47"/>
      <c r="E666" s="45"/>
      <c r="F666" s="46"/>
      <c r="G666" s="45">
        <v>506.50920000000002</v>
      </c>
      <c r="H666">
        <v>12</v>
      </c>
    </row>
    <row r="667" spans="1:8" ht="30">
      <c r="A667" t="str">
        <f t="shared" si="22"/>
        <v>Trường có từ 02 cơ sở trở lên, mỗi cơ sở12</v>
      </c>
      <c r="B667" s="3" t="s">
        <v>10</v>
      </c>
      <c r="C667" s="8" t="s">
        <v>42</v>
      </c>
      <c r="D667" s="49"/>
      <c r="E667" s="50">
        <v>9</v>
      </c>
      <c r="F667" s="51">
        <v>56.278800000000004</v>
      </c>
      <c r="G667" s="50">
        <v>506.50920000000002</v>
      </c>
      <c r="H667">
        <v>12</v>
      </c>
    </row>
    <row r="668" spans="1:8" ht="30">
      <c r="A668" t="str">
        <f t="shared" si="22"/>
        <v>Hỗ trợ các phường, xã trung tâm (kinh phí đào tạo chính trị)12</v>
      </c>
      <c r="B668" s="3" t="s">
        <v>1</v>
      </c>
      <c r="C668" s="8" t="s">
        <v>166</v>
      </c>
      <c r="D668" s="49"/>
      <c r="E668" s="50"/>
      <c r="F668" s="51">
        <v>1500</v>
      </c>
      <c r="G668" s="50">
        <v>0</v>
      </c>
      <c r="H668">
        <v>12</v>
      </c>
    </row>
    <row r="669" spans="1:8">
      <c r="A669" t="str">
        <f t="shared" si="22"/>
        <v>Kinh phí hoạt động ngành12</v>
      </c>
      <c r="B669" s="25">
        <v>5</v>
      </c>
      <c r="C669" s="6" t="s">
        <v>41</v>
      </c>
      <c r="D669" s="47"/>
      <c r="E669" s="52">
        <v>26046</v>
      </c>
      <c r="F669" s="53">
        <v>0.01</v>
      </c>
      <c r="G669" s="45">
        <v>260.45999999999998</v>
      </c>
      <c r="H669">
        <v>12</v>
      </c>
    </row>
    <row r="670" spans="1:8">
      <c r="A670" t="str">
        <f t="shared" si="22"/>
        <v>Các sự nghiệp khác12</v>
      </c>
      <c r="B670" s="25" t="s">
        <v>40</v>
      </c>
      <c r="C670" s="6" t="s">
        <v>39</v>
      </c>
      <c r="D670" s="47"/>
      <c r="E670" s="50">
        <v>91</v>
      </c>
      <c r="F670" s="46"/>
      <c r="G670" s="45">
        <v>77267.075391359991</v>
      </c>
      <c r="H670">
        <v>12</v>
      </c>
    </row>
    <row r="671" spans="1:8">
      <c r="A671" t="str">
        <f t="shared" si="22"/>
        <v>Chi chế độ tiền lương12</v>
      </c>
      <c r="B671" s="25">
        <v>1</v>
      </c>
      <c r="C671" s="10" t="s">
        <v>38</v>
      </c>
      <c r="D671" s="48"/>
      <c r="E671" s="45"/>
      <c r="F671" s="46"/>
      <c r="G671" s="45">
        <v>18545.97140536</v>
      </c>
      <c r="H671">
        <v>12</v>
      </c>
    </row>
    <row r="672" spans="1:8" ht="30">
      <c r="A672" t="str">
        <f t="shared" si="22"/>
        <v>Chế độ tiền lương theo số biên chế có mặt12</v>
      </c>
      <c r="B672" s="3" t="s">
        <v>10</v>
      </c>
      <c r="C672" s="8" t="s">
        <v>37</v>
      </c>
      <c r="D672" s="49"/>
      <c r="E672" s="50">
        <v>70</v>
      </c>
      <c r="F672" s="51"/>
      <c r="G672" s="50">
        <v>13627.97140536</v>
      </c>
      <c r="H672">
        <v>12</v>
      </c>
    </row>
    <row r="673" spans="1:8">
      <c r="A673" t="str">
        <f t="shared" si="22"/>
        <v>Phụ cấp cấp ủy12</v>
      </c>
      <c r="B673" s="3" t="s">
        <v>1</v>
      </c>
      <c r="C673" s="8" t="s">
        <v>36</v>
      </c>
      <c r="D673" s="49"/>
      <c r="E673" s="54"/>
      <c r="F673" s="51">
        <v>8.4239999999999995</v>
      </c>
      <c r="G673" s="50">
        <v>278</v>
      </c>
      <c r="H673">
        <v>12</v>
      </c>
    </row>
    <row r="674" spans="1:8">
      <c r="A674" t="str">
        <f t="shared" si="22"/>
        <v>Phụ cấp HĐND12</v>
      </c>
      <c r="B674" s="3" t="s">
        <v>26</v>
      </c>
      <c r="C674" s="8" t="s">
        <v>35</v>
      </c>
      <c r="D674" s="49"/>
      <c r="E674" s="54"/>
      <c r="F674" s="51">
        <v>8.4239999999999995</v>
      </c>
      <c r="G674" s="50">
        <v>824</v>
      </c>
      <c r="H674">
        <v>12</v>
      </c>
    </row>
    <row r="675" spans="1:8" ht="45">
      <c r="A675" t="str">
        <f t="shared" si="22"/>
        <v>Chế độ người hoạt động không chuyên trách, người trực tiếp tham gia hoạt động tại cấp ấp12</v>
      </c>
      <c r="B675" s="3" t="s">
        <v>24</v>
      </c>
      <c r="C675" s="8" t="s">
        <v>34</v>
      </c>
      <c r="D675" s="49"/>
      <c r="E675" s="50"/>
      <c r="F675" s="51"/>
      <c r="G675" s="50">
        <v>3816</v>
      </c>
      <c r="H675">
        <v>12</v>
      </c>
    </row>
    <row r="676" spans="1:8">
      <c r="A676" t="str">
        <f t="shared" si="22"/>
        <v>Khoán chi hoạt động 12</v>
      </c>
      <c r="B676" s="25">
        <v>2</v>
      </c>
      <c r="C676" s="6" t="s">
        <v>33</v>
      </c>
      <c r="D676" s="47"/>
      <c r="E676" s="45"/>
      <c r="F676" s="46"/>
      <c r="G676" s="45">
        <v>8216</v>
      </c>
      <c r="H676">
        <v>12</v>
      </c>
    </row>
    <row r="677" spans="1:8" ht="30">
      <c r="A677" t="str">
        <f t="shared" ref="A677:A699" si="23">C677&amp;H677</f>
        <v>Phân bổ theo số biên chế CBCC được giao12</v>
      </c>
      <c r="B677" s="14" t="s">
        <v>10</v>
      </c>
      <c r="C677" s="15" t="s">
        <v>32</v>
      </c>
      <c r="D677" s="55"/>
      <c r="E677" s="56">
        <v>76</v>
      </c>
      <c r="F677" s="57">
        <v>80</v>
      </c>
      <c r="G677" s="58">
        <v>6080</v>
      </c>
      <c r="H677">
        <v>12</v>
      </c>
    </row>
    <row r="678" spans="1:8" ht="30">
      <c r="A678" t="str">
        <f t="shared" si="23"/>
        <v>Phân bổ theo số biên chế viên chức được giao12</v>
      </c>
      <c r="B678" s="14" t="s">
        <v>1</v>
      </c>
      <c r="C678" s="15" t="s">
        <v>31</v>
      </c>
      <c r="D678" s="55"/>
      <c r="E678" s="56">
        <v>15</v>
      </c>
      <c r="F678" s="57">
        <v>50</v>
      </c>
      <c r="G678" s="58">
        <v>750</v>
      </c>
      <c r="H678">
        <v>12</v>
      </c>
    </row>
    <row r="679" spans="1:8" ht="30">
      <c r="A679" t="str">
        <f t="shared" si="23"/>
        <v>Phân bổ bổ sung số biên chế tiết kiệm, chưa tuyển12</v>
      </c>
      <c r="B679" s="14" t="s">
        <v>26</v>
      </c>
      <c r="C679" s="13" t="s">
        <v>30</v>
      </c>
      <c r="D679" s="59"/>
      <c r="E679" s="56">
        <v>21</v>
      </c>
      <c r="F679" s="57">
        <v>66</v>
      </c>
      <c r="G679" s="58">
        <v>1386</v>
      </c>
      <c r="H679">
        <v>12</v>
      </c>
    </row>
    <row r="680" spans="1:8">
      <c r="A680" t="str">
        <f t="shared" si="23"/>
        <v>Chi các chế độ chính sách lớn12</v>
      </c>
      <c r="B680" s="25">
        <v>3</v>
      </c>
      <c r="C680" s="6" t="s">
        <v>29</v>
      </c>
      <c r="D680" s="47"/>
      <c r="E680" s="45"/>
      <c r="F680" s="46"/>
      <c r="G680" s="45">
        <v>24699.442405999995</v>
      </c>
      <c r="H680">
        <v>12</v>
      </c>
    </row>
    <row r="681" spans="1:8" ht="30">
      <c r="A681" t="str">
        <f t="shared" si="23"/>
        <v>Chi chế độ trợ giúp xã hội thường xuyên12</v>
      </c>
      <c r="B681" s="3" t="s">
        <v>10</v>
      </c>
      <c r="C681" s="8" t="s">
        <v>28</v>
      </c>
      <c r="D681" s="49"/>
      <c r="E681" s="50"/>
      <c r="F681" s="51"/>
      <c r="G681" s="50">
        <v>9144</v>
      </c>
      <c r="H681">
        <v>12</v>
      </c>
    </row>
    <row r="682" spans="1:8">
      <c r="A682" t="str">
        <f t="shared" si="23"/>
        <v>Tiền điện hộ nghèo, BTXH12</v>
      </c>
      <c r="B682" s="3" t="s">
        <v>1</v>
      </c>
      <c r="C682" s="8" t="s">
        <v>27</v>
      </c>
      <c r="D682" s="49"/>
      <c r="E682" s="50"/>
      <c r="F682" s="51"/>
      <c r="G682" s="50"/>
      <c r="H682">
        <v>12</v>
      </c>
    </row>
    <row r="683" spans="1:8" ht="30">
      <c r="A683" t="str">
        <f t="shared" si="23"/>
        <v>Chính sách người có uy tín, già làng12</v>
      </c>
      <c r="B683" s="3" t="s">
        <v>26</v>
      </c>
      <c r="C683" s="8" t="s">
        <v>25</v>
      </c>
      <c r="D683" s="49"/>
      <c r="E683" s="50"/>
      <c r="F683" s="51"/>
      <c r="G683" s="50">
        <v>63.600000000000009</v>
      </c>
      <c r="H683">
        <v>12</v>
      </c>
    </row>
    <row r="684" spans="1:8" ht="30">
      <c r="A684" t="str">
        <f t="shared" si="23"/>
        <v>Chế độ quà tặng, chúc thọ người cao tuổi12</v>
      </c>
      <c r="B684" s="3" t="s">
        <v>24</v>
      </c>
      <c r="C684" s="8" t="s">
        <v>23</v>
      </c>
      <c r="D684" s="49"/>
      <c r="E684" s="50"/>
      <c r="F684" s="51"/>
      <c r="G684" s="50">
        <v>147.80000000000001</v>
      </c>
      <c r="H684">
        <v>12</v>
      </c>
    </row>
    <row r="685" spans="1:8" ht="30">
      <c r="A685" t="str">
        <f t="shared" si="23"/>
        <v>Chế độ đối với trưởng các đoàn thể ấp12</v>
      </c>
      <c r="B685" s="3" t="s">
        <v>22</v>
      </c>
      <c r="C685" s="8" t="s">
        <v>21</v>
      </c>
      <c r="D685" s="49"/>
      <c r="E685" s="50">
        <v>144</v>
      </c>
      <c r="F685" s="51">
        <v>3.5999999999999996</v>
      </c>
      <c r="G685" s="50">
        <v>518.4</v>
      </c>
      <c r="H685">
        <v>12</v>
      </c>
    </row>
    <row r="686" spans="1:8">
      <c r="A686" t="str">
        <f t="shared" si="23"/>
        <v>Chế độ hỗ trợ tổ nhân dân12</v>
      </c>
      <c r="B686" s="3" t="s">
        <v>20</v>
      </c>
      <c r="C686" s="8" t="s">
        <v>19</v>
      </c>
      <c r="D686" s="49"/>
      <c r="E686" s="50">
        <v>24</v>
      </c>
      <c r="F686" s="51">
        <v>3.5999999999999996</v>
      </c>
      <c r="G686" s="50">
        <v>86.399999999999991</v>
      </c>
      <c r="H686">
        <v>12</v>
      </c>
    </row>
    <row r="687" spans="1:8" ht="30">
      <c r="A687" t="str">
        <f t="shared" si="23"/>
        <v>Chế độ đối với đội an ninh trật tự cơ sở12</v>
      </c>
      <c r="B687" s="3" t="s">
        <v>18</v>
      </c>
      <c r="C687" s="8" t="s">
        <v>17</v>
      </c>
      <c r="D687" s="49"/>
      <c r="E687" s="50"/>
      <c r="F687" s="51"/>
      <c r="G687" s="50">
        <v>5537.1600059999973</v>
      </c>
      <c r="H687">
        <v>12</v>
      </c>
    </row>
    <row r="688" spans="1:8">
      <c r="A688" t="str">
        <f t="shared" si="23"/>
        <v>Chế độ dân quân tự vệ12</v>
      </c>
      <c r="B688" s="3" t="s">
        <v>16</v>
      </c>
      <c r="C688" s="8" t="s">
        <v>15</v>
      </c>
      <c r="D688" s="49"/>
      <c r="E688" s="50"/>
      <c r="F688" s="51"/>
      <c r="G688" s="50">
        <v>7843.4423999999999</v>
      </c>
      <c r="H688">
        <v>12</v>
      </c>
    </row>
    <row r="689" spans="1:8">
      <c r="A689" t="str">
        <f t="shared" si="23"/>
        <v>Chế độ hỗ trợ Tết Nguyên đán12</v>
      </c>
      <c r="B689" s="3" t="s">
        <v>14</v>
      </c>
      <c r="C689" s="8" t="s">
        <v>13</v>
      </c>
      <c r="D689" s="49"/>
      <c r="E689" s="50"/>
      <c r="F689" s="51"/>
      <c r="G689" s="50">
        <v>1358.6399999999999</v>
      </c>
      <c r="H689">
        <v>12</v>
      </c>
    </row>
    <row r="690" spans="1:8">
      <c r="A690" t="str">
        <f t="shared" si="23"/>
        <v>Chi thu gom, xử lý rác12</v>
      </c>
      <c r="B690" s="25">
        <v>4</v>
      </c>
      <c r="C690" s="10" t="s">
        <v>12</v>
      </c>
      <c r="D690" s="48"/>
      <c r="E690" s="45"/>
      <c r="F690" s="46"/>
      <c r="G690" s="45">
        <v>5800.1195799999996</v>
      </c>
      <c r="H690">
        <v>12</v>
      </c>
    </row>
    <row r="691" spans="1:8">
      <c r="A691" t="str">
        <f t="shared" si="23"/>
        <v>Chi bổ sung đặc thù12</v>
      </c>
      <c r="B691" s="25">
        <v>5</v>
      </c>
      <c r="C691" s="6" t="s">
        <v>11</v>
      </c>
      <c r="D691" s="47"/>
      <c r="E691" s="45"/>
      <c r="F691" s="46"/>
      <c r="G691" s="45">
        <v>0</v>
      </c>
      <c r="H691">
        <v>12</v>
      </c>
    </row>
    <row r="692" spans="1:8">
      <c r="A692" t="str">
        <f t="shared" si="23"/>
        <v>Hỗ trợ các phường, xã trung tâm12</v>
      </c>
      <c r="B692" s="3" t="s">
        <v>10</v>
      </c>
      <c r="C692" s="8" t="s">
        <v>9</v>
      </c>
      <c r="D692" s="49"/>
      <c r="E692" s="50"/>
      <c r="F692" s="51"/>
      <c r="G692" s="50">
        <v>0</v>
      </c>
      <c r="H692">
        <v>12</v>
      </c>
    </row>
    <row r="693" spans="1:8">
      <c r="A693" t="str">
        <f t="shared" si="23"/>
        <v>- Phường Trấn Biên 12</v>
      </c>
      <c r="B693" s="3"/>
      <c r="C693" s="8" t="s">
        <v>8</v>
      </c>
      <c r="D693" s="49"/>
      <c r="E693" s="50"/>
      <c r="F693" s="51">
        <v>60000</v>
      </c>
      <c r="G693" s="50"/>
      <c r="H693">
        <v>12</v>
      </c>
    </row>
    <row r="694" spans="1:8" ht="30">
      <c r="A694" t="str">
        <f t="shared" si="23"/>
        <v>- Phường Long Khánh và Phường Bình Phước12</v>
      </c>
      <c r="B694" s="3"/>
      <c r="C694" s="8" t="s">
        <v>7</v>
      </c>
      <c r="D694" s="49"/>
      <c r="E694" s="50"/>
      <c r="F694" s="51">
        <v>19200</v>
      </c>
      <c r="G694" s="50"/>
      <c r="H694">
        <v>12</v>
      </c>
    </row>
    <row r="695" spans="1:8">
      <c r="A695" t="str">
        <f t="shared" si="23"/>
        <v>- Các phường trung tâm khác12</v>
      </c>
      <c r="B695" s="3"/>
      <c r="C695" s="8" t="s">
        <v>6</v>
      </c>
      <c r="D695" s="49"/>
      <c r="E695" s="50"/>
      <c r="F695" s="51">
        <v>8500</v>
      </c>
      <c r="G695" s="50"/>
      <c r="H695">
        <v>12</v>
      </c>
    </row>
    <row r="696" spans="1:8">
      <c r="A696" t="str">
        <f t="shared" si="23"/>
        <v xml:space="preserve"> Hỗ trợ các xã vùng biên giới12</v>
      </c>
      <c r="B696" s="3" t="s">
        <v>1</v>
      </c>
      <c r="C696" s="8" t="s">
        <v>5</v>
      </c>
      <c r="D696" s="49"/>
      <c r="E696" s="50"/>
      <c r="F696" s="51">
        <v>3000</v>
      </c>
      <c r="G696" s="50">
        <v>0</v>
      </c>
      <c r="H696">
        <v>12</v>
      </c>
    </row>
    <row r="697" spans="1:8">
      <c r="A697" t="str">
        <f t="shared" si="23"/>
        <v>Phân bổ chung 12</v>
      </c>
      <c r="B697" s="25">
        <v>9</v>
      </c>
      <c r="C697" s="6" t="s">
        <v>4</v>
      </c>
      <c r="D697" s="47"/>
      <c r="E697" s="45"/>
      <c r="F697" s="46"/>
      <c r="G697" s="45">
        <v>20005.542000000001</v>
      </c>
      <c r="H697">
        <v>12</v>
      </c>
    </row>
    <row r="698" spans="1:8">
      <c r="A698" t="str">
        <f t="shared" si="23"/>
        <v>Phân bổ chung theo xã12</v>
      </c>
      <c r="B698" s="3" t="s">
        <v>3</v>
      </c>
      <c r="C698" s="8" t="s">
        <v>2</v>
      </c>
      <c r="D698" s="49"/>
      <c r="E698" s="50">
        <v>1</v>
      </c>
      <c r="F698" s="51">
        <v>18000</v>
      </c>
      <c r="G698" s="50">
        <v>18000</v>
      </c>
      <c r="H698">
        <v>12</v>
      </c>
    </row>
    <row r="699" spans="1:8">
      <c r="A699" t="str">
        <f t="shared" si="23"/>
        <v>Phân bổ theo dân số 12</v>
      </c>
      <c r="B699" s="3" t="s">
        <v>1</v>
      </c>
      <c r="C699" s="8" t="s">
        <v>0</v>
      </c>
      <c r="D699" s="49"/>
      <c r="E699" s="52">
        <v>26046</v>
      </c>
      <c r="F699" s="51">
        <v>7.6999999999999999E-2</v>
      </c>
      <c r="G699" s="50">
        <v>2005.5419999999999</v>
      </c>
      <c r="H699">
        <v>12</v>
      </c>
    </row>
    <row r="702" spans="1:8">
      <c r="B702" s="147" t="s">
        <v>64</v>
      </c>
      <c r="C702" s="149" t="s">
        <v>63</v>
      </c>
      <c r="D702" s="149" t="s">
        <v>62</v>
      </c>
      <c r="E702" s="151" t="s">
        <v>61</v>
      </c>
      <c r="F702" s="151"/>
      <c r="G702" s="151"/>
      <c r="H702">
        <v>13</v>
      </c>
    </row>
    <row r="703" spans="1:8">
      <c r="B703" s="148"/>
      <c r="C703" s="150"/>
      <c r="D703" s="150"/>
      <c r="E703" s="18" t="s">
        <v>60</v>
      </c>
      <c r="F703" s="18" t="s">
        <v>59</v>
      </c>
      <c r="G703" s="18" t="s">
        <v>58</v>
      </c>
      <c r="H703">
        <v>13</v>
      </c>
    </row>
    <row r="704" spans="1:8">
      <c r="A704" t="str">
        <f t="shared" ref="A704:A735" si="24">C704&amp;H704</f>
        <v>Tổng13</v>
      </c>
      <c r="B704" s="25"/>
      <c r="C704" s="26" t="s">
        <v>57</v>
      </c>
      <c r="D704" s="45"/>
      <c r="E704" s="45"/>
      <c r="F704" s="46"/>
      <c r="G704" s="45">
        <v>130531.49262777821</v>
      </c>
      <c r="H704">
        <v>13</v>
      </c>
    </row>
    <row r="705" spans="1:8">
      <c r="A705" t="str">
        <f t="shared" si="24"/>
        <v>Sự nghiệp giáo dục - đào tạo13</v>
      </c>
      <c r="B705" s="25" t="s">
        <v>56</v>
      </c>
      <c r="C705" s="6" t="s">
        <v>55</v>
      </c>
      <c r="D705" s="47"/>
      <c r="E705" s="45"/>
      <c r="F705" s="46"/>
      <c r="G705" s="45">
        <v>73803.579245778208</v>
      </c>
      <c r="H705">
        <v>13</v>
      </c>
    </row>
    <row r="706" spans="1:8" ht="28.5">
      <c r="A706" t="str">
        <f t="shared" si="24"/>
        <v>Chi chế độ tiền lương theo số biên chế có mặt13</v>
      </c>
      <c r="B706" s="25">
        <v>1</v>
      </c>
      <c r="C706" s="10" t="s">
        <v>54</v>
      </c>
      <c r="D706" s="48"/>
      <c r="E706" s="45">
        <v>230</v>
      </c>
      <c r="F706" s="46"/>
      <c r="G706" s="45">
        <v>58900.054823999992</v>
      </c>
      <c r="H706">
        <v>13</v>
      </c>
    </row>
    <row r="707" spans="1:8">
      <c r="A707" t="str">
        <f t="shared" si="24"/>
        <v>Khoán chi hoạt động giáo dục13</v>
      </c>
      <c r="B707" s="25">
        <v>2</v>
      </c>
      <c r="C707" s="6" t="s">
        <v>163</v>
      </c>
      <c r="D707" s="47"/>
      <c r="E707" s="45">
        <v>253</v>
      </c>
      <c r="F707" s="46"/>
      <c r="G707" s="45">
        <v>11923</v>
      </c>
      <c r="H707">
        <v>13</v>
      </c>
    </row>
    <row r="708" spans="1:8">
      <c r="A708" t="str">
        <f t="shared" si="24"/>
        <v>Mầm non13</v>
      </c>
      <c r="B708" s="3" t="s">
        <v>10</v>
      </c>
      <c r="C708" s="8" t="s">
        <v>53</v>
      </c>
      <c r="D708" s="49"/>
      <c r="E708" s="50">
        <v>62</v>
      </c>
      <c r="F708" s="51"/>
      <c r="G708" s="50">
        <v>3720</v>
      </c>
      <c r="H708">
        <v>13</v>
      </c>
    </row>
    <row r="709" spans="1:8">
      <c r="A709" t="str">
        <f t="shared" si="24"/>
        <v>- Phường13</v>
      </c>
      <c r="B709" s="3"/>
      <c r="C709" s="8" t="s">
        <v>167</v>
      </c>
      <c r="D709" s="49"/>
      <c r="E709" s="50"/>
      <c r="F709" s="51">
        <v>52</v>
      </c>
      <c r="G709" s="50">
        <v>0</v>
      </c>
      <c r="H709">
        <v>13</v>
      </c>
    </row>
    <row r="710" spans="1:8">
      <c r="A710" t="str">
        <f t="shared" si="24"/>
        <v>- Xã13</v>
      </c>
      <c r="B710" s="3"/>
      <c r="C710" s="8" t="s">
        <v>164</v>
      </c>
      <c r="D710" s="49"/>
      <c r="E710" s="50">
        <v>62</v>
      </c>
      <c r="F710" s="51">
        <v>60</v>
      </c>
      <c r="G710" s="50">
        <v>3720</v>
      </c>
      <c r="H710">
        <v>13</v>
      </c>
    </row>
    <row r="711" spans="1:8">
      <c r="A711" t="str">
        <f t="shared" si="24"/>
        <v>Cấp 1, 213</v>
      </c>
      <c r="B711" s="3" t="s">
        <v>1</v>
      </c>
      <c r="C711" s="8" t="s">
        <v>52</v>
      </c>
      <c r="D711" s="49"/>
      <c r="E711" s="50">
        <v>191</v>
      </c>
      <c r="F711" s="51"/>
      <c r="G711" s="50">
        <v>6685</v>
      </c>
      <c r="H711">
        <v>13</v>
      </c>
    </row>
    <row r="712" spans="1:8">
      <c r="A712" t="str">
        <f t="shared" si="24"/>
        <v>-Phường13</v>
      </c>
      <c r="B712" s="3"/>
      <c r="C712" s="8" t="s">
        <v>168</v>
      </c>
      <c r="D712" s="49"/>
      <c r="E712" s="50"/>
      <c r="F712" s="51">
        <v>30</v>
      </c>
      <c r="G712" s="50">
        <v>0</v>
      </c>
      <c r="H712">
        <v>13</v>
      </c>
    </row>
    <row r="713" spans="1:8">
      <c r="A713" t="str">
        <f t="shared" si="24"/>
        <v>-Xã13</v>
      </c>
      <c r="B713" s="3"/>
      <c r="C713" s="8" t="s">
        <v>169</v>
      </c>
      <c r="D713" s="49"/>
      <c r="E713" s="50">
        <v>191</v>
      </c>
      <c r="F713" s="51">
        <v>35</v>
      </c>
      <c r="G713" s="50">
        <v>6685</v>
      </c>
      <c r="H713">
        <v>13</v>
      </c>
    </row>
    <row r="714" spans="1:8">
      <c r="A714" t="str">
        <f t="shared" si="24"/>
        <v>Trường chính trị 13</v>
      </c>
      <c r="B714" s="3" t="s">
        <v>26</v>
      </c>
      <c r="C714" s="8" t="s">
        <v>51</v>
      </c>
      <c r="D714" s="49"/>
      <c r="E714" s="50"/>
      <c r="F714" s="51">
        <v>80</v>
      </c>
      <c r="G714" s="50">
        <v>0</v>
      </c>
      <c r="H714">
        <v>13</v>
      </c>
    </row>
    <row r="715" spans="1:8">
      <c r="A715" t="str">
        <f t="shared" si="24"/>
        <v>Trường dân tộc nội trú13</v>
      </c>
      <c r="B715" s="3" t="s">
        <v>24</v>
      </c>
      <c r="C715" s="8" t="s">
        <v>165</v>
      </c>
      <c r="D715" s="49"/>
      <c r="E715" s="50"/>
      <c r="F715" s="51">
        <v>55</v>
      </c>
      <c r="G715" s="50">
        <v>0</v>
      </c>
      <c r="H715">
        <v>13</v>
      </c>
    </row>
    <row r="716" spans="1:8" ht="45">
      <c r="A716" t="str">
        <f t="shared" si="24"/>
        <v>'Phân bổ bổ sung số biên chế tiết kiệm, chưa tuyển sự nghiệp giáo dục - đào tạo13</v>
      </c>
      <c r="B716" s="3" t="s">
        <v>22</v>
      </c>
      <c r="C716" s="8" t="s">
        <v>170</v>
      </c>
      <c r="D716" s="49"/>
      <c r="E716" s="50">
        <v>23</v>
      </c>
      <c r="F716" s="51">
        <v>66</v>
      </c>
      <c r="G716" s="50">
        <v>1518</v>
      </c>
      <c r="H716">
        <v>13</v>
      </c>
    </row>
    <row r="717" spans="1:8">
      <c r="A717" t="str">
        <f t="shared" si="24"/>
        <v>Chi các chế độ chính sách13</v>
      </c>
      <c r="B717" s="25">
        <v>3</v>
      </c>
      <c r="C717" s="6" t="s">
        <v>50</v>
      </c>
      <c r="D717" s="47"/>
      <c r="E717" s="45"/>
      <c r="F717" s="46"/>
      <c r="G717" s="45">
        <v>2404.1916217782104</v>
      </c>
      <c r="H717">
        <v>13</v>
      </c>
    </row>
    <row r="718" spans="1:8" ht="30">
      <c r="A718" t="str">
        <f t="shared" si="24"/>
        <v>Miễn giảm học phí, hỗ trợ chi phí học tập13</v>
      </c>
      <c r="B718" s="3" t="s">
        <v>10</v>
      </c>
      <c r="C718" s="8" t="s">
        <v>49</v>
      </c>
      <c r="D718" s="49"/>
      <c r="E718" s="50"/>
      <c r="F718" s="51"/>
      <c r="G718" s="50">
        <v>1679.4029302325584</v>
      </c>
      <c r="H718">
        <v>13</v>
      </c>
    </row>
    <row r="719" spans="1:8" ht="45">
      <c r="A719" t="str">
        <f t="shared" si="24"/>
        <v>Chính sách hỗ trợ mầm non (tiền ăn trẻ, hỗ trợ giáo viên, hỗ trợ cơ sở mầm non)13</v>
      </c>
      <c r="B719" s="3" t="s">
        <v>1</v>
      </c>
      <c r="C719" s="8" t="s">
        <v>48</v>
      </c>
      <c r="D719" s="49"/>
      <c r="E719" s="50"/>
      <c r="F719" s="51">
        <v>0.16</v>
      </c>
      <c r="G719" s="50">
        <v>22.32</v>
      </c>
      <c r="H719">
        <v>13</v>
      </c>
    </row>
    <row r="720" spans="1:8">
      <c r="A720" t="str">
        <f t="shared" si="24"/>
        <v>Chế độ hỗ trợ học sinh khuyết tật13</v>
      </c>
      <c r="B720" s="3" t="s">
        <v>26</v>
      </c>
      <c r="C720" s="8" t="s">
        <v>47</v>
      </c>
      <c r="D720" s="49"/>
      <c r="E720" s="50"/>
      <c r="F720" s="51"/>
      <c r="G720" s="50">
        <v>27</v>
      </c>
      <c r="H720">
        <v>13</v>
      </c>
    </row>
    <row r="721" spans="1:8" ht="30">
      <c r="A721" t="str">
        <f t="shared" si="24"/>
        <v>Chế độ giáo viên dạy trẻ khuyết tật13</v>
      </c>
      <c r="B721" s="3" t="s">
        <v>24</v>
      </c>
      <c r="C721" s="8" t="s">
        <v>46</v>
      </c>
      <c r="D721" s="49"/>
      <c r="E721" s="50"/>
      <c r="F721" s="51">
        <v>0.2</v>
      </c>
      <c r="G721" s="50">
        <v>399.46869154565223</v>
      </c>
      <c r="H721">
        <v>13</v>
      </c>
    </row>
    <row r="722" spans="1:8" ht="30">
      <c r="A722" t="str">
        <f t="shared" si="24"/>
        <v>Chế độ hỗ trợ trẻ em nhà trẻ bán trú13</v>
      </c>
      <c r="B722" s="3" t="s">
        <v>22</v>
      </c>
      <c r="C722" s="8" t="s">
        <v>45</v>
      </c>
      <c r="D722" s="49"/>
      <c r="E722" s="50"/>
      <c r="F722" s="51"/>
      <c r="G722" s="50"/>
      <c r="H722">
        <v>13</v>
      </c>
    </row>
    <row r="723" spans="1:8" ht="30">
      <c r="A723" t="str">
        <f t="shared" si="24"/>
        <v>Chế độ hỗ trợ đối với học sinh, trường dân tộc nội trú13</v>
      </c>
      <c r="B723" s="21" t="s">
        <v>20</v>
      </c>
      <c r="C723" s="22" t="s">
        <v>161</v>
      </c>
      <c r="D723" s="49"/>
      <c r="E723" s="50"/>
      <c r="F723" s="51"/>
      <c r="G723" s="50"/>
      <c r="H723">
        <v>13</v>
      </c>
    </row>
    <row r="724" spans="1:8">
      <c r="A724" t="str">
        <f t="shared" si="24"/>
        <v>Hỗ trợ Tết Nguyên đán13</v>
      </c>
      <c r="B724" s="3" t="s">
        <v>18</v>
      </c>
      <c r="C724" s="8" t="s">
        <v>44</v>
      </c>
      <c r="D724" s="49"/>
      <c r="E724" s="50">
        <v>230</v>
      </c>
      <c r="F724" s="51">
        <v>1.2</v>
      </c>
      <c r="G724" s="50">
        <v>276</v>
      </c>
      <c r="H724">
        <v>13</v>
      </c>
    </row>
    <row r="725" spans="1:8">
      <c r="A725" t="str">
        <f t="shared" si="24"/>
        <v>Các đặc thù13</v>
      </c>
      <c r="B725" s="25">
        <v>4</v>
      </c>
      <c r="C725" s="6" t="s">
        <v>43</v>
      </c>
      <c r="D725" s="47"/>
      <c r="E725" s="45"/>
      <c r="F725" s="46"/>
      <c r="G725" s="45">
        <v>337.67280000000005</v>
      </c>
      <c r="H725">
        <v>13</v>
      </c>
    </row>
    <row r="726" spans="1:8" ht="30">
      <c r="A726" t="str">
        <f t="shared" si="24"/>
        <v>Trường có từ 02 cơ sở trở lên, mỗi cơ sở13</v>
      </c>
      <c r="B726" s="3" t="s">
        <v>10</v>
      </c>
      <c r="C726" s="8" t="s">
        <v>42</v>
      </c>
      <c r="D726" s="49"/>
      <c r="E726" s="50">
        <v>6</v>
      </c>
      <c r="F726" s="51">
        <v>56.278800000000004</v>
      </c>
      <c r="G726" s="50">
        <v>337.67280000000005</v>
      </c>
      <c r="H726">
        <v>13</v>
      </c>
    </row>
    <row r="727" spans="1:8" ht="30">
      <c r="A727" t="str">
        <f t="shared" si="24"/>
        <v>Hỗ trợ các phường, xã trung tâm (kinh phí đào tạo chính trị)13</v>
      </c>
      <c r="B727" s="3" t="s">
        <v>1</v>
      </c>
      <c r="C727" s="8" t="s">
        <v>166</v>
      </c>
      <c r="D727" s="49"/>
      <c r="E727" s="50"/>
      <c r="F727" s="51">
        <v>1500</v>
      </c>
      <c r="G727" s="50">
        <v>0</v>
      </c>
      <c r="H727">
        <v>13</v>
      </c>
    </row>
    <row r="728" spans="1:8">
      <c r="A728" t="str">
        <f t="shared" si="24"/>
        <v>Kinh phí hoạt động ngành13</v>
      </c>
      <c r="B728" s="25">
        <v>5</v>
      </c>
      <c r="C728" s="6" t="s">
        <v>41</v>
      </c>
      <c r="D728" s="47"/>
      <c r="E728" s="52">
        <v>23866</v>
      </c>
      <c r="F728" s="53">
        <v>0.01</v>
      </c>
      <c r="G728" s="45">
        <v>238.66</v>
      </c>
      <c r="H728">
        <v>13</v>
      </c>
    </row>
    <row r="729" spans="1:8">
      <c r="A729" t="str">
        <f t="shared" si="24"/>
        <v>Các sự nghiệp khác13</v>
      </c>
      <c r="B729" s="25" t="s">
        <v>40</v>
      </c>
      <c r="C729" s="6" t="s">
        <v>39</v>
      </c>
      <c r="D729" s="47"/>
      <c r="E729" s="50"/>
      <c r="F729" s="46"/>
      <c r="G729" s="45">
        <v>56727.913381999999</v>
      </c>
      <c r="H729">
        <v>13</v>
      </c>
    </row>
    <row r="730" spans="1:8">
      <c r="A730" t="str">
        <f t="shared" si="24"/>
        <v>Chi chế độ tiền lương13</v>
      </c>
      <c r="B730" s="25">
        <v>1</v>
      </c>
      <c r="C730" s="10" t="s">
        <v>38</v>
      </c>
      <c r="D730" s="48"/>
      <c r="E730" s="45"/>
      <c r="F730" s="46"/>
      <c r="G730" s="45">
        <v>12235.560576</v>
      </c>
      <c r="H730">
        <v>13</v>
      </c>
    </row>
    <row r="731" spans="1:8" ht="30">
      <c r="A731" t="str">
        <f t="shared" si="24"/>
        <v>Chế độ tiền lương theo số biên chế có mặt13</v>
      </c>
      <c r="B731" s="3" t="s">
        <v>10</v>
      </c>
      <c r="C731" s="8" t="s">
        <v>37</v>
      </c>
      <c r="D731" s="49"/>
      <c r="E731" s="50">
        <v>53</v>
      </c>
      <c r="F731" s="51"/>
      <c r="G731" s="50">
        <v>9088.5693599999995</v>
      </c>
      <c r="H731">
        <v>13</v>
      </c>
    </row>
    <row r="732" spans="1:8">
      <c r="A732" t="str">
        <f t="shared" si="24"/>
        <v>Phụ cấp cấp ủy13</v>
      </c>
      <c r="B732" s="3" t="s">
        <v>1</v>
      </c>
      <c r="C732" s="8" t="s">
        <v>36</v>
      </c>
      <c r="D732" s="49"/>
      <c r="E732" s="54">
        <v>27</v>
      </c>
      <c r="F732" s="51">
        <v>8.4239999999999995</v>
      </c>
      <c r="G732" s="50">
        <v>227.44799999999998</v>
      </c>
      <c r="H732">
        <v>13</v>
      </c>
    </row>
    <row r="733" spans="1:8">
      <c r="A733" t="str">
        <f t="shared" si="24"/>
        <v>Phụ cấp HĐND13</v>
      </c>
      <c r="B733" s="3" t="s">
        <v>26</v>
      </c>
      <c r="C733" s="8" t="s">
        <v>35</v>
      </c>
      <c r="D733" s="49"/>
      <c r="E733" s="54"/>
      <c r="F733" s="51"/>
      <c r="G733" s="50">
        <v>681</v>
      </c>
      <c r="H733">
        <v>13</v>
      </c>
    </row>
    <row r="734" spans="1:8" ht="45">
      <c r="A734" t="str">
        <f t="shared" si="24"/>
        <v>Chế độ người hoạt động không chuyên trách, người trực tiếp tham gia hoạt động tại cấp ấp13</v>
      </c>
      <c r="B734" s="3" t="s">
        <v>24</v>
      </c>
      <c r="C734" s="8" t="s">
        <v>34</v>
      </c>
      <c r="D734" s="49"/>
      <c r="E734" s="50">
        <v>93</v>
      </c>
      <c r="F734" s="51"/>
      <c r="G734" s="50">
        <v>2238.543216</v>
      </c>
      <c r="H734">
        <v>13</v>
      </c>
    </row>
    <row r="735" spans="1:8">
      <c r="A735" t="str">
        <f t="shared" si="24"/>
        <v>Khoán chi hoạt động 13</v>
      </c>
      <c r="B735" s="25">
        <v>2</v>
      </c>
      <c r="C735" s="6" t="s">
        <v>33</v>
      </c>
      <c r="D735" s="47"/>
      <c r="E735" s="45">
        <v>89</v>
      </c>
      <c r="F735" s="46"/>
      <c r="G735" s="45">
        <v>9046</v>
      </c>
      <c r="H735">
        <v>13</v>
      </c>
    </row>
    <row r="736" spans="1:8" ht="30">
      <c r="A736" t="str">
        <f t="shared" ref="A736:A758" si="25">C736&amp;H736</f>
        <v>Phân bổ theo số biên chế CBCC được giao13</v>
      </c>
      <c r="B736" s="14" t="s">
        <v>10</v>
      </c>
      <c r="C736" s="15" t="s">
        <v>32</v>
      </c>
      <c r="D736" s="55"/>
      <c r="E736" s="56">
        <v>74</v>
      </c>
      <c r="F736" s="57">
        <v>80</v>
      </c>
      <c r="G736" s="58">
        <v>5920</v>
      </c>
      <c r="H736">
        <v>13</v>
      </c>
    </row>
    <row r="737" spans="1:8" ht="30">
      <c r="A737" t="str">
        <f t="shared" si="25"/>
        <v>Phân bổ theo số biên chế viên chức được giao13</v>
      </c>
      <c r="B737" s="14" t="s">
        <v>1</v>
      </c>
      <c r="C737" s="15" t="s">
        <v>31</v>
      </c>
      <c r="D737" s="55"/>
      <c r="E737" s="56">
        <v>15</v>
      </c>
      <c r="F737" s="57">
        <v>50</v>
      </c>
      <c r="G737" s="58">
        <v>750</v>
      </c>
      <c r="H737">
        <v>13</v>
      </c>
    </row>
    <row r="738" spans="1:8" ht="30">
      <c r="A738" t="str">
        <f t="shared" si="25"/>
        <v>Phân bổ bổ sung số biên chế tiết kiệm, chưa tuyển13</v>
      </c>
      <c r="B738" s="14" t="s">
        <v>26</v>
      </c>
      <c r="C738" s="13" t="s">
        <v>30</v>
      </c>
      <c r="D738" s="59"/>
      <c r="E738" s="56">
        <v>36</v>
      </c>
      <c r="F738" s="57">
        <v>66</v>
      </c>
      <c r="G738" s="58">
        <v>2376</v>
      </c>
      <c r="H738">
        <v>13</v>
      </c>
    </row>
    <row r="739" spans="1:8">
      <c r="A739" t="str">
        <f t="shared" si="25"/>
        <v>Chi các chế độ chính sách lớn13</v>
      </c>
      <c r="B739" s="25">
        <v>3</v>
      </c>
      <c r="C739" s="6" t="s">
        <v>29</v>
      </c>
      <c r="D739" s="47"/>
      <c r="E739" s="45"/>
      <c r="F739" s="46"/>
      <c r="G739" s="45">
        <v>14508.670805999998</v>
      </c>
      <c r="H739">
        <v>13</v>
      </c>
    </row>
    <row r="740" spans="1:8" ht="30">
      <c r="A740" t="str">
        <f t="shared" si="25"/>
        <v>Chi chế độ trợ giúp xã hội thường xuyên13</v>
      </c>
      <c r="B740" s="3" t="s">
        <v>10</v>
      </c>
      <c r="C740" s="8" t="s">
        <v>28</v>
      </c>
      <c r="D740" s="49"/>
      <c r="E740" s="50"/>
      <c r="F740" s="51"/>
      <c r="G740" s="50">
        <v>3351</v>
      </c>
      <c r="H740">
        <v>13</v>
      </c>
    </row>
    <row r="741" spans="1:8">
      <c r="A741" t="str">
        <f t="shared" si="25"/>
        <v>Tiền điện hộ nghèo, BTXH13</v>
      </c>
      <c r="B741" s="3" t="s">
        <v>1</v>
      </c>
      <c r="C741" s="8" t="s">
        <v>27</v>
      </c>
      <c r="D741" s="49"/>
      <c r="E741" s="50"/>
      <c r="F741" s="51"/>
      <c r="G741" s="50">
        <v>17.292000000000002</v>
      </c>
      <c r="H741">
        <v>13</v>
      </c>
    </row>
    <row r="742" spans="1:8" ht="30">
      <c r="A742" t="str">
        <f t="shared" si="25"/>
        <v>Chính sách người có uy tín, già làng13</v>
      </c>
      <c r="B742" s="3" t="s">
        <v>26</v>
      </c>
      <c r="C742" s="8" t="s">
        <v>25</v>
      </c>
      <c r="D742" s="49"/>
      <c r="E742" s="50"/>
      <c r="F742" s="51"/>
      <c r="G742" s="50">
        <v>214.43199999999996</v>
      </c>
      <c r="H742">
        <v>13</v>
      </c>
    </row>
    <row r="743" spans="1:8" ht="30">
      <c r="A743" t="str">
        <f t="shared" si="25"/>
        <v>Chế độ quà tặng, chúc thọ người cao tuổi13</v>
      </c>
      <c r="B743" s="3" t="s">
        <v>24</v>
      </c>
      <c r="C743" s="8" t="s">
        <v>23</v>
      </c>
      <c r="D743" s="49"/>
      <c r="E743" s="50"/>
      <c r="F743" s="51"/>
      <c r="G743" s="50">
        <v>238</v>
      </c>
      <c r="H743">
        <v>13</v>
      </c>
    </row>
    <row r="744" spans="1:8" ht="30">
      <c r="A744" t="str">
        <f t="shared" si="25"/>
        <v>Chế độ đối với trưởng các đoàn thể ấp13</v>
      </c>
      <c r="B744" s="3" t="s">
        <v>22</v>
      </c>
      <c r="C744" s="8" t="s">
        <v>21</v>
      </c>
      <c r="D744" s="49"/>
      <c r="E744" s="50">
        <v>64</v>
      </c>
      <c r="F744" s="51">
        <v>3.5999999999999996</v>
      </c>
      <c r="G744" s="50">
        <v>230.39999999999998</v>
      </c>
      <c r="H744">
        <v>13</v>
      </c>
    </row>
    <row r="745" spans="1:8">
      <c r="A745" t="str">
        <f t="shared" si="25"/>
        <v>Chế độ hỗ trợ tổ nhân dân13</v>
      </c>
      <c r="B745" s="3" t="s">
        <v>20</v>
      </c>
      <c r="C745" s="8" t="s">
        <v>19</v>
      </c>
      <c r="D745" s="49"/>
      <c r="E745" s="50">
        <v>16</v>
      </c>
      <c r="F745" s="51">
        <v>3.5999999999999996</v>
      </c>
      <c r="G745" s="50">
        <v>57.599999999999994</v>
      </c>
      <c r="H745">
        <v>13</v>
      </c>
    </row>
    <row r="746" spans="1:8" ht="30">
      <c r="A746" t="str">
        <f t="shared" si="25"/>
        <v>Chế độ đối với đội an ninh trật tự cơ sở13</v>
      </c>
      <c r="B746" s="3" t="s">
        <v>18</v>
      </c>
      <c r="C746" s="8" t="s">
        <v>17</v>
      </c>
      <c r="D746" s="49"/>
      <c r="E746" s="50"/>
      <c r="F746" s="51"/>
      <c r="G746" s="50">
        <v>3687.8399999999979</v>
      </c>
      <c r="H746">
        <v>13</v>
      </c>
    </row>
    <row r="747" spans="1:8">
      <c r="A747" t="str">
        <f t="shared" si="25"/>
        <v>Chế độ dân quân tự vệ13</v>
      </c>
      <c r="B747" s="3" t="s">
        <v>16</v>
      </c>
      <c r="C747" s="8" t="s">
        <v>15</v>
      </c>
      <c r="D747" s="49"/>
      <c r="E747" s="50"/>
      <c r="F747" s="51"/>
      <c r="G747" s="50">
        <v>6005.0268059999999</v>
      </c>
      <c r="H747">
        <v>13</v>
      </c>
    </row>
    <row r="748" spans="1:8">
      <c r="A748" t="str">
        <f t="shared" si="25"/>
        <v>Chế độ hỗ trợ Tết Nguyên đán13</v>
      </c>
      <c r="B748" s="3" t="s">
        <v>14</v>
      </c>
      <c r="C748" s="8" t="s">
        <v>13</v>
      </c>
      <c r="D748" s="49"/>
      <c r="E748" s="50"/>
      <c r="F748" s="51"/>
      <c r="G748" s="50">
        <v>707.08</v>
      </c>
      <c r="H748">
        <v>13</v>
      </c>
    </row>
    <row r="749" spans="1:8">
      <c r="A749" t="str">
        <f t="shared" si="25"/>
        <v>Chi thu gom, xử lý rác13</v>
      </c>
      <c r="B749" s="25">
        <v>4</v>
      </c>
      <c r="C749" s="10" t="s">
        <v>12</v>
      </c>
      <c r="D749" s="48"/>
      <c r="E749" s="45"/>
      <c r="F749" s="46"/>
      <c r="G749" s="45">
        <v>1100</v>
      </c>
      <c r="H749">
        <v>13</v>
      </c>
    </row>
    <row r="750" spans="1:8">
      <c r="A750" t="str">
        <f t="shared" si="25"/>
        <v>Chi bổ sung đặc thù13</v>
      </c>
      <c r="B750" s="25">
        <v>5</v>
      </c>
      <c r="C750" s="6" t="s">
        <v>11</v>
      </c>
      <c r="D750" s="47"/>
      <c r="E750" s="45"/>
      <c r="F750" s="46"/>
      <c r="G750" s="45">
        <v>0</v>
      </c>
      <c r="H750">
        <v>13</v>
      </c>
    </row>
    <row r="751" spans="1:8">
      <c r="A751" t="str">
        <f t="shared" si="25"/>
        <v>Hỗ trợ các phường, xã trung tâm13</v>
      </c>
      <c r="B751" s="3" t="s">
        <v>10</v>
      </c>
      <c r="C751" s="8" t="s">
        <v>9</v>
      </c>
      <c r="D751" s="49"/>
      <c r="E751" s="50"/>
      <c r="F751" s="51"/>
      <c r="G751" s="50">
        <v>0</v>
      </c>
      <c r="H751">
        <v>13</v>
      </c>
    </row>
    <row r="752" spans="1:8">
      <c r="A752" t="str">
        <f t="shared" si="25"/>
        <v>- Phường Trấn Biên 13</v>
      </c>
      <c r="B752" s="3"/>
      <c r="C752" s="8" t="s">
        <v>8</v>
      </c>
      <c r="D752" s="49"/>
      <c r="E752" s="50"/>
      <c r="F752" s="51">
        <v>60000</v>
      </c>
      <c r="G752" s="50"/>
      <c r="H752">
        <v>13</v>
      </c>
    </row>
    <row r="753" spans="1:8" ht="30">
      <c r="A753" t="str">
        <f t="shared" si="25"/>
        <v>- Phường Long Khánh và Phường Bình Phước13</v>
      </c>
      <c r="B753" s="3"/>
      <c r="C753" s="8" t="s">
        <v>7</v>
      </c>
      <c r="D753" s="49"/>
      <c r="E753" s="50"/>
      <c r="F753" s="51">
        <v>19200</v>
      </c>
      <c r="G753" s="50"/>
      <c r="H753">
        <v>13</v>
      </c>
    </row>
    <row r="754" spans="1:8">
      <c r="A754" t="str">
        <f t="shared" si="25"/>
        <v>- Các phường trung tâm khác13</v>
      </c>
      <c r="B754" s="3"/>
      <c r="C754" s="8" t="s">
        <v>6</v>
      </c>
      <c r="D754" s="49"/>
      <c r="E754" s="50"/>
      <c r="F754" s="51">
        <v>8500</v>
      </c>
      <c r="G754" s="50"/>
      <c r="H754">
        <v>13</v>
      </c>
    </row>
    <row r="755" spans="1:8">
      <c r="A755" t="str">
        <f t="shared" si="25"/>
        <v xml:space="preserve"> Hỗ trợ các xã vùng biên giới13</v>
      </c>
      <c r="B755" s="3" t="s">
        <v>1</v>
      </c>
      <c r="C755" s="8" t="s">
        <v>5</v>
      </c>
      <c r="D755" s="49"/>
      <c r="E755" s="50"/>
      <c r="F755" s="51">
        <v>3000</v>
      </c>
      <c r="G755" s="50">
        <v>0</v>
      </c>
      <c r="H755">
        <v>13</v>
      </c>
    </row>
    <row r="756" spans="1:8">
      <c r="A756" t="str">
        <f t="shared" si="25"/>
        <v>Phân bổ chung 13</v>
      </c>
      <c r="B756" s="25">
        <v>9</v>
      </c>
      <c r="C756" s="6" t="s">
        <v>4</v>
      </c>
      <c r="D756" s="47"/>
      <c r="E756" s="45"/>
      <c r="F756" s="46"/>
      <c r="G756" s="45">
        <v>19837.682000000001</v>
      </c>
      <c r="H756">
        <v>13</v>
      </c>
    </row>
    <row r="757" spans="1:8">
      <c r="A757" t="str">
        <f t="shared" si="25"/>
        <v>Phân bổ chung theo xã13</v>
      </c>
      <c r="B757" s="3" t="s">
        <v>3</v>
      </c>
      <c r="C757" s="8" t="s">
        <v>2</v>
      </c>
      <c r="D757" s="49"/>
      <c r="E757" s="50">
        <v>1</v>
      </c>
      <c r="F757" s="51">
        <v>18000</v>
      </c>
      <c r="G757" s="50">
        <v>18000</v>
      </c>
      <c r="H757">
        <v>13</v>
      </c>
    </row>
    <row r="758" spans="1:8">
      <c r="A758" t="str">
        <f t="shared" si="25"/>
        <v>Phân bổ theo dân số 13</v>
      </c>
      <c r="B758" s="3" t="s">
        <v>1</v>
      </c>
      <c r="C758" s="8" t="s">
        <v>0</v>
      </c>
      <c r="D758" s="49"/>
      <c r="E758" s="52">
        <v>23866</v>
      </c>
      <c r="F758" s="51">
        <v>7.6999999999999999E-2</v>
      </c>
      <c r="G758" s="50">
        <v>1837.682</v>
      </c>
      <c r="H758">
        <v>13</v>
      </c>
    </row>
    <row r="761" spans="1:8">
      <c r="B761" s="147" t="s">
        <v>64</v>
      </c>
      <c r="C761" s="149" t="s">
        <v>63</v>
      </c>
      <c r="D761" s="149" t="s">
        <v>62</v>
      </c>
      <c r="E761" s="151" t="s">
        <v>61</v>
      </c>
      <c r="F761" s="151"/>
      <c r="G761" s="151"/>
      <c r="H761">
        <v>14</v>
      </c>
    </row>
    <row r="762" spans="1:8">
      <c r="B762" s="148"/>
      <c r="C762" s="150"/>
      <c r="D762" s="150"/>
      <c r="E762" s="18" t="s">
        <v>60</v>
      </c>
      <c r="F762" s="18" t="s">
        <v>59</v>
      </c>
      <c r="G762" s="18" t="s">
        <v>58</v>
      </c>
      <c r="H762">
        <v>14</v>
      </c>
    </row>
    <row r="763" spans="1:8">
      <c r="A763" t="str">
        <f t="shared" ref="A763:A794" si="26">C763&amp;H763</f>
        <v>Tổng14</v>
      </c>
      <c r="B763" s="25"/>
      <c r="C763" s="26" t="s">
        <v>57</v>
      </c>
      <c r="D763" s="45"/>
      <c r="E763" s="45"/>
      <c r="F763" s="46"/>
      <c r="G763" s="45">
        <v>247743.24723514399</v>
      </c>
      <c r="H763">
        <v>14</v>
      </c>
    </row>
    <row r="764" spans="1:8">
      <c r="A764" t="str">
        <f t="shared" si="26"/>
        <v>Sự nghiệp giáo dục - đào tạo14</v>
      </c>
      <c r="B764" s="25" t="s">
        <v>56</v>
      </c>
      <c r="C764" s="6" t="s">
        <v>55</v>
      </c>
      <c r="D764" s="47"/>
      <c r="E764" s="45"/>
      <c r="F764" s="46"/>
      <c r="G764" s="45">
        <v>157710.73123514399</v>
      </c>
      <c r="H764">
        <v>14</v>
      </c>
    </row>
    <row r="765" spans="1:8" ht="28.5">
      <c r="A765" t="str">
        <f t="shared" si="26"/>
        <v>Chi chế độ tiền lương theo số biên chế có mặt14</v>
      </c>
      <c r="B765" s="25">
        <v>1</v>
      </c>
      <c r="C765" s="10" t="s">
        <v>54</v>
      </c>
      <c r="D765" s="48"/>
      <c r="E765" s="45">
        <v>403</v>
      </c>
      <c r="F765" s="46"/>
      <c r="G765" s="45">
        <v>117660.491235144</v>
      </c>
      <c r="H765">
        <v>14</v>
      </c>
    </row>
    <row r="766" spans="1:8">
      <c r="A766" t="str">
        <f t="shared" si="26"/>
        <v>Khoán chi hoạt động giáo dục14</v>
      </c>
      <c r="B766" s="25">
        <v>2</v>
      </c>
      <c r="C766" s="6" t="s">
        <v>163</v>
      </c>
      <c r="D766" s="47"/>
      <c r="E766" s="45"/>
      <c r="F766" s="46"/>
      <c r="G766" s="45">
        <v>20797</v>
      </c>
      <c r="H766">
        <v>14</v>
      </c>
    </row>
    <row r="767" spans="1:8">
      <c r="A767" t="str">
        <f t="shared" si="26"/>
        <v>Mầm non14</v>
      </c>
      <c r="B767" s="3" t="s">
        <v>10</v>
      </c>
      <c r="C767" s="8" t="s">
        <v>53</v>
      </c>
      <c r="D767" s="49"/>
      <c r="E767" s="50"/>
      <c r="F767" s="51"/>
      <c r="G767" s="50">
        <v>6540</v>
      </c>
      <c r="H767">
        <v>14</v>
      </c>
    </row>
    <row r="768" spans="1:8">
      <c r="A768" t="str">
        <f t="shared" si="26"/>
        <v>- Phường14</v>
      </c>
      <c r="B768" s="3"/>
      <c r="C768" s="8" t="s">
        <v>167</v>
      </c>
      <c r="D768" s="49"/>
      <c r="E768" s="50"/>
      <c r="F768" s="51">
        <v>52</v>
      </c>
      <c r="G768" s="50">
        <v>0</v>
      </c>
      <c r="H768">
        <v>14</v>
      </c>
    </row>
    <row r="769" spans="1:8">
      <c r="A769" t="str">
        <f t="shared" si="26"/>
        <v>- Xã14</v>
      </c>
      <c r="B769" s="3"/>
      <c r="C769" s="8" t="s">
        <v>164</v>
      </c>
      <c r="D769" s="49"/>
      <c r="E769" s="50">
        <v>109</v>
      </c>
      <c r="F769" s="51">
        <v>60</v>
      </c>
      <c r="G769" s="50">
        <v>6540</v>
      </c>
      <c r="H769">
        <v>14</v>
      </c>
    </row>
    <row r="770" spans="1:8">
      <c r="A770" t="str">
        <f t="shared" si="26"/>
        <v>Cấp 1, 214</v>
      </c>
      <c r="B770" s="3" t="s">
        <v>1</v>
      </c>
      <c r="C770" s="8" t="s">
        <v>52</v>
      </c>
      <c r="D770" s="49"/>
      <c r="E770" s="50"/>
      <c r="F770" s="51"/>
      <c r="G770" s="50">
        <v>10640</v>
      </c>
      <c r="H770">
        <v>14</v>
      </c>
    </row>
    <row r="771" spans="1:8">
      <c r="A771" t="str">
        <f t="shared" si="26"/>
        <v>-Phường14</v>
      </c>
      <c r="B771" s="3"/>
      <c r="C771" s="8" t="s">
        <v>168</v>
      </c>
      <c r="D771" s="49"/>
      <c r="E771" s="50"/>
      <c r="F771" s="51">
        <v>30</v>
      </c>
      <c r="G771" s="50">
        <v>0</v>
      </c>
      <c r="H771">
        <v>14</v>
      </c>
    </row>
    <row r="772" spans="1:8">
      <c r="A772" t="str">
        <f t="shared" si="26"/>
        <v>-Xã14</v>
      </c>
      <c r="B772" s="3"/>
      <c r="C772" s="8" t="s">
        <v>169</v>
      </c>
      <c r="D772" s="49"/>
      <c r="E772" s="50">
        <v>304</v>
      </c>
      <c r="F772" s="51">
        <v>35</v>
      </c>
      <c r="G772" s="50">
        <v>10640</v>
      </c>
      <c r="H772">
        <v>14</v>
      </c>
    </row>
    <row r="773" spans="1:8">
      <c r="A773" t="str">
        <f t="shared" si="26"/>
        <v>Trường chính trị 14</v>
      </c>
      <c r="B773" s="3" t="s">
        <v>26</v>
      </c>
      <c r="C773" s="8" t="s">
        <v>51</v>
      </c>
      <c r="D773" s="49"/>
      <c r="E773" s="50">
        <v>3</v>
      </c>
      <c r="F773" s="51">
        <v>80</v>
      </c>
      <c r="G773" s="50">
        <v>240</v>
      </c>
      <c r="H773">
        <v>14</v>
      </c>
    </row>
    <row r="774" spans="1:8">
      <c r="A774" t="str">
        <f t="shared" si="26"/>
        <v>Trường dân tộc nội trú14</v>
      </c>
      <c r="B774" s="3" t="s">
        <v>24</v>
      </c>
      <c r="C774" s="8" t="s">
        <v>165</v>
      </c>
      <c r="D774" s="49"/>
      <c r="E774" s="50">
        <v>47</v>
      </c>
      <c r="F774" s="51">
        <v>55</v>
      </c>
      <c r="G774" s="50">
        <v>2585</v>
      </c>
      <c r="H774">
        <v>14</v>
      </c>
    </row>
    <row r="775" spans="1:8" ht="45">
      <c r="A775" t="str">
        <f t="shared" si="26"/>
        <v>'Phân bổ bổ sung số biên chế tiết kiệm, chưa tuyển sự nghiệp giáo dục - đào tạo14</v>
      </c>
      <c r="B775" s="3" t="s">
        <v>22</v>
      </c>
      <c r="C775" s="8" t="s">
        <v>170</v>
      </c>
      <c r="D775" s="49"/>
      <c r="E775" s="50">
        <v>12</v>
      </c>
      <c r="F775" s="51">
        <v>66</v>
      </c>
      <c r="G775" s="50">
        <v>792</v>
      </c>
      <c r="H775">
        <v>14</v>
      </c>
    </row>
    <row r="776" spans="1:8">
      <c r="A776" t="str">
        <f t="shared" si="26"/>
        <v>Chi các chế độ chính sách14</v>
      </c>
      <c r="B776" s="25">
        <v>3</v>
      </c>
      <c r="C776" s="6" t="s">
        <v>50</v>
      </c>
      <c r="D776" s="47"/>
      <c r="E776" s="45"/>
      <c r="F776" s="46"/>
      <c r="G776" s="45">
        <v>17461</v>
      </c>
      <c r="H776">
        <v>14</v>
      </c>
    </row>
    <row r="777" spans="1:8" ht="30">
      <c r="A777" t="str">
        <f t="shared" si="26"/>
        <v>Miễn giảm học phí, hỗ trợ chi phí học tập14</v>
      </c>
      <c r="B777" s="3" t="s">
        <v>10</v>
      </c>
      <c r="C777" s="8" t="s">
        <v>49</v>
      </c>
      <c r="D777" s="49"/>
      <c r="E777" s="50"/>
      <c r="F777" s="51"/>
      <c r="G777" s="50">
        <v>1152</v>
      </c>
      <c r="H777">
        <v>14</v>
      </c>
    </row>
    <row r="778" spans="1:8" ht="45">
      <c r="A778" t="str">
        <f t="shared" si="26"/>
        <v>Chính sách hỗ trợ mầm non (tiền ăn trẻ, hỗ trợ giáo viên, hỗ trợ cơ sở mầm non)14</v>
      </c>
      <c r="B778" s="3" t="s">
        <v>1</v>
      </c>
      <c r="C778" s="8" t="s">
        <v>48</v>
      </c>
      <c r="D778" s="49"/>
      <c r="E778" s="50"/>
      <c r="F778" s="51"/>
      <c r="G778" s="50">
        <v>227</v>
      </c>
      <c r="H778">
        <v>14</v>
      </c>
    </row>
    <row r="779" spans="1:8">
      <c r="A779" t="str">
        <f t="shared" si="26"/>
        <v>Chế độ hỗ trợ học sinh khuyết tật14</v>
      </c>
      <c r="B779" s="3" t="s">
        <v>26</v>
      </c>
      <c r="C779" s="8" t="s">
        <v>47</v>
      </c>
      <c r="D779" s="49"/>
      <c r="E779" s="50"/>
      <c r="F779" s="51"/>
      <c r="G779" s="50"/>
      <c r="H779">
        <v>14</v>
      </c>
    </row>
    <row r="780" spans="1:8" ht="30">
      <c r="A780" t="str">
        <f t="shared" si="26"/>
        <v>Chế độ giáo viên dạy trẻ khuyết tật14</v>
      </c>
      <c r="B780" s="3" t="s">
        <v>24</v>
      </c>
      <c r="C780" s="8" t="s">
        <v>46</v>
      </c>
      <c r="D780" s="49"/>
      <c r="E780" s="50"/>
      <c r="F780" s="51"/>
      <c r="G780" s="50"/>
      <c r="H780">
        <v>14</v>
      </c>
    </row>
    <row r="781" spans="1:8" ht="30">
      <c r="A781" t="str">
        <f t="shared" si="26"/>
        <v>Chế độ hỗ trợ trẻ em nhà trẻ bán trú14</v>
      </c>
      <c r="B781" s="3" t="s">
        <v>22</v>
      </c>
      <c r="C781" s="8" t="s">
        <v>45</v>
      </c>
      <c r="D781" s="49"/>
      <c r="E781" s="50"/>
      <c r="F781" s="51"/>
      <c r="G781" s="50"/>
      <c r="H781">
        <v>14</v>
      </c>
    </row>
    <row r="782" spans="1:8" ht="30">
      <c r="A782" t="str">
        <f t="shared" si="26"/>
        <v>Chế độ hỗ trợ đối với học sinh, trường dân tộc nội trú14</v>
      </c>
      <c r="B782" s="21" t="s">
        <v>20</v>
      </c>
      <c r="C782" s="22" t="s">
        <v>161</v>
      </c>
      <c r="D782" s="49"/>
      <c r="E782" s="50"/>
      <c r="F782" s="51"/>
      <c r="G782" s="50">
        <v>15505</v>
      </c>
      <c r="H782">
        <v>14</v>
      </c>
    </row>
    <row r="783" spans="1:8">
      <c r="A783" t="str">
        <f t="shared" si="26"/>
        <v>Hỗ trợ Tết Nguyên đán14</v>
      </c>
      <c r="B783" s="3" t="s">
        <v>18</v>
      </c>
      <c r="C783" s="8" t="s">
        <v>44</v>
      </c>
      <c r="D783" s="49"/>
      <c r="E783" s="50"/>
      <c r="F783" s="51"/>
      <c r="G783" s="50">
        <v>577</v>
      </c>
      <c r="H783">
        <v>14</v>
      </c>
    </row>
    <row r="784" spans="1:8">
      <c r="A784" t="str">
        <f t="shared" si="26"/>
        <v>Các đặc thù14</v>
      </c>
      <c r="B784" s="25">
        <v>4</v>
      </c>
      <c r="C784" s="6" t="s">
        <v>43</v>
      </c>
      <c r="D784" s="47"/>
      <c r="E784" s="45"/>
      <c r="F784" s="46"/>
      <c r="G784" s="45">
        <v>1500</v>
      </c>
      <c r="H784">
        <v>14</v>
      </c>
    </row>
    <row r="785" spans="1:8" ht="30">
      <c r="A785" t="str">
        <f t="shared" si="26"/>
        <v>Trường có từ 02 cơ sở trở lên, mỗi cơ sở14</v>
      </c>
      <c r="B785" s="3" t="s">
        <v>10</v>
      </c>
      <c r="C785" s="8" t="s">
        <v>42</v>
      </c>
      <c r="D785" s="49"/>
      <c r="E785" s="50"/>
      <c r="F785" s="51">
        <v>56</v>
      </c>
      <c r="G785" s="50">
        <v>0</v>
      </c>
      <c r="H785">
        <v>14</v>
      </c>
    </row>
    <row r="786" spans="1:8" ht="30">
      <c r="A786" t="str">
        <f t="shared" si="26"/>
        <v>Hỗ trợ các phường, xã trung tâm (kinh phí đào tạo chính trị)14</v>
      </c>
      <c r="B786" s="3" t="s">
        <v>1</v>
      </c>
      <c r="C786" s="8" t="s">
        <v>166</v>
      </c>
      <c r="D786" s="49"/>
      <c r="E786" s="50">
        <v>1</v>
      </c>
      <c r="F786" s="51">
        <v>1500</v>
      </c>
      <c r="G786" s="50">
        <v>1500</v>
      </c>
      <c r="H786">
        <v>14</v>
      </c>
    </row>
    <row r="787" spans="1:8">
      <c r="A787" t="str">
        <f t="shared" si="26"/>
        <v>Kinh phí hoạt động ngành14</v>
      </c>
      <c r="B787" s="25">
        <v>5</v>
      </c>
      <c r="C787" s="6" t="s">
        <v>41</v>
      </c>
      <c r="D787" s="47"/>
      <c r="E787" s="52">
        <v>29224</v>
      </c>
      <c r="F787" s="53">
        <v>0.01</v>
      </c>
      <c r="G787" s="45">
        <v>292.24</v>
      </c>
      <c r="H787">
        <v>14</v>
      </c>
    </row>
    <row r="788" spans="1:8">
      <c r="A788" t="str">
        <f t="shared" si="26"/>
        <v>Các sự nghiệp khác14</v>
      </c>
      <c r="B788" s="25" t="s">
        <v>40</v>
      </c>
      <c r="C788" s="6" t="s">
        <v>39</v>
      </c>
      <c r="D788" s="47"/>
      <c r="E788" s="50"/>
      <c r="F788" s="46"/>
      <c r="G788" s="45">
        <v>90032.516000000003</v>
      </c>
      <c r="H788">
        <v>14</v>
      </c>
    </row>
    <row r="789" spans="1:8">
      <c r="A789" t="str">
        <f t="shared" si="26"/>
        <v>Chi chế độ tiền lương14</v>
      </c>
      <c r="B789" s="25">
        <v>1</v>
      </c>
      <c r="C789" s="10" t="s">
        <v>38</v>
      </c>
      <c r="D789" s="48"/>
      <c r="E789" s="45"/>
      <c r="F789" s="46"/>
      <c r="G789" s="45">
        <v>20781.867999999999</v>
      </c>
      <c r="H789">
        <v>14</v>
      </c>
    </row>
    <row r="790" spans="1:8" ht="30">
      <c r="A790" t="str">
        <f t="shared" si="26"/>
        <v>Chế độ tiền lương theo số biên chế có mặt14</v>
      </c>
      <c r="B790" s="3" t="s">
        <v>10</v>
      </c>
      <c r="C790" s="8" t="s">
        <v>37</v>
      </c>
      <c r="D790" s="49"/>
      <c r="E790" s="50">
        <v>86</v>
      </c>
      <c r="F790" s="51"/>
      <c r="G790" s="50">
        <v>16426</v>
      </c>
      <c r="H790">
        <v>14</v>
      </c>
    </row>
    <row r="791" spans="1:8">
      <c r="A791" t="str">
        <f t="shared" si="26"/>
        <v>Phụ cấp cấp ủy14</v>
      </c>
      <c r="B791" s="3" t="s">
        <v>1</v>
      </c>
      <c r="C791" s="8" t="s">
        <v>36</v>
      </c>
      <c r="D791" s="49"/>
      <c r="E791" s="54">
        <v>29</v>
      </c>
      <c r="F791" s="51">
        <v>8.4239999999999995</v>
      </c>
      <c r="G791" s="50">
        <v>244.29599999999999</v>
      </c>
      <c r="H791">
        <v>14</v>
      </c>
    </row>
    <row r="792" spans="1:8">
      <c r="A792" t="str">
        <f t="shared" si="26"/>
        <v>Phụ cấp HĐND14</v>
      </c>
      <c r="B792" s="3" t="s">
        <v>26</v>
      </c>
      <c r="C792" s="8" t="s">
        <v>35</v>
      </c>
      <c r="D792" s="49"/>
      <c r="E792" s="54">
        <v>78</v>
      </c>
      <c r="F792" s="51">
        <v>8.4239999999999995</v>
      </c>
      <c r="G792" s="50">
        <v>657.072</v>
      </c>
      <c r="H792">
        <v>14</v>
      </c>
    </row>
    <row r="793" spans="1:8" ht="45">
      <c r="A793" t="str">
        <f t="shared" si="26"/>
        <v>Chế độ người hoạt động không chuyên trách, người trực tiếp tham gia hoạt động tại cấp ấp14</v>
      </c>
      <c r="B793" s="3" t="s">
        <v>24</v>
      </c>
      <c r="C793" s="8" t="s">
        <v>34</v>
      </c>
      <c r="D793" s="49"/>
      <c r="E793" s="50"/>
      <c r="F793" s="51"/>
      <c r="G793" s="50">
        <v>3454.5</v>
      </c>
      <c r="H793">
        <v>14</v>
      </c>
    </row>
    <row r="794" spans="1:8">
      <c r="A794" t="str">
        <f t="shared" si="26"/>
        <v>Khoán chi hoạt động 14</v>
      </c>
      <c r="B794" s="25">
        <v>2</v>
      </c>
      <c r="C794" s="6" t="s">
        <v>33</v>
      </c>
      <c r="D794" s="47"/>
      <c r="E794" s="45"/>
      <c r="F794" s="46"/>
      <c r="G794" s="45">
        <v>9392</v>
      </c>
      <c r="H794">
        <v>14</v>
      </c>
    </row>
    <row r="795" spans="1:8" ht="30">
      <c r="A795" t="str">
        <f t="shared" ref="A795:A817" si="27">C795&amp;H795</f>
        <v>Phân bổ theo số biên chế CBCC được giao14</v>
      </c>
      <c r="B795" s="14" t="s">
        <v>10</v>
      </c>
      <c r="C795" s="15" t="s">
        <v>32</v>
      </c>
      <c r="D795" s="55"/>
      <c r="E795" s="56">
        <v>94</v>
      </c>
      <c r="F795" s="57">
        <v>80</v>
      </c>
      <c r="G795" s="58">
        <v>7520</v>
      </c>
      <c r="H795">
        <v>14</v>
      </c>
    </row>
    <row r="796" spans="1:8" ht="30">
      <c r="A796" t="str">
        <f t="shared" si="27"/>
        <v>Phân bổ theo số biên chế viên chức được giao14</v>
      </c>
      <c r="B796" s="14" t="s">
        <v>1</v>
      </c>
      <c r="C796" s="15" t="s">
        <v>31</v>
      </c>
      <c r="D796" s="55"/>
      <c r="E796" s="56">
        <v>15</v>
      </c>
      <c r="F796" s="57">
        <v>50</v>
      </c>
      <c r="G796" s="58">
        <v>750</v>
      </c>
      <c r="H796">
        <v>14</v>
      </c>
    </row>
    <row r="797" spans="1:8" ht="30">
      <c r="A797" t="str">
        <f t="shared" si="27"/>
        <v>Phân bổ bổ sung số biên chế tiết kiệm, chưa tuyển14</v>
      </c>
      <c r="B797" s="14" t="s">
        <v>26</v>
      </c>
      <c r="C797" s="13" t="s">
        <v>30</v>
      </c>
      <c r="D797" s="59"/>
      <c r="E797" s="56">
        <v>17</v>
      </c>
      <c r="F797" s="57">
        <v>66</v>
      </c>
      <c r="G797" s="58">
        <v>1122</v>
      </c>
      <c r="H797">
        <v>14</v>
      </c>
    </row>
    <row r="798" spans="1:8">
      <c r="A798" t="str">
        <f t="shared" si="27"/>
        <v>Chi các chế độ chính sách lớn14</v>
      </c>
      <c r="B798" s="25">
        <v>3</v>
      </c>
      <c r="C798" s="6" t="s">
        <v>29</v>
      </c>
      <c r="D798" s="47"/>
      <c r="E798" s="45"/>
      <c r="F798" s="46"/>
      <c r="G798" s="45">
        <v>27073.4</v>
      </c>
      <c r="H798">
        <v>14</v>
      </c>
    </row>
    <row r="799" spans="1:8" ht="30">
      <c r="A799" t="str">
        <f t="shared" si="27"/>
        <v>Chi chế độ trợ giúp xã hội thường xuyên14</v>
      </c>
      <c r="B799" s="3" t="s">
        <v>10</v>
      </c>
      <c r="C799" s="8" t="s">
        <v>28</v>
      </c>
      <c r="D799" s="49"/>
      <c r="E799" s="50"/>
      <c r="F799" s="51"/>
      <c r="G799" s="50">
        <v>9132</v>
      </c>
      <c r="H799">
        <v>14</v>
      </c>
    </row>
    <row r="800" spans="1:8">
      <c r="A800" t="str">
        <f t="shared" si="27"/>
        <v>Tiền điện hộ nghèo, BTXH14</v>
      </c>
      <c r="B800" s="3" t="s">
        <v>1</v>
      </c>
      <c r="C800" s="8" t="s">
        <v>27</v>
      </c>
      <c r="D800" s="49"/>
      <c r="E800" s="50"/>
      <c r="F800" s="51"/>
      <c r="G800" s="50"/>
      <c r="H800">
        <v>14</v>
      </c>
    </row>
    <row r="801" spans="1:8" ht="30">
      <c r="A801" t="str">
        <f t="shared" si="27"/>
        <v>Chính sách người có uy tín, già làng14</v>
      </c>
      <c r="B801" s="3" t="s">
        <v>26</v>
      </c>
      <c r="C801" s="8" t="s">
        <v>25</v>
      </c>
      <c r="D801" s="49"/>
      <c r="E801" s="50"/>
      <c r="F801" s="51"/>
      <c r="G801" s="50">
        <v>42</v>
      </c>
      <c r="H801">
        <v>14</v>
      </c>
    </row>
    <row r="802" spans="1:8" ht="30">
      <c r="A802" t="str">
        <f t="shared" si="27"/>
        <v>Chế độ quà tặng, chúc thọ người cao tuổi14</v>
      </c>
      <c r="B802" s="3" t="s">
        <v>24</v>
      </c>
      <c r="C802" s="8" t="s">
        <v>23</v>
      </c>
      <c r="D802" s="49"/>
      <c r="E802" s="50"/>
      <c r="F802" s="51"/>
      <c r="G802" s="50"/>
      <c r="H802">
        <v>14</v>
      </c>
    </row>
    <row r="803" spans="1:8" ht="30">
      <c r="A803" t="str">
        <f t="shared" si="27"/>
        <v>Chế độ đối với trưởng các đoàn thể ấp14</v>
      </c>
      <c r="B803" s="3" t="s">
        <v>22</v>
      </c>
      <c r="C803" s="8" t="s">
        <v>21</v>
      </c>
      <c r="D803" s="49"/>
      <c r="E803" s="50">
        <v>88</v>
      </c>
      <c r="F803" s="51">
        <v>3.5999999999999996</v>
      </c>
      <c r="G803" s="50">
        <v>316.79999999999995</v>
      </c>
      <c r="H803">
        <v>14</v>
      </c>
    </row>
    <row r="804" spans="1:8">
      <c r="A804" t="str">
        <f t="shared" si="27"/>
        <v>Chế độ hỗ trợ tổ nhân dân14</v>
      </c>
      <c r="B804" s="3" t="s">
        <v>20</v>
      </c>
      <c r="C804" s="8" t="s">
        <v>19</v>
      </c>
      <c r="D804" s="49"/>
      <c r="E804" s="50">
        <v>251</v>
      </c>
      <c r="F804" s="51">
        <v>3.5999999999999996</v>
      </c>
      <c r="G804" s="50">
        <v>903.59999999999991</v>
      </c>
      <c r="H804">
        <v>14</v>
      </c>
    </row>
    <row r="805" spans="1:8" ht="30">
      <c r="A805" t="str">
        <f t="shared" si="27"/>
        <v>Chế độ đối với đội an ninh trật tự cơ sở14</v>
      </c>
      <c r="B805" s="3" t="s">
        <v>18</v>
      </c>
      <c r="C805" s="8" t="s">
        <v>17</v>
      </c>
      <c r="D805" s="49"/>
      <c r="E805" s="50"/>
      <c r="F805" s="51"/>
      <c r="G805" s="50">
        <v>8652</v>
      </c>
      <c r="H805">
        <v>14</v>
      </c>
    </row>
    <row r="806" spans="1:8">
      <c r="A806" t="str">
        <f t="shared" si="27"/>
        <v>Chế độ dân quân tự vệ14</v>
      </c>
      <c r="B806" s="3" t="s">
        <v>16</v>
      </c>
      <c r="C806" s="8" t="s">
        <v>15</v>
      </c>
      <c r="D806" s="49"/>
      <c r="E806" s="50"/>
      <c r="F806" s="51"/>
      <c r="G806" s="50">
        <v>6873</v>
      </c>
      <c r="H806">
        <v>14</v>
      </c>
    </row>
    <row r="807" spans="1:8">
      <c r="A807" t="str">
        <f t="shared" si="27"/>
        <v>Chế độ hỗ trợ Tết Nguyên đán14</v>
      </c>
      <c r="B807" s="3" t="s">
        <v>14</v>
      </c>
      <c r="C807" s="8" t="s">
        <v>13</v>
      </c>
      <c r="D807" s="49"/>
      <c r="E807" s="50"/>
      <c r="F807" s="51"/>
      <c r="G807" s="50">
        <v>1154</v>
      </c>
      <c r="H807">
        <v>14</v>
      </c>
    </row>
    <row r="808" spans="1:8">
      <c r="A808" t="str">
        <f t="shared" si="27"/>
        <v>Chi thu gom, xử lý rác14</v>
      </c>
      <c r="B808" s="25">
        <v>4</v>
      </c>
      <c r="C808" s="10" t="s">
        <v>12</v>
      </c>
      <c r="D808" s="48"/>
      <c r="E808" s="45"/>
      <c r="F808" s="46"/>
      <c r="G808" s="45">
        <v>4035</v>
      </c>
      <c r="H808">
        <v>14</v>
      </c>
    </row>
    <row r="809" spans="1:8">
      <c r="A809" t="str">
        <f t="shared" si="27"/>
        <v>Chi bổ sung đặc thù14</v>
      </c>
      <c r="B809" s="25">
        <v>5</v>
      </c>
      <c r="C809" s="6" t="s">
        <v>11</v>
      </c>
      <c r="D809" s="47"/>
      <c r="E809" s="45"/>
      <c r="F809" s="46"/>
      <c r="G809" s="45">
        <v>8500</v>
      </c>
      <c r="H809">
        <v>14</v>
      </c>
    </row>
    <row r="810" spans="1:8">
      <c r="A810" t="str">
        <f t="shared" si="27"/>
        <v>Hỗ trợ các phường, xã trung tâm14</v>
      </c>
      <c r="B810" s="3" t="s">
        <v>10</v>
      </c>
      <c r="C810" s="8" t="s">
        <v>9</v>
      </c>
      <c r="D810" s="49"/>
      <c r="E810" s="50"/>
      <c r="F810" s="51"/>
      <c r="G810" s="50">
        <v>8500</v>
      </c>
      <c r="H810">
        <v>14</v>
      </c>
    </row>
    <row r="811" spans="1:8">
      <c r="A811" t="str">
        <f t="shared" si="27"/>
        <v>- Phường Trấn Biên 14</v>
      </c>
      <c r="B811" s="3"/>
      <c r="C811" s="8" t="s">
        <v>8</v>
      </c>
      <c r="D811" s="49"/>
      <c r="E811" s="50"/>
      <c r="F811" s="51">
        <v>60000</v>
      </c>
      <c r="G811" s="50"/>
      <c r="H811">
        <v>14</v>
      </c>
    </row>
    <row r="812" spans="1:8" ht="30">
      <c r="A812" t="str">
        <f t="shared" si="27"/>
        <v>- Phường Long Khánh và Phường Bình Phước14</v>
      </c>
      <c r="B812" s="3"/>
      <c r="C812" s="8" t="s">
        <v>7</v>
      </c>
      <c r="D812" s="49"/>
      <c r="E812" s="50"/>
      <c r="F812" s="51">
        <v>19200</v>
      </c>
      <c r="G812" s="50"/>
      <c r="H812">
        <v>14</v>
      </c>
    </row>
    <row r="813" spans="1:8">
      <c r="A813" t="str">
        <f t="shared" si="27"/>
        <v>- Các phường trung tâm khác14</v>
      </c>
      <c r="B813" s="3"/>
      <c r="C813" s="8" t="s">
        <v>6</v>
      </c>
      <c r="D813" s="49"/>
      <c r="E813" s="50">
        <v>1</v>
      </c>
      <c r="F813" s="51">
        <v>8500</v>
      </c>
      <c r="G813" s="50">
        <v>8500</v>
      </c>
      <c r="H813">
        <v>14</v>
      </c>
    </row>
    <row r="814" spans="1:8">
      <c r="A814" t="str">
        <f t="shared" si="27"/>
        <v xml:space="preserve"> Hỗ trợ các xã vùng biên giới14</v>
      </c>
      <c r="B814" s="3" t="s">
        <v>1</v>
      </c>
      <c r="C814" s="8" t="s">
        <v>5</v>
      </c>
      <c r="D814" s="49"/>
      <c r="E814" s="50"/>
      <c r="F814" s="51">
        <v>3000</v>
      </c>
      <c r="G814" s="50">
        <v>0</v>
      </c>
      <c r="H814">
        <v>14</v>
      </c>
    </row>
    <row r="815" spans="1:8">
      <c r="A815" t="str">
        <f t="shared" si="27"/>
        <v>Phân bổ chung 14</v>
      </c>
      <c r="B815" s="25">
        <v>9</v>
      </c>
      <c r="C815" s="6" t="s">
        <v>4</v>
      </c>
      <c r="D815" s="47"/>
      <c r="E815" s="45"/>
      <c r="F815" s="46"/>
      <c r="G815" s="45">
        <v>20250.248</v>
      </c>
      <c r="H815">
        <v>14</v>
      </c>
    </row>
    <row r="816" spans="1:8">
      <c r="A816" t="str">
        <f t="shared" si="27"/>
        <v>Phân bổ chung theo xã14</v>
      </c>
      <c r="B816" s="3" t="s">
        <v>3</v>
      </c>
      <c r="C816" s="8" t="s">
        <v>2</v>
      </c>
      <c r="D816" s="49"/>
      <c r="E816" s="50">
        <v>1</v>
      </c>
      <c r="F816" s="51">
        <v>18000</v>
      </c>
      <c r="G816" s="50">
        <v>18000</v>
      </c>
      <c r="H816">
        <v>14</v>
      </c>
    </row>
    <row r="817" spans="1:8">
      <c r="A817" t="str">
        <f t="shared" si="27"/>
        <v>Phân bổ theo dân số 14</v>
      </c>
      <c r="B817" s="3" t="s">
        <v>1</v>
      </c>
      <c r="C817" s="8" t="s">
        <v>0</v>
      </c>
      <c r="D817" s="49"/>
      <c r="E817" s="52">
        <v>29224</v>
      </c>
      <c r="F817" s="51">
        <v>7.6999999999999999E-2</v>
      </c>
      <c r="G817" s="50">
        <v>2250.248</v>
      </c>
      <c r="H817">
        <v>14</v>
      </c>
    </row>
    <row r="820" spans="1:8">
      <c r="B820" s="147" t="s">
        <v>64</v>
      </c>
      <c r="C820" s="149" t="s">
        <v>63</v>
      </c>
      <c r="D820" s="149" t="s">
        <v>62</v>
      </c>
      <c r="E820" s="151" t="s">
        <v>61</v>
      </c>
      <c r="F820" s="151"/>
      <c r="G820" s="151"/>
      <c r="H820">
        <v>15</v>
      </c>
    </row>
    <row r="821" spans="1:8">
      <c r="B821" s="148"/>
      <c r="C821" s="150"/>
      <c r="D821" s="150"/>
      <c r="E821" s="18" t="s">
        <v>60</v>
      </c>
      <c r="F821" s="18" t="s">
        <v>59</v>
      </c>
      <c r="G821" s="18" t="s">
        <v>58</v>
      </c>
      <c r="H821">
        <v>15</v>
      </c>
    </row>
    <row r="822" spans="1:8">
      <c r="A822" t="str">
        <f t="shared" ref="A822:A853" si="28">C822&amp;H822</f>
        <v>Tổng15</v>
      </c>
      <c r="B822" s="25"/>
      <c r="C822" s="26" t="s">
        <v>57</v>
      </c>
      <c r="D822" s="45"/>
      <c r="E822" s="45"/>
      <c r="F822" s="46"/>
      <c r="G822" s="45">
        <v>113809.11476925478</v>
      </c>
      <c r="H822">
        <v>15</v>
      </c>
    </row>
    <row r="823" spans="1:8">
      <c r="A823" t="str">
        <f t="shared" si="28"/>
        <v>Sự nghiệp giáo dục - đào tạo15</v>
      </c>
      <c r="B823" s="25" t="s">
        <v>56</v>
      </c>
      <c r="C823" s="6" t="s">
        <v>55</v>
      </c>
      <c r="D823" s="47"/>
      <c r="E823" s="45"/>
      <c r="F823" s="46">
        <v>0.01</v>
      </c>
      <c r="G823" s="45">
        <v>49560.773028154785</v>
      </c>
      <c r="H823">
        <v>15</v>
      </c>
    </row>
    <row r="824" spans="1:8" ht="28.5">
      <c r="A824" t="str">
        <f t="shared" si="28"/>
        <v>Chi chế độ tiền lương theo số biên chế có mặt15</v>
      </c>
      <c r="B824" s="25">
        <v>1</v>
      </c>
      <c r="C824" s="10" t="s">
        <v>54</v>
      </c>
      <c r="D824" s="48"/>
      <c r="E824" s="45">
        <v>92</v>
      </c>
      <c r="F824" s="46"/>
      <c r="G824" s="45">
        <v>42274.116911520003</v>
      </c>
      <c r="H824">
        <v>15</v>
      </c>
    </row>
    <row r="825" spans="1:8">
      <c r="A825" t="str">
        <f t="shared" si="28"/>
        <v>Khoán chi hoạt động giáo dục15</v>
      </c>
      <c r="B825" s="25">
        <v>2</v>
      </c>
      <c r="C825" s="6" t="s">
        <v>163</v>
      </c>
      <c r="D825" s="47"/>
      <c r="E825" s="45">
        <v>93</v>
      </c>
      <c r="F825" s="46"/>
      <c r="G825" s="45">
        <v>3945.7071999999998</v>
      </c>
      <c r="H825">
        <v>15</v>
      </c>
    </row>
    <row r="826" spans="1:8">
      <c r="A826" t="str">
        <f t="shared" si="28"/>
        <v>Mầm non15</v>
      </c>
      <c r="B826" s="3" t="s">
        <v>10</v>
      </c>
      <c r="C826" s="8" t="s">
        <v>53</v>
      </c>
      <c r="D826" s="49"/>
      <c r="E826" s="50">
        <v>25</v>
      </c>
      <c r="F826" s="51"/>
      <c r="G826" s="50">
        <v>1500</v>
      </c>
      <c r="H826">
        <v>15</v>
      </c>
    </row>
    <row r="827" spans="1:8">
      <c r="A827" t="str">
        <f t="shared" si="28"/>
        <v>- Phường15</v>
      </c>
      <c r="B827" s="3"/>
      <c r="C827" s="8" t="s">
        <v>167</v>
      </c>
      <c r="D827" s="49"/>
      <c r="E827" s="50"/>
      <c r="F827" s="51">
        <v>52</v>
      </c>
      <c r="G827" s="50">
        <v>0</v>
      </c>
      <c r="H827">
        <v>15</v>
      </c>
    </row>
    <row r="828" spans="1:8">
      <c r="A828" t="str">
        <f t="shared" si="28"/>
        <v>- Xã15</v>
      </c>
      <c r="B828" s="3"/>
      <c r="C828" s="8" t="s">
        <v>164</v>
      </c>
      <c r="D828" s="49"/>
      <c r="E828" s="50">
        <v>25</v>
      </c>
      <c r="F828" s="51">
        <v>60</v>
      </c>
      <c r="G828" s="50">
        <v>1500</v>
      </c>
      <c r="H828">
        <v>15</v>
      </c>
    </row>
    <row r="829" spans="1:8">
      <c r="A829" t="str">
        <f t="shared" si="28"/>
        <v>Cấp 1, 215</v>
      </c>
      <c r="B829" s="3" t="s">
        <v>1</v>
      </c>
      <c r="C829" s="8" t="s">
        <v>52</v>
      </c>
      <c r="D829" s="49"/>
      <c r="E829" s="50">
        <v>68</v>
      </c>
      <c r="F829" s="51"/>
      <c r="G829" s="50">
        <v>2380</v>
      </c>
      <c r="H829">
        <v>15</v>
      </c>
    </row>
    <row r="830" spans="1:8">
      <c r="A830" t="str">
        <f t="shared" si="28"/>
        <v>-Phường15</v>
      </c>
      <c r="B830" s="3"/>
      <c r="C830" s="8" t="s">
        <v>168</v>
      </c>
      <c r="D830" s="49"/>
      <c r="E830" s="50"/>
      <c r="F830" s="51">
        <v>30</v>
      </c>
      <c r="G830" s="50">
        <v>0</v>
      </c>
      <c r="H830">
        <v>15</v>
      </c>
    </row>
    <row r="831" spans="1:8">
      <c r="A831" t="str">
        <f t="shared" si="28"/>
        <v>-Xã15</v>
      </c>
      <c r="B831" s="3"/>
      <c r="C831" s="8" t="s">
        <v>169</v>
      </c>
      <c r="D831" s="49"/>
      <c r="E831" s="50">
        <v>68</v>
      </c>
      <c r="F831" s="51">
        <v>35</v>
      </c>
      <c r="G831" s="50">
        <v>2380</v>
      </c>
      <c r="H831">
        <v>15</v>
      </c>
    </row>
    <row r="832" spans="1:8">
      <c r="A832" t="str">
        <f t="shared" si="28"/>
        <v>Trường chính trị 15</v>
      </c>
      <c r="B832" s="3" t="s">
        <v>26</v>
      </c>
      <c r="C832" s="8" t="s">
        <v>51</v>
      </c>
      <c r="D832" s="49"/>
      <c r="E832" s="50"/>
      <c r="F832" s="51">
        <v>80</v>
      </c>
      <c r="G832" s="50">
        <v>0</v>
      </c>
      <c r="H832">
        <v>15</v>
      </c>
    </row>
    <row r="833" spans="1:8">
      <c r="A833" t="str">
        <f t="shared" si="28"/>
        <v>Trường dân tộc nội trú15</v>
      </c>
      <c r="B833" s="3" t="s">
        <v>24</v>
      </c>
      <c r="C833" s="8" t="s">
        <v>165</v>
      </c>
      <c r="D833" s="49"/>
      <c r="E833" s="50"/>
      <c r="F833" s="51">
        <v>55</v>
      </c>
      <c r="G833" s="50">
        <v>0</v>
      </c>
      <c r="H833">
        <v>15</v>
      </c>
    </row>
    <row r="834" spans="1:8" ht="45">
      <c r="A834" t="str">
        <f t="shared" si="28"/>
        <v>'Phân bổ bổ sung số biên chế tiết kiệm, chưa tuyển sự nghiệp giáo dục - đào tạo15</v>
      </c>
      <c r="B834" s="3" t="s">
        <v>22</v>
      </c>
      <c r="C834" s="8" t="s">
        <v>170</v>
      </c>
      <c r="D834" s="49"/>
      <c r="E834" s="50">
        <v>1</v>
      </c>
      <c r="F834" s="51">
        <v>65.707199999999986</v>
      </c>
      <c r="G834" s="50">
        <v>65.707199999999986</v>
      </c>
      <c r="H834">
        <v>15</v>
      </c>
    </row>
    <row r="835" spans="1:8">
      <c r="A835" t="str">
        <f t="shared" si="28"/>
        <v>Chi các chế độ chính sách15</v>
      </c>
      <c r="B835" s="25">
        <v>3</v>
      </c>
      <c r="C835" s="6" t="s">
        <v>50</v>
      </c>
      <c r="D835" s="47"/>
      <c r="E835" s="45"/>
      <c r="F835" s="46"/>
      <c r="G835" s="45">
        <v>3146.9913166347828</v>
      </c>
      <c r="H835">
        <v>15</v>
      </c>
    </row>
    <row r="836" spans="1:8" ht="30">
      <c r="A836" t="str">
        <f t="shared" si="28"/>
        <v>Miễn giảm học phí, hỗ trợ chi phí học tập15</v>
      </c>
      <c r="B836" s="3" t="s">
        <v>10</v>
      </c>
      <c r="C836" s="8" t="s">
        <v>49</v>
      </c>
      <c r="D836" s="49"/>
      <c r="E836" s="50"/>
      <c r="F836" s="51"/>
      <c r="G836" s="50">
        <v>1621.35</v>
      </c>
      <c r="H836">
        <v>15</v>
      </c>
    </row>
    <row r="837" spans="1:8" ht="45">
      <c r="A837" t="str">
        <f t="shared" si="28"/>
        <v>Chính sách hỗ trợ mầm non (tiền ăn trẻ, hỗ trợ giáo viên, hỗ trợ cơ sở mầm non)15</v>
      </c>
      <c r="B837" s="3" t="s">
        <v>1</v>
      </c>
      <c r="C837" s="8" t="s">
        <v>48</v>
      </c>
      <c r="D837" s="49"/>
      <c r="E837" s="50"/>
      <c r="F837" s="51"/>
      <c r="G837" s="50">
        <v>532.43999999999994</v>
      </c>
      <c r="H837">
        <v>15</v>
      </c>
    </row>
    <row r="838" spans="1:8">
      <c r="A838" t="str">
        <f t="shared" si="28"/>
        <v>Chế độ hỗ trợ học sinh khuyết tật15</v>
      </c>
      <c r="B838" s="3" t="s">
        <v>26</v>
      </c>
      <c r="C838" s="8" t="s">
        <v>47</v>
      </c>
      <c r="D838" s="49"/>
      <c r="E838" s="50"/>
      <c r="F838" s="51"/>
      <c r="G838" s="50"/>
      <c r="H838">
        <v>15</v>
      </c>
    </row>
    <row r="839" spans="1:8" ht="30">
      <c r="A839" t="str">
        <f t="shared" si="28"/>
        <v>Chế độ giáo viên dạy trẻ khuyết tật15</v>
      </c>
      <c r="B839" s="3" t="s">
        <v>24</v>
      </c>
      <c r="C839" s="8" t="s">
        <v>46</v>
      </c>
      <c r="D839" s="49"/>
      <c r="E839" s="50"/>
      <c r="F839" s="51"/>
      <c r="G839" s="50">
        <v>397.4533166347826</v>
      </c>
      <c r="H839">
        <v>15</v>
      </c>
    </row>
    <row r="840" spans="1:8" ht="30">
      <c r="A840" t="str">
        <f t="shared" si="28"/>
        <v>Chế độ hỗ trợ trẻ em nhà trẻ bán trú15</v>
      </c>
      <c r="B840" s="3" t="s">
        <v>22</v>
      </c>
      <c r="C840" s="8" t="s">
        <v>45</v>
      </c>
      <c r="D840" s="49"/>
      <c r="E840" s="50"/>
      <c r="F840" s="51"/>
      <c r="G840" s="50">
        <v>485.34800000000001</v>
      </c>
      <c r="H840">
        <v>15</v>
      </c>
    </row>
    <row r="841" spans="1:8" ht="30">
      <c r="A841" t="str">
        <f t="shared" si="28"/>
        <v>Chế độ hỗ trợ đối với học sinh, trường dân tộc nội trú15</v>
      </c>
      <c r="B841" s="21" t="s">
        <v>20</v>
      </c>
      <c r="C841" s="22" t="s">
        <v>161</v>
      </c>
      <c r="D841" s="49"/>
      <c r="E841" s="50"/>
      <c r="F841" s="51"/>
      <c r="G841" s="50"/>
      <c r="H841">
        <v>15</v>
      </c>
    </row>
    <row r="842" spans="1:8">
      <c r="A842" t="str">
        <f t="shared" si="28"/>
        <v>Hỗ trợ Tết Nguyên đán15</v>
      </c>
      <c r="B842" s="3" t="s">
        <v>18</v>
      </c>
      <c r="C842" s="8" t="s">
        <v>44</v>
      </c>
      <c r="D842" s="49"/>
      <c r="E842" s="50">
        <v>92</v>
      </c>
      <c r="F842" s="51">
        <v>1.2</v>
      </c>
      <c r="G842" s="50">
        <v>110.39999999999999</v>
      </c>
      <c r="H842">
        <v>15</v>
      </c>
    </row>
    <row r="843" spans="1:8">
      <c r="A843" t="str">
        <f t="shared" si="28"/>
        <v>Các đặc thù15</v>
      </c>
      <c r="B843" s="25">
        <v>4</v>
      </c>
      <c r="C843" s="6" t="s">
        <v>43</v>
      </c>
      <c r="D843" s="47"/>
      <c r="E843" s="45"/>
      <c r="F843" s="46"/>
      <c r="G843" s="45">
        <v>112.55760000000001</v>
      </c>
      <c r="H843">
        <v>15</v>
      </c>
    </row>
    <row r="844" spans="1:8" ht="30">
      <c r="A844" t="str">
        <f t="shared" si="28"/>
        <v>Trường có từ 02 cơ sở trở lên, mỗi cơ sở15</v>
      </c>
      <c r="B844" s="3" t="s">
        <v>10</v>
      </c>
      <c r="C844" s="8" t="s">
        <v>42</v>
      </c>
      <c r="D844" s="49"/>
      <c r="E844" s="50">
        <v>2</v>
      </c>
      <c r="F844" s="51">
        <v>56.278800000000004</v>
      </c>
      <c r="G844" s="50">
        <v>112.55760000000001</v>
      </c>
      <c r="H844">
        <v>15</v>
      </c>
    </row>
    <row r="845" spans="1:8" ht="30">
      <c r="A845" t="str">
        <f t="shared" si="28"/>
        <v>Hỗ trợ các phường, xã trung tâm (kinh phí đào tạo chính trị)15</v>
      </c>
      <c r="B845" s="3" t="s">
        <v>1</v>
      </c>
      <c r="C845" s="8" t="s">
        <v>166</v>
      </c>
      <c r="D845" s="49"/>
      <c r="E845" s="50"/>
      <c r="F845" s="51">
        <v>1500</v>
      </c>
      <c r="G845" s="50">
        <v>0</v>
      </c>
      <c r="H845">
        <v>15</v>
      </c>
    </row>
    <row r="846" spans="1:8">
      <c r="A846" t="str">
        <f t="shared" si="28"/>
        <v>Kinh phí hoạt động ngành15</v>
      </c>
      <c r="B846" s="25">
        <v>5</v>
      </c>
      <c r="C846" s="6" t="s">
        <v>41</v>
      </c>
      <c r="D846" s="47"/>
      <c r="E846" s="52">
        <v>8140</v>
      </c>
      <c r="F846" s="53">
        <v>0.01</v>
      </c>
      <c r="G846" s="45">
        <v>81.400000000000006</v>
      </c>
      <c r="H846">
        <v>15</v>
      </c>
    </row>
    <row r="847" spans="1:8">
      <c r="A847" t="str">
        <f t="shared" si="28"/>
        <v>Các sự nghiệp khác15</v>
      </c>
      <c r="B847" s="25" t="s">
        <v>40</v>
      </c>
      <c r="C847" s="6" t="s">
        <v>39</v>
      </c>
      <c r="D847" s="47"/>
      <c r="E847" s="50"/>
      <c r="F847" s="46"/>
      <c r="G847" s="45">
        <v>64248.341741099997</v>
      </c>
      <c r="H847">
        <v>15</v>
      </c>
    </row>
    <row r="848" spans="1:8">
      <c r="A848" t="str">
        <f t="shared" si="28"/>
        <v>Chi chế độ tiền lương15</v>
      </c>
      <c r="B848" s="25">
        <v>1</v>
      </c>
      <c r="C848" s="10" t="s">
        <v>38</v>
      </c>
      <c r="D848" s="48"/>
      <c r="E848" s="45"/>
      <c r="F848" s="46"/>
      <c r="G848" s="45">
        <v>22037.7677411</v>
      </c>
      <c r="H848">
        <v>15</v>
      </c>
    </row>
    <row r="849" spans="1:8" ht="30">
      <c r="A849" t="str">
        <f t="shared" si="28"/>
        <v>Chế độ tiền lương theo số biên chế có mặt15</v>
      </c>
      <c r="B849" s="3" t="s">
        <v>10</v>
      </c>
      <c r="C849" s="8" t="s">
        <v>37</v>
      </c>
      <c r="D849" s="49"/>
      <c r="E849" s="50">
        <v>68</v>
      </c>
      <c r="F849" s="51"/>
      <c r="G849" s="50">
        <v>19125.758808000002</v>
      </c>
      <c r="H849">
        <v>15</v>
      </c>
    </row>
    <row r="850" spans="1:8">
      <c r="A850" t="str">
        <f t="shared" si="28"/>
        <v>Phụ cấp cấp ủy15</v>
      </c>
      <c r="B850" s="3" t="s">
        <v>1</v>
      </c>
      <c r="C850" s="8" t="s">
        <v>36</v>
      </c>
      <c r="D850" s="49"/>
      <c r="E850" s="54">
        <v>27</v>
      </c>
      <c r="F850" s="51">
        <v>8.4239999999999995</v>
      </c>
      <c r="G850" s="50">
        <v>227.44799999999998</v>
      </c>
      <c r="H850">
        <v>15</v>
      </c>
    </row>
    <row r="851" spans="1:8">
      <c r="A851" t="str">
        <f t="shared" si="28"/>
        <v>Phụ cấp HĐND15</v>
      </c>
      <c r="B851" s="3" t="s">
        <v>26</v>
      </c>
      <c r="C851" s="8" t="s">
        <v>35</v>
      </c>
      <c r="D851" s="49"/>
      <c r="E851" s="54"/>
      <c r="F851" s="51"/>
      <c r="G851" s="50">
        <v>978.14</v>
      </c>
      <c r="H851">
        <v>15</v>
      </c>
    </row>
    <row r="852" spans="1:8" ht="45">
      <c r="A852" t="str">
        <f t="shared" si="28"/>
        <v>Chế độ người hoạt động không chuyên trách, người trực tiếp tham gia hoạt động tại cấp ấp15</v>
      </c>
      <c r="B852" s="3" t="s">
        <v>24</v>
      </c>
      <c r="C852" s="8" t="s">
        <v>34</v>
      </c>
      <c r="D852" s="49"/>
      <c r="E852" s="50">
        <v>63</v>
      </c>
      <c r="F852" s="51"/>
      <c r="G852" s="50">
        <v>1706.4209331</v>
      </c>
      <c r="H852">
        <v>15</v>
      </c>
    </row>
    <row r="853" spans="1:8">
      <c r="A853" t="str">
        <f t="shared" si="28"/>
        <v>Khoán chi hoạt động 15</v>
      </c>
      <c r="B853" s="25">
        <v>2</v>
      </c>
      <c r="C853" s="6" t="s">
        <v>33</v>
      </c>
      <c r="D853" s="47"/>
      <c r="E853" s="45">
        <v>85</v>
      </c>
      <c r="F853" s="46"/>
      <c r="G853" s="45">
        <v>7472</v>
      </c>
      <c r="H853">
        <v>15</v>
      </c>
    </row>
    <row r="854" spans="1:8" ht="30">
      <c r="A854" t="str">
        <f t="shared" ref="A854:A876" si="29">C854&amp;H854</f>
        <v>Phân bổ theo số biên chế CBCC được giao15</v>
      </c>
      <c r="B854" s="14" t="s">
        <v>10</v>
      </c>
      <c r="C854" s="15" t="s">
        <v>32</v>
      </c>
      <c r="D854" s="55"/>
      <c r="E854" s="56">
        <v>70</v>
      </c>
      <c r="F854" s="57">
        <v>80</v>
      </c>
      <c r="G854" s="58">
        <v>5600</v>
      </c>
      <c r="H854">
        <v>15</v>
      </c>
    </row>
    <row r="855" spans="1:8" ht="30">
      <c r="A855" t="str">
        <f t="shared" si="29"/>
        <v>Phân bổ theo số biên chế viên chức được giao15</v>
      </c>
      <c r="B855" s="14" t="s">
        <v>1</v>
      </c>
      <c r="C855" s="15" t="s">
        <v>31</v>
      </c>
      <c r="D855" s="55"/>
      <c r="E855" s="56">
        <v>15</v>
      </c>
      <c r="F855" s="57">
        <v>50</v>
      </c>
      <c r="G855" s="58">
        <v>750</v>
      </c>
      <c r="H855">
        <v>15</v>
      </c>
    </row>
    <row r="856" spans="1:8" ht="30">
      <c r="A856" t="str">
        <f t="shared" si="29"/>
        <v>Phân bổ bổ sung số biên chế tiết kiệm, chưa tuyển15</v>
      </c>
      <c r="B856" s="14" t="s">
        <v>26</v>
      </c>
      <c r="C856" s="13" t="s">
        <v>30</v>
      </c>
      <c r="D856" s="59"/>
      <c r="E856" s="56">
        <v>17</v>
      </c>
      <c r="F856" s="57">
        <v>66</v>
      </c>
      <c r="G856" s="58">
        <v>1122</v>
      </c>
      <c r="H856">
        <v>15</v>
      </c>
    </row>
    <row r="857" spans="1:8">
      <c r="A857" t="str">
        <f t="shared" si="29"/>
        <v>Chi các chế độ chính sách lớn15</v>
      </c>
      <c r="B857" s="25">
        <v>3</v>
      </c>
      <c r="C857" s="6" t="s">
        <v>29</v>
      </c>
      <c r="D857" s="47"/>
      <c r="E857" s="45"/>
      <c r="F857" s="46"/>
      <c r="G857" s="45">
        <v>13531.793999999998</v>
      </c>
      <c r="H857">
        <v>15</v>
      </c>
    </row>
    <row r="858" spans="1:8" ht="30">
      <c r="A858" t="str">
        <f t="shared" si="29"/>
        <v>Chi chế độ trợ giúp xã hội thường xuyên15</v>
      </c>
      <c r="B858" s="3" t="s">
        <v>10</v>
      </c>
      <c r="C858" s="8" t="s">
        <v>28</v>
      </c>
      <c r="D858" s="49"/>
      <c r="E858" s="50"/>
      <c r="F858" s="51"/>
      <c r="G858" s="50">
        <v>2084.25</v>
      </c>
      <c r="H858">
        <v>15</v>
      </c>
    </row>
    <row r="859" spans="1:8">
      <c r="A859" t="str">
        <f t="shared" si="29"/>
        <v>Tiền điện hộ nghèo, BTXH15</v>
      </c>
      <c r="B859" s="3" t="s">
        <v>1</v>
      </c>
      <c r="C859" s="8" t="s">
        <v>27</v>
      </c>
      <c r="D859" s="49"/>
      <c r="E859" s="50"/>
      <c r="F859" s="51"/>
      <c r="G859" s="50">
        <v>99.822000000000003</v>
      </c>
      <c r="H859">
        <v>15</v>
      </c>
    </row>
    <row r="860" spans="1:8" ht="30">
      <c r="A860" t="str">
        <f t="shared" si="29"/>
        <v>Chính sách người có uy tín, già làng15</v>
      </c>
      <c r="B860" s="3" t="s">
        <v>26</v>
      </c>
      <c r="C860" s="8" t="s">
        <v>25</v>
      </c>
      <c r="D860" s="49"/>
      <c r="E860" s="50"/>
      <c r="F860" s="51"/>
      <c r="G860" s="50">
        <v>148.39999999999998</v>
      </c>
      <c r="H860">
        <v>15</v>
      </c>
    </row>
    <row r="861" spans="1:8" ht="30">
      <c r="A861" t="str">
        <f t="shared" si="29"/>
        <v>Chế độ quà tặng, chúc thọ người cao tuổi15</v>
      </c>
      <c r="B861" s="3" t="s">
        <v>24</v>
      </c>
      <c r="C861" s="8" t="s">
        <v>23</v>
      </c>
      <c r="D861" s="49"/>
      <c r="E861" s="50"/>
      <c r="F861" s="51"/>
      <c r="G861" s="50">
        <v>98.600000000000009</v>
      </c>
      <c r="H861">
        <v>15</v>
      </c>
    </row>
    <row r="862" spans="1:8" ht="30">
      <c r="A862" t="str">
        <f t="shared" si="29"/>
        <v>Chế độ đối với trưởng các đoàn thể ấp15</v>
      </c>
      <c r="B862" s="3" t="s">
        <v>22</v>
      </c>
      <c r="C862" s="8" t="s">
        <v>21</v>
      </c>
      <c r="D862" s="49"/>
      <c r="E862" s="50">
        <v>72</v>
      </c>
      <c r="F862" s="51">
        <v>3.5999999999999996</v>
      </c>
      <c r="G862" s="50">
        <v>259.2</v>
      </c>
      <c r="H862">
        <v>15</v>
      </c>
    </row>
    <row r="863" spans="1:8">
      <c r="A863" t="str">
        <f t="shared" si="29"/>
        <v>Chế độ hỗ trợ tổ nhân dân15</v>
      </c>
      <c r="B863" s="3" t="s">
        <v>20</v>
      </c>
      <c r="C863" s="8" t="s">
        <v>19</v>
      </c>
      <c r="D863" s="49"/>
      <c r="E863" s="50">
        <v>32</v>
      </c>
      <c r="F863" s="51">
        <v>3.5999999999999996</v>
      </c>
      <c r="G863" s="50">
        <v>115.19999999999999</v>
      </c>
      <c r="H863">
        <v>15</v>
      </c>
    </row>
    <row r="864" spans="1:8" ht="30">
      <c r="A864" t="str">
        <f t="shared" si="29"/>
        <v>Chế độ đối với đội an ninh trật tự cơ sở15</v>
      </c>
      <c r="B864" s="3" t="s">
        <v>18</v>
      </c>
      <c r="C864" s="8" t="s">
        <v>17</v>
      </c>
      <c r="D864" s="49"/>
      <c r="E864" s="50"/>
      <c r="F864" s="51"/>
      <c r="G864" s="50">
        <v>1332.72</v>
      </c>
      <c r="H864">
        <v>15</v>
      </c>
    </row>
    <row r="865" spans="1:8">
      <c r="A865" t="str">
        <f t="shared" si="29"/>
        <v>Chế độ dân quân tự vệ15</v>
      </c>
      <c r="B865" s="3" t="s">
        <v>16</v>
      </c>
      <c r="C865" s="8" t="s">
        <v>15</v>
      </c>
      <c r="D865" s="49"/>
      <c r="E865" s="50"/>
      <c r="F865" s="51"/>
      <c r="G865" s="50">
        <v>8702.4419999999991</v>
      </c>
      <c r="H865">
        <v>15</v>
      </c>
    </row>
    <row r="866" spans="1:8">
      <c r="A866" t="str">
        <f t="shared" si="29"/>
        <v>Chế độ hỗ trợ Tết Nguyên đán15</v>
      </c>
      <c r="B866" s="3" t="s">
        <v>14</v>
      </c>
      <c r="C866" s="8" t="s">
        <v>13</v>
      </c>
      <c r="D866" s="49"/>
      <c r="E866" s="50">
        <v>68</v>
      </c>
      <c r="F866" s="51"/>
      <c r="G866" s="50">
        <v>691.16</v>
      </c>
      <c r="H866">
        <v>15</v>
      </c>
    </row>
    <row r="867" spans="1:8">
      <c r="A867" t="str">
        <f t="shared" si="29"/>
        <v>Chi thu gom, xử lý rác15</v>
      </c>
      <c r="B867" s="25">
        <v>4</v>
      </c>
      <c r="C867" s="10" t="s">
        <v>12</v>
      </c>
      <c r="D867" s="48"/>
      <c r="E867" s="45"/>
      <c r="F867" s="46"/>
      <c r="G867" s="45">
        <v>1080</v>
      </c>
      <c r="H867">
        <v>15</v>
      </c>
    </row>
    <row r="868" spans="1:8">
      <c r="A868" t="str">
        <f t="shared" si="29"/>
        <v>Chi bổ sung đặc thù15</v>
      </c>
      <c r="B868" s="25">
        <v>5</v>
      </c>
      <c r="C868" s="6" t="s">
        <v>11</v>
      </c>
      <c r="D868" s="47"/>
      <c r="E868" s="45">
        <v>1</v>
      </c>
      <c r="F868" s="46">
        <v>89200</v>
      </c>
      <c r="G868" s="45">
        <v>1500</v>
      </c>
      <c r="H868">
        <v>15</v>
      </c>
    </row>
    <row r="869" spans="1:8">
      <c r="A869" t="str">
        <f t="shared" si="29"/>
        <v>Hỗ trợ các phường, xã trung tâm15</v>
      </c>
      <c r="B869" s="3" t="s">
        <v>10</v>
      </c>
      <c r="C869" s="8" t="s">
        <v>9</v>
      </c>
      <c r="D869" s="49"/>
      <c r="E869" s="50">
        <v>0</v>
      </c>
      <c r="F869" s="51">
        <v>87700</v>
      </c>
      <c r="G869" s="50">
        <v>0</v>
      </c>
      <c r="H869">
        <v>15</v>
      </c>
    </row>
    <row r="870" spans="1:8">
      <c r="A870" t="str">
        <f t="shared" si="29"/>
        <v>- Phường Trấn Biên 15</v>
      </c>
      <c r="B870" s="3"/>
      <c r="C870" s="8" t="s">
        <v>8</v>
      </c>
      <c r="D870" s="49"/>
      <c r="E870" s="50"/>
      <c r="F870" s="51">
        <v>60000</v>
      </c>
      <c r="G870" s="50"/>
      <c r="H870">
        <v>15</v>
      </c>
    </row>
    <row r="871" spans="1:8" ht="30">
      <c r="A871" t="str">
        <f t="shared" si="29"/>
        <v>- Phường Long Khánh và Phường Bình Phước15</v>
      </c>
      <c r="B871" s="3"/>
      <c r="C871" s="8" t="s">
        <v>7</v>
      </c>
      <c r="D871" s="49"/>
      <c r="E871" s="50"/>
      <c r="F871" s="51">
        <v>19200</v>
      </c>
      <c r="G871" s="50"/>
      <c r="H871">
        <v>15</v>
      </c>
    </row>
    <row r="872" spans="1:8">
      <c r="A872" t="str">
        <f t="shared" si="29"/>
        <v>- Các phường trung tâm khác15</v>
      </c>
      <c r="B872" s="3"/>
      <c r="C872" s="8" t="s">
        <v>6</v>
      </c>
      <c r="D872" s="49"/>
      <c r="E872" s="50">
        <v>0</v>
      </c>
      <c r="F872" s="51">
        <v>8500</v>
      </c>
      <c r="G872" s="50">
        <v>0</v>
      </c>
      <c r="H872">
        <v>15</v>
      </c>
    </row>
    <row r="873" spans="1:8">
      <c r="A873" t="str">
        <f t="shared" si="29"/>
        <v xml:space="preserve"> Hỗ trợ các xã vùng biên giới15</v>
      </c>
      <c r="B873" s="3" t="s">
        <v>1</v>
      </c>
      <c r="C873" s="8" t="s">
        <v>5</v>
      </c>
      <c r="D873" s="49"/>
      <c r="E873" s="50">
        <v>1</v>
      </c>
      <c r="F873" s="51">
        <v>1500</v>
      </c>
      <c r="G873" s="50">
        <v>1500</v>
      </c>
      <c r="H873">
        <v>15</v>
      </c>
    </row>
    <row r="874" spans="1:8">
      <c r="A874" t="str">
        <f t="shared" si="29"/>
        <v>Phân bổ chung 15</v>
      </c>
      <c r="B874" s="25">
        <v>9</v>
      </c>
      <c r="C874" s="6" t="s">
        <v>4</v>
      </c>
      <c r="D874" s="47"/>
      <c r="E874" s="45"/>
      <c r="F874" s="46">
        <v>18000.077000000001</v>
      </c>
      <c r="G874" s="45">
        <v>18626.78</v>
      </c>
      <c r="H874">
        <v>15</v>
      </c>
    </row>
    <row r="875" spans="1:8">
      <c r="A875" t="str">
        <f t="shared" si="29"/>
        <v>Phân bổ chung theo xã15</v>
      </c>
      <c r="B875" s="3" t="s">
        <v>3</v>
      </c>
      <c r="C875" s="8" t="s">
        <v>2</v>
      </c>
      <c r="D875" s="49"/>
      <c r="E875" s="50">
        <v>1</v>
      </c>
      <c r="F875" s="51">
        <v>18000</v>
      </c>
      <c r="G875" s="50">
        <v>18000</v>
      </c>
      <c r="H875">
        <v>15</v>
      </c>
    </row>
    <row r="876" spans="1:8">
      <c r="A876" t="str">
        <f t="shared" si="29"/>
        <v>Phân bổ theo dân số 15</v>
      </c>
      <c r="B876" s="3" t="s">
        <v>1</v>
      </c>
      <c r="C876" s="8" t="s">
        <v>0</v>
      </c>
      <c r="D876" s="49"/>
      <c r="E876" s="52">
        <v>8140</v>
      </c>
      <c r="F876" s="51">
        <v>7.6999999999999999E-2</v>
      </c>
      <c r="G876" s="50">
        <v>626.78</v>
      </c>
      <c r="H876">
        <v>15</v>
      </c>
    </row>
    <row r="879" spans="1:8">
      <c r="B879" s="147" t="s">
        <v>64</v>
      </c>
      <c r="C879" s="149" t="s">
        <v>63</v>
      </c>
      <c r="D879" s="149" t="s">
        <v>62</v>
      </c>
      <c r="E879" s="151" t="s">
        <v>61</v>
      </c>
      <c r="F879" s="151"/>
      <c r="G879" s="151"/>
      <c r="H879">
        <v>16</v>
      </c>
    </row>
    <row r="880" spans="1:8">
      <c r="B880" s="148"/>
      <c r="C880" s="150"/>
      <c r="D880" s="150"/>
      <c r="E880" s="18" t="s">
        <v>60</v>
      </c>
      <c r="F880" s="18" t="s">
        <v>59</v>
      </c>
      <c r="G880" s="18" t="s">
        <v>58</v>
      </c>
      <c r="H880">
        <v>16</v>
      </c>
    </row>
    <row r="881" spans="1:8">
      <c r="A881" t="str">
        <f t="shared" ref="A881:A912" si="30">C881&amp;H881</f>
        <v>Tổng16</v>
      </c>
      <c r="B881" s="25"/>
      <c r="C881" s="26" t="s">
        <v>57</v>
      </c>
      <c r="D881" s="45"/>
      <c r="E881" s="45"/>
      <c r="F881" s="46"/>
      <c r="G881" s="45">
        <v>232023.50771483162</v>
      </c>
      <c r="H881">
        <v>16</v>
      </c>
    </row>
    <row r="882" spans="1:8">
      <c r="A882" t="str">
        <f t="shared" si="30"/>
        <v>Sự nghiệp giáo dục - đào tạo16</v>
      </c>
      <c r="B882" s="25" t="s">
        <v>56</v>
      </c>
      <c r="C882" s="6" t="s">
        <v>55</v>
      </c>
      <c r="D882" s="47"/>
      <c r="E882" s="45"/>
      <c r="F882" s="46"/>
      <c r="G882" s="45">
        <v>140101.46781579164</v>
      </c>
      <c r="H882">
        <v>16</v>
      </c>
    </row>
    <row r="883" spans="1:8" ht="28.5">
      <c r="A883" t="str">
        <f t="shared" si="30"/>
        <v>Chi chế độ tiền lương theo số biên chế có mặt16</v>
      </c>
      <c r="B883" s="25">
        <v>1</v>
      </c>
      <c r="C883" s="10" t="s">
        <v>54</v>
      </c>
      <c r="D883" s="48"/>
      <c r="E883" s="45">
        <v>483</v>
      </c>
      <c r="F883" s="46"/>
      <c r="G883" s="45">
        <v>106681.33852346879</v>
      </c>
      <c r="H883">
        <v>16</v>
      </c>
    </row>
    <row r="884" spans="1:8">
      <c r="A884" t="str">
        <f t="shared" si="30"/>
        <v>Khoán chi hoạt động giáo dục16</v>
      </c>
      <c r="B884" s="25">
        <v>2</v>
      </c>
      <c r="C884" s="6" t="s">
        <v>163</v>
      </c>
      <c r="D884" s="47"/>
      <c r="E884" s="45">
        <v>520</v>
      </c>
      <c r="F884" s="46"/>
      <c r="G884" s="45">
        <v>24766.166399999998</v>
      </c>
      <c r="H884">
        <v>16</v>
      </c>
    </row>
    <row r="885" spans="1:8">
      <c r="A885" t="str">
        <f t="shared" si="30"/>
        <v>Mầm non16</v>
      </c>
      <c r="B885" s="3" t="s">
        <v>10</v>
      </c>
      <c r="C885" s="8" t="s">
        <v>53</v>
      </c>
      <c r="D885" s="49"/>
      <c r="E885" s="50">
        <v>160</v>
      </c>
      <c r="F885" s="51"/>
      <c r="G885" s="50">
        <v>9600</v>
      </c>
      <c r="H885">
        <v>16</v>
      </c>
    </row>
    <row r="886" spans="1:8">
      <c r="A886" t="str">
        <f t="shared" si="30"/>
        <v>- Phường16</v>
      </c>
      <c r="B886" s="3"/>
      <c r="C886" s="8" t="s">
        <v>167</v>
      </c>
      <c r="D886" s="49"/>
      <c r="E886" s="50"/>
      <c r="F886" s="51">
        <v>52</v>
      </c>
      <c r="G886" s="50">
        <v>0</v>
      </c>
      <c r="H886">
        <v>16</v>
      </c>
    </row>
    <row r="887" spans="1:8">
      <c r="A887" t="str">
        <f t="shared" si="30"/>
        <v>- Xã16</v>
      </c>
      <c r="B887" s="3"/>
      <c r="C887" s="8" t="s">
        <v>164</v>
      </c>
      <c r="D887" s="49"/>
      <c r="E887" s="50">
        <v>160</v>
      </c>
      <c r="F887" s="51">
        <v>60</v>
      </c>
      <c r="G887" s="50">
        <v>9600</v>
      </c>
      <c r="H887">
        <v>16</v>
      </c>
    </row>
    <row r="888" spans="1:8">
      <c r="A888" t="str">
        <f t="shared" si="30"/>
        <v>Cấp 1, 216</v>
      </c>
      <c r="B888" s="3" t="s">
        <v>1</v>
      </c>
      <c r="C888" s="8" t="s">
        <v>52</v>
      </c>
      <c r="D888" s="49"/>
      <c r="E888" s="50">
        <v>357</v>
      </c>
      <c r="F888" s="51"/>
      <c r="G888" s="50">
        <v>12495</v>
      </c>
      <c r="H888">
        <v>16</v>
      </c>
    </row>
    <row r="889" spans="1:8">
      <c r="A889" t="str">
        <f t="shared" si="30"/>
        <v>-Phường16</v>
      </c>
      <c r="B889" s="3"/>
      <c r="C889" s="8" t="s">
        <v>168</v>
      </c>
      <c r="D889" s="49"/>
      <c r="E889" s="50"/>
      <c r="F889" s="51">
        <v>30</v>
      </c>
      <c r="G889" s="50">
        <v>0</v>
      </c>
      <c r="H889">
        <v>16</v>
      </c>
    </row>
    <row r="890" spans="1:8">
      <c r="A890" t="str">
        <f t="shared" si="30"/>
        <v>-Xã16</v>
      </c>
      <c r="B890" s="3"/>
      <c r="C890" s="8" t="s">
        <v>169</v>
      </c>
      <c r="D890" s="49"/>
      <c r="E890" s="50">
        <v>357</v>
      </c>
      <c r="F890" s="51">
        <v>35</v>
      </c>
      <c r="G890" s="50">
        <v>12495</v>
      </c>
      <c r="H890">
        <v>16</v>
      </c>
    </row>
    <row r="891" spans="1:8">
      <c r="A891" t="str">
        <f t="shared" si="30"/>
        <v>Trường chính trị 16</v>
      </c>
      <c r="B891" s="3" t="s">
        <v>26</v>
      </c>
      <c r="C891" s="8" t="s">
        <v>51</v>
      </c>
      <c r="D891" s="49"/>
      <c r="E891" s="50">
        <v>3</v>
      </c>
      <c r="F891" s="51">
        <v>80</v>
      </c>
      <c r="G891" s="50">
        <v>240</v>
      </c>
      <c r="H891">
        <v>16</v>
      </c>
    </row>
    <row r="892" spans="1:8">
      <c r="A892" t="str">
        <f t="shared" si="30"/>
        <v>Trường dân tộc nội trú16</v>
      </c>
      <c r="B892" s="3" t="s">
        <v>24</v>
      </c>
      <c r="C892" s="8" t="s">
        <v>165</v>
      </c>
      <c r="D892" s="49"/>
      <c r="E892" s="50"/>
      <c r="F892" s="51">
        <v>55</v>
      </c>
      <c r="G892" s="50"/>
      <c r="H892">
        <v>16</v>
      </c>
    </row>
    <row r="893" spans="1:8" ht="45">
      <c r="A893" t="str">
        <f t="shared" si="30"/>
        <v>'Phân bổ bổ sung số biên chế tiết kiệm, chưa tuyển sự nghiệp giáo dục - đào tạo16</v>
      </c>
      <c r="B893" s="3" t="s">
        <v>22</v>
      </c>
      <c r="C893" s="8" t="s">
        <v>170</v>
      </c>
      <c r="D893" s="49"/>
      <c r="E893" s="50">
        <v>37</v>
      </c>
      <c r="F893" s="51">
        <v>65.707199999999986</v>
      </c>
      <c r="G893" s="50">
        <v>2431.1663999999996</v>
      </c>
      <c r="H893">
        <v>16</v>
      </c>
    </row>
    <row r="894" spans="1:8">
      <c r="A894" t="str">
        <f t="shared" si="30"/>
        <v>Chi các chế độ chính sách16</v>
      </c>
      <c r="B894" s="25">
        <v>3</v>
      </c>
      <c r="C894" s="6" t="s">
        <v>50</v>
      </c>
      <c r="D894" s="47"/>
      <c r="E894" s="45"/>
      <c r="F894" s="46"/>
      <c r="G894" s="45">
        <v>6381.100092322863</v>
      </c>
      <c r="H894">
        <v>16</v>
      </c>
    </row>
    <row r="895" spans="1:8" ht="30">
      <c r="A895" t="str">
        <f t="shared" si="30"/>
        <v>Miễn giảm học phí, hỗ trợ chi phí học tập16</v>
      </c>
      <c r="B895" s="3" t="s">
        <v>10</v>
      </c>
      <c r="C895" s="8" t="s">
        <v>49</v>
      </c>
      <c r="D895" s="49"/>
      <c r="E895" s="50"/>
      <c r="F895" s="51"/>
      <c r="G895" s="50">
        <v>1016.929844</v>
      </c>
      <c r="H895">
        <v>16</v>
      </c>
    </row>
    <row r="896" spans="1:8" ht="45">
      <c r="A896" t="str">
        <f t="shared" si="30"/>
        <v>Chính sách hỗ trợ mầm non (tiền ăn trẻ, hỗ trợ giáo viên, hỗ trợ cơ sở mầm non)16</v>
      </c>
      <c r="B896" s="3" t="s">
        <v>1</v>
      </c>
      <c r="C896" s="8" t="s">
        <v>48</v>
      </c>
      <c r="D896" s="49"/>
      <c r="E896" s="50">
        <v>5</v>
      </c>
      <c r="F896" s="51"/>
      <c r="G896" s="50">
        <v>12.6</v>
      </c>
      <c r="H896">
        <v>16</v>
      </c>
    </row>
    <row r="897" spans="1:8">
      <c r="A897" t="str">
        <f t="shared" si="30"/>
        <v>Chế độ hỗ trợ học sinh khuyết tật16</v>
      </c>
      <c r="B897" s="3" t="s">
        <v>26</v>
      </c>
      <c r="C897" s="8" t="s">
        <v>47</v>
      </c>
      <c r="D897" s="49"/>
      <c r="E897" s="50">
        <v>3</v>
      </c>
      <c r="F897" s="51"/>
      <c r="G897" s="50">
        <v>50.543999999999997</v>
      </c>
      <c r="H897">
        <v>16</v>
      </c>
    </row>
    <row r="898" spans="1:8" ht="30">
      <c r="A898" t="str">
        <f t="shared" si="30"/>
        <v>Chế độ giáo viên dạy trẻ khuyết tật16</v>
      </c>
      <c r="B898" s="3" t="s">
        <v>24</v>
      </c>
      <c r="C898" s="8" t="s">
        <v>46</v>
      </c>
      <c r="D898" s="49"/>
      <c r="E898" s="50"/>
      <c r="F898" s="51"/>
      <c r="G898" s="50">
        <v>3743.9062483228636</v>
      </c>
      <c r="H898">
        <v>16</v>
      </c>
    </row>
    <row r="899" spans="1:8" ht="30">
      <c r="A899" t="str">
        <f t="shared" si="30"/>
        <v>Chế độ hỗ trợ trẻ em nhà trẻ bán trú16</v>
      </c>
      <c r="B899" s="3" t="s">
        <v>22</v>
      </c>
      <c r="C899" s="8" t="s">
        <v>45</v>
      </c>
      <c r="D899" s="49"/>
      <c r="E899" s="50">
        <v>288</v>
      </c>
      <c r="F899" s="51"/>
      <c r="G899" s="50">
        <v>933.11999999999989</v>
      </c>
      <c r="H899">
        <v>16</v>
      </c>
    </row>
    <row r="900" spans="1:8" ht="30">
      <c r="A900" t="str">
        <f t="shared" si="30"/>
        <v>Chế độ hỗ trợ đối với học sinh, trường dân tộc nội trú16</v>
      </c>
      <c r="B900" s="21" t="s">
        <v>20</v>
      </c>
      <c r="C900" s="22" t="s">
        <v>161</v>
      </c>
      <c r="D900" s="49"/>
      <c r="E900" s="50"/>
      <c r="F900" s="51"/>
      <c r="G900" s="50"/>
      <c r="H900">
        <v>16</v>
      </c>
    </row>
    <row r="901" spans="1:8">
      <c r="A901" t="str">
        <f t="shared" si="30"/>
        <v>Hỗ trợ Tết Nguyên đán16</v>
      </c>
      <c r="B901" s="3" t="s">
        <v>18</v>
      </c>
      <c r="C901" s="8" t="s">
        <v>44</v>
      </c>
      <c r="D901" s="49"/>
      <c r="E901" s="50">
        <v>520</v>
      </c>
      <c r="F901" s="51">
        <v>1.2</v>
      </c>
      <c r="G901" s="50">
        <v>624</v>
      </c>
      <c r="H901">
        <v>16</v>
      </c>
    </row>
    <row r="902" spans="1:8">
      <c r="A902" t="str">
        <f t="shared" si="30"/>
        <v>Các đặc thù16</v>
      </c>
      <c r="B902" s="25">
        <v>4</v>
      </c>
      <c r="C902" s="6" t="s">
        <v>43</v>
      </c>
      <c r="D902" s="47"/>
      <c r="E902" s="45">
        <v>6</v>
      </c>
      <c r="F902" s="46"/>
      <c r="G902" s="45">
        <v>1837.6728000000001</v>
      </c>
      <c r="H902">
        <v>16</v>
      </c>
    </row>
    <row r="903" spans="1:8" ht="30">
      <c r="A903" t="str">
        <f t="shared" si="30"/>
        <v>Trường có từ 02 cơ sở trở lên, mỗi cơ sở16</v>
      </c>
      <c r="B903" s="3" t="s">
        <v>10</v>
      </c>
      <c r="C903" s="8" t="s">
        <v>42</v>
      </c>
      <c r="D903" s="49"/>
      <c r="E903" s="50">
        <v>6</v>
      </c>
      <c r="F903" s="51">
        <v>56.278800000000004</v>
      </c>
      <c r="G903" s="50">
        <v>337.67280000000005</v>
      </c>
      <c r="H903">
        <v>16</v>
      </c>
    </row>
    <row r="904" spans="1:8" ht="30">
      <c r="A904" t="str">
        <f t="shared" si="30"/>
        <v>Hỗ trợ các phường, xã trung tâm (kinh phí đào tạo chính trị)16</v>
      </c>
      <c r="B904" s="3" t="s">
        <v>1</v>
      </c>
      <c r="C904" s="8" t="s">
        <v>166</v>
      </c>
      <c r="D904" s="49"/>
      <c r="E904" s="50">
        <v>1</v>
      </c>
      <c r="F904" s="51">
        <v>1500</v>
      </c>
      <c r="G904" s="50">
        <v>1500</v>
      </c>
      <c r="H904">
        <v>16</v>
      </c>
    </row>
    <row r="905" spans="1:8">
      <c r="A905" t="str">
        <f t="shared" si="30"/>
        <v>Kinh phí hoạt động ngành16</v>
      </c>
      <c r="B905" s="25">
        <v>5</v>
      </c>
      <c r="C905" s="6" t="s">
        <v>41</v>
      </c>
      <c r="D905" s="47"/>
      <c r="E905" s="52">
        <v>43519</v>
      </c>
      <c r="F905" s="53">
        <v>0.01</v>
      </c>
      <c r="G905" s="45">
        <v>435.19</v>
      </c>
      <c r="H905">
        <v>16</v>
      </c>
    </row>
    <row r="906" spans="1:8">
      <c r="A906" t="str">
        <f t="shared" si="30"/>
        <v>Các sự nghiệp khác16</v>
      </c>
      <c r="B906" s="25" t="s">
        <v>40</v>
      </c>
      <c r="C906" s="6" t="s">
        <v>39</v>
      </c>
      <c r="D906" s="47"/>
      <c r="E906" s="50"/>
      <c r="F906" s="46"/>
      <c r="G906" s="45">
        <v>91922.039899039999</v>
      </c>
      <c r="H906">
        <v>16</v>
      </c>
    </row>
    <row r="907" spans="1:8">
      <c r="A907" t="str">
        <f t="shared" si="30"/>
        <v>Chi chế độ tiền lương16</v>
      </c>
      <c r="B907" s="25">
        <v>1</v>
      </c>
      <c r="C907" s="10" t="s">
        <v>38</v>
      </c>
      <c r="D907" s="48"/>
      <c r="E907" s="45"/>
      <c r="F907" s="46"/>
      <c r="G907" s="45">
        <v>19694.389667039999</v>
      </c>
      <c r="H907">
        <v>16</v>
      </c>
    </row>
    <row r="908" spans="1:8" ht="30">
      <c r="A908" t="str">
        <f t="shared" si="30"/>
        <v>Chế độ tiền lương theo số biên chế có mặt16</v>
      </c>
      <c r="B908" s="3" t="s">
        <v>10</v>
      </c>
      <c r="C908" s="8" t="s">
        <v>37</v>
      </c>
      <c r="D908" s="49"/>
      <c r="E908" s="50">
        <v>92</v>
      </c>
      <c r="F908" s="51"/>
      <c r="G908" s="50">
        <v>15299.48875104</v>
      </c>
      <c r="H908">
        <v>16</v>
      </c>
    </row>
    <row r="909" spans="1:8">
      <c r="A909" t="str">
        <f t="shared" si="30"/>
        <v>Phụ cấp cấp ủy16</v>
      </c>
      <c r="B909" s="3" t="s">
        <v>1</v>
      </c>
      <c r="C909" s="8" t="s">
        <v>36</v>
      </c>
      <c r="D909" s="49"/>
      <c r="E909" s="54">
        <v>26</v>
      </c>
      <c r="F909" s="51">
        <v>8.4239999999999995</v>
      </c>
      <c r="G909" s="50">
        <v>219.024</v>
      </c>
      <c r="H909">
        <v>16</v>
      </c>
    </row>
    <row r="910" spans="1:8">
      <c r="A910" t="str">
        <f t="shared" si="30"/>
        <v>Phụ cấp HĐND16</v>
      </c>
      <c r="B910" s="3" t="s">
        <v>26</v>
      </c>
      <c r="C910" s="8" t="s">
        <v>35</v>
      </c>
      <c r="D910" s="49"/>
      <c r="E910" s="54"/>
      <c r="F910" s="51"/>
      <c r="G910" s="50">
        <v>924.26767199999938</v>
      </c>
      <c r="H910">
        <v>16</v>
      </c>
    </row>
    <row r="911" spans="1:8" ht="45">
      <c r="A911" t="str">
        <f t="shared" si="30"/>
        <v>Chế độ người hoạt động không chuyên trách, người trực tiếp tham gia hoạt động tại cấp ấp16</v>
      </c>
      <c r="B911" s="3" t="s">
        <v>24</v>
      </c>
      <c r="C911" s="8" t="s">
        <v>34</v>
      </c>
      <c r="D911" s="49"/>
      <c r="E911" s="50">
        <v>95</v>
      </c>
      <c r="F911" s="51"/>
      <c r="G911" s="50">
        <v>3251.6092439999998</v>
      </c>
      <c r="H911">
        <v>16</v>
      </c>
    </row>
    <row r="912" spans="1:8">
      <c r="A912" t="str">
        <f t="shared" si="30"/>
        <v>Khoán chi hoạt động 16</v>
      </c>
      <c r="B912" s="25">
        <v>2</v>
      </c>
      <c r="C912" s="6" t="s">
        <v>33</v>
      </c>
      <c r="D912" s="47"/>
      <c r="E912" s="45"/>
      <c r="F912" s="46"/>
      <c r="G912" s="45">
        <v>8044</v>
      </c>
      <c r="H912">
        <v>16</v>
      </c>
    </row>
    <row r="913" spans="1:8" ht="30">
      <c r="A913" t="str">
        <f t="shared" ref="A913:A935" si="31">C913&amp;H913</f>
        <v>Phân bổ theo số biên chế CBCC được giao16</v>
      </c>
      <c r="B913" s="14" t="s">
        <v>10</v>
      </c>
      <c r="C913" s="15" t="s">
        <v>32</v>
      </c>
      <c r="D913" s="55"/>
      <c r="E913" s="56">
        <v>80</v>
      </c>
      <c r="F913" s="57">
        <v>80</v>
      </c>
      <c r="G913" s="58">
        <v>6400</v>
      </c>
      <c r="H913">
        <v>16</v>
      </c>
    </row>
    <row r="914" spans="1:8" ht="30">
      <c r="A914" t="str">
        <f t="shared" si="31"/>
        <v>Phân bổ theo số biên chế viên chức được giao16</v>
      </c>
      <c r="B914" s="14" t="s">
        <v>1</v>
      </c>
      <c r="C914" s="15" t="s">
        <v>31</v>
      </c>
      <c r="D914" s="55"/>
      <c r="E914" s="56">
        <v>21</v>
      </c>
      <c r="F914" s="57">
        <v>50</v>
      </c>
      <c r="G914" s="58">
        <v>1050</v>
      </c>
      <c r="H914">
        <v>16</v>
      </c>
    </row>
    <row r="915" spans="1:8" ht="30">
      <c r="A915" t="str">
        <f t="shared" si="31"/>
        <v>Phân bổ bổ sung số biên chế tiết kiệm, chưa tuyển16</v>
      </c>
      <c r="B915" s="14" t="s">
        <v>26</v>
      </c>
      <c r="C915" s="13" t="s">
        <v>30</v>
      </c>
      <c r="D915" s="59"/>
      <c r="E915" s="56">
        <v>9</v>
      </c>
      <c r="F915" s="57">
        <v>66</v>
      </c>
      <c r="G915" s="58">
        <v>594</v>
      </c>
      <c r="H915">
        <v>16</v>
      </c>
    </row>
    <row r="916" spans="1:8">
      <c r="A916" t="str">
        <f t="shared" si="31"/>
        <v>Chi các chế độ chính sách lớn16</v>
      </c>
      <c r="B916" s="25">
        <v>3</v>
      </c>
      <c r="C916" s="6" t="s">
        <v>29</v>
      </c>
      <c r="D916" s="47"/>
      <c r="E916" s="45"/>
      <c r="F916" s="46"/>
      <c r="G916" s="45">
        <v>30741.255999999998</v>
      </c>
      <c r="H916">
        <v>16</v>
      </c>
    </row>
    <row r="917" spans="1:8" ht="30">
      <c r="A917" t="str">
        <f t="shared" si="31"/>
        <v>Chi chế độ trợ giúp xã hội thường xuyên16</v>
      </c>
      <c r="B917" s="3" t="s">
        <v>10</v>
      </c>
      <c r="C917" s="8" t="s">
        <v>28</v>
      </c>
      <c r="D917" s="49"/>
      <c r="E917" s="50">
        <v>1835</v>
      </c>
      <c r="F917" s="51"/>
      <c r="G917" s="50">
        <v>14361</v>
      </c>
      <c r="H917">
        <v>16</v>
      </c>
    </row>
    <row r="918" spans="1:8">
      <c r="A918" t="str">
        <f t="shared" si="31"/>
        <v>Tiền điện hộ nghèo, BTXH16</v>
      </c>
      <c r="B918" s="3" t="s">
        <v>1</v>
      </c>
      <c r="C918" s="8" t="s">
        <v>27</v>
      </c>
      <c r="D918" s="49"/>
      <c r="E918" s="50">
        <v>53</v>
      </c>
      <c r="F918" s="51"/>
      <c r="G918" s="50">
        <v>41.658000000000001</v>
      </c>
      <c r="H918">
        <v>16</v>
      </c>
    </row>
    <row r="919" spans="1:8" ht="30">
      <c r="A919" t="str">
        <f t="shared" si="31"/>
        <v>Chính sách người có uy tín, già làng16</v>
      </c>
      <c r="B919" s="3" t="s">
        <v>26</v>
      </c>
      <c r="C919" s="8" t="s">
        <v>25</v>
      </c>
      <c r="D919" s="49"/>
      <c r="E919" s="50">
        <v>8</v>
      </c>
      <c r="F919" s="51"/>
      <c r="G919" s="50">
        <v>84.800000000000011</v>
      </c>
      <c r="H919">
        <v>16</v>
      </c>
    </row>
    <row r="920" spans="1:8" ht="30">
      <c r="A920" t="str">
        <f t="shared" si="31"/>
        <v>Chế độ quà tặng, chúc thọ người cao tuổi16</v>
      </c>
      <c r="B920" s="3" t="s">
        <v>24</v>
      </c>
      <c r="C920" s="8" t="s">
        <v>23</v>
      </c>
      <c r="D920" s="49"/>
      <c r="E920" s="50">
        <v>606</v>
      </c>
      <c r="F920" s="51"/>
      <c r="G920" s="50">
        <v>564.4</v>
      </c>
      <c r="H920">
        <v>16</v>
      </c>
    </row>
    <row r="921" spans="1:8" ht="30">
      <c r="A921" t="str">
        <f t="shared" si="31"/>
        <v>Chế độ đối với trưởng các đoàn thể ấp16</v>
      </c>
      <c r="B921" s="3" t="s">
        <v>22</v>
      </c>
      <c r="C921" s="8" t="s">
        <v>21</v>
      </c>
      <c r="D921" s="49"/>
      <c r="E921" s="50">
        <v>130</v>
      </c>
      <c r="F921" s="51">
        <v>3.5999999999999996</v>
      </c>
      <c r="G921" s="50">
        <v>418</v>
      </c>
      <c r="H921">
        <v>16</v>
      </c>
    </row>
    <row r="922" spans="1:8">
      <c r="A922" t="str">
        <f t="shared" si="31"/>
        <v>Chế độ hỗ trợ tổ nhân dân16</v>
      </c>
      <c r="B922" s="3" t="s">
        <v>20</v>
      </c>
      <c r="C922" s="8" t="s">
        <v>19</v>
      </c>
      <c r="D922" s="49"/>
      <c r="E922" s="50">
        <v>200</v>
      </c>
      <c r="F922" s="51">
        <v>3.5999999999999996</v>
      </c>
      <c r="G922" s="50">
        <v>719.99999999999989</v>
      </c>
      <c r="H922">
        <v>16</v>
      </c>
    </row>
    <row r="923" spans="1:8" ht="30">
      <c r="A923" t="str">
        <f t="shared" si="31"/>
        <v>Chế độ đối với đội an ninh trật tự cơ sở16</v>
      </c>
      <c r="B923" s="3" t="s">
        <v>18</v>
      </c>
      <c r="C923" s="8" t="s">
        <v>17</v>
      </c>
      <c r="D923" s="49"/>
      <c r="E923" s="50">
        <v>62</v>
      </c>
      <c r="F923" s="51"/>
      <c r="G923" s="50">
        <v>4481.04</v>
      </c>
      <c r="H923">
        <v>16</v>
      </c>
    </row>
    <row r="924" spans="1:8">
      <c r="A924" t="str">
        <f t="shared" si="31"/>
        <v>Chế độ dân quân tự vệ16</v>
      </c>
      <c r="B924" s="3" t="s">
        <v>16</v>
      </c>
      <c r="C924" s="8" t="s">
        <v>15</v>
      </c>
      <c r="D924" s="49"/>
      <c r="E924" s="50"/>
      <c r="F924" s="51"/>
      <c r="G924" s="50">
        <v>7547.9579999999996</v>
      </c>
      <c r="H924">
        <v>16</v>
      </c>
    </row>
    <row r="925" spans="1:8">
      <c r="A925" t="str">
        <f t="shared" si="31"/>
        <v>Chế độ hỗ trợ Tết Nguyên đán16</v>
      </c>
      <c r="B925" s="3" t="s">
        <v>14</v>
      </c>
      <c r="C925" s="8" t="s">
        <v>13</v>
      </c>
      <c r="D925" s="49"/>
      <c r="E925" s="50"/>
      <c r="F925" s="51"/>
      <c r="G925" s="50">
        <v>2522.4</v>
      </c>
      <c r="H925">
        <v>16</v>
      </c>
    </row>
    <row r="926" spans="1:8">
      <c r="A926" t="str">
        <f t="shared" si="31"/>
        <v>Chi thu gom, xử lý rác16</v>
      </c>
      <c r="B926" s="25">
        <v>4</v>
      </c>
      <c r="C926" s="10" t="s">
        <v>12</v>
      </c>
      <c r="D926" s="48"/>
      <c r="E926" s="45"/>
      <c r="F926" s="46"/>
      <c r="G926" s="45">
        <v>3591.4312319999999</v>
      </c>
      <c r="H926">
        <v>16</v>
      </c>
    </row>
    <row r="927" spans="1:8">
      <c r="A927" t="str">
        <f t="shared" si="31"/>
        <v>Chi bổ sung đặc thù16</v>
      </c>
      <c r="B927" s="25">
        <v>5</v>
      </c>
      <c r="C927" s="6" t="s">
        <v>11</v>
      </c>
      <c r="D927" s="47"/>
      <c r="E927" s="45"/>
      <c r="F927" s="46"/>
      <c r="G927" s="45">
        <v>8500</v>
      </c>
      <c r="H927">
        <v>16</v>
      </c>
    </row>
    <row r="928" spans="1:8">
      <c r="A928" t="str">
        <f t="shared" si="31"/>
        <v>Hỗ trợ các phường, xã trung tâm16</v>
      </c>
      <c r="B928" s="3" t="s">
        <v>10</v>
      </c>
      <c r="C928" s="8" t="s">
        <v>9</v>
      </c>
      <c r="D928" s="49"/>
      <c r="E928" s="50"/>
      <c r="F928" s="51"/>
      <c r="G928" s="50">
        <v>8500</v>
      </c>
      <c r="H928">
        <v>16</v>
      </c>
    </row>
    <row r="929" spans="1:8">
      <c r="A929" t="str">
        <f t="shared" si="31"/>
        <v>- Phường Trấn Biên 16</v>
      </c>
      <c r="B929" s="3"/>
      <c r="C929" s="8" t="s">
        <v>8</v>
      </c>
      <c r="D929" s="49"/>
      <c r="E929" s="50"/>
      <c r="F929" s="51">
        <v>60000</v>
      </c>
      <c r="G929" s="50"/>
      <c r="H929">
        <v>16</v>
      </c>
    </row>
    <row r="930" spans="1:8" ht="30">
      <c r="A930" t="str">
        <f t="shared" si="31"/>
        <v>- Phường Long Khánh và Phường Bình Phước16</v>
      </c>
      <c r="B930" s="3"/>
      <c r="C930" s="8" t="s">
        <v>7</v>
      </c>
      <c r="D930" s="49"/>
      <c r="E930" s="50"/>
      <c r="F930" s="51">
        <v>19200</v>
      </c>
      <c r="G930" s="50"/>
      <c r="H930">
        <v>16</v>
      </c>
    </row>
    <row r="931" spans="1:8">
      <c r="A931" t="str">
        <f t="shared" si="31"/>
        <v>- Các phường trung tâm khác16</v>
      </c>
      <c r="B931" s="3"/>
      <c r="C931" s="8" t="s">
        <v>6</v>
      </c>
      <c r="D931" s="49"/>
      <c r="E931" s="50">
        <v>1</v>
      </c>
      <c r="F931" s="51">
        <v>8500</v>
      </c>
      <c r="G931" s="50">
        <v>8500</v>
      </c>
      <c r="H931">
        <v>16</v>
      </c>
    </row>
    <row r="932" spans="1:8">
      <c r="A932" t="str">
        <f t="shared" si="31"/>
        <v xml:space="preserve"> Hỗ trợ các xã vùng biên giới16</v>
      </c>
      <c r="B932" s="3" t="s">
        <v>1</v>
      </c>
      <c r="C932" s="8" t="s">
        <v>5</v>
      </c>
      <c r="D932" s="49"/>
      <c r="E932" s="50"/>
      <c r="F932" s="51">
        <v>3000</v>
      </c>
      <c r="G932" s="50">
        <v>0</v>
      </c>
      <c r="H932">
        <v>16</v>
      </c>
    </row>
    <row r="933" spans="1:8">
      <c r="A933" t="str">
        <f t="shared" si="31"/>
        <v>Phân bổ chung 16</v>
      </c>
      <c r="B933" s="25">
        <v>9</v>
      </c>
      <c r="C933" s="6" t="s">
        <v>4</v>
      </c>
      <c r="D933" s="47"/>
      <c r="E933" s="45"/>
      <c r="F933" s="46"/>
      <c r="G933" s="45">
        <v>21350.963</v>
      </c>
      <c r="H933">
        <v>16</v>
      </c>
    </row>
    <row r="934" spans="1:8">
      <c r="A934" t="str">
        <f t="shared" si="31"/>
        <v>Phân bổ chung theo xã16</v>
      </c>
      <c r="B934" s="3" t="s">
        <v>3</v>
      </c>
      <c r="C934" s="8" t="s">
        <v>2</v>
      </c>
      <c r="D934" s="49"/>
      <c r="E934" s="50">
        <v>1</v>
      </c>
      <c r="F934" s="51">
        <v>18000</v>
      </c>
      <c r="G934" s="50">
        <v>18000</v>
      </c>
      <c r="H934">
        <v>16</v>
      </c>
    </row>
    <row r="935" spans="1:8">
      <c r="A935" t="str">
        <f t="shared" si="31"/>
        <v>Phân bổ theo dân số 16</v>
      </c>
      <c r="B935" s="3" t="s">
        <v>1</v>
      </c>
      <c r="C935" s="8" t="s">
        <v>0</v>
      </c>
      <c r="D935" s="49"/>
      <c r="E935" s="52">
        <v>43519</v>
      </c>
      <c r="F935" s="51">
        <v>7.6999999999999999E-2</v>
      </c>
      <c r="G935" s="50">
        <v>3350.9629999999997</v>
      </c>
      <c r="H935">
        <v>16</v>
      </c>
    </row>
    <row r="938" spans="1:8">
      <c r="B938" s="147" t="s">
        <v>64</v>
      </c>
      <c r="C938" s="149" t="s">
        <v>63</v>
      </c>
      <c r="D938" s="149" t="s">
        <v>62</v>
      </c>
      <c r="E938" s="151" t="s">
        <v>61</v>
      </c>
      <c r="F938" s="151"/>
      <c r="G938" s="151"/>
      <c r="H938">
        <v>17</v>
      </c>
    </row>
    <row r="939" spans="1:8">
      <c r="B939" s="148"/>
      <c r="C939" s="150"/>
      <c r="D939" s="150"/>
      <c r="E939" s="18" t="s">
        <v>60</v>
      </c>
      <c r="F939" s="18" t="s">
        <v>59</v>
      </c>
      <c r="G939" s="18" t="s">
        <v>58</v>
      </c>
      <c r="H939">
        <v>17</v>
      </c>
    </row>
    <row r="940" spans="1:8">
      <c r="A940" t="str">
        <f t="shared" ref="A940:A971" si="32">C940&amp;H940</f>
        <v>Tổng17</v>
      </c>
      <c r="B940" s="25"/>
      <c r="C940" s="26" t="s">
        <v>57</v>
      </c>
      <c r="D940" s="45"/>
      <c r="E940" s="45"/>
      <c r="F940" s="46"/>
      <c r="G940" s="45">
        <v>187605.05703975999</v>
      </c>
      <c r="H940">
        <v>17</v>
      </c>
    </row>
    <row r="941" spans="1:8">
      <c r="A941" t="str">
        <f t="shared" si="32"/>
        <v>Sự nghiệp giáo dục - đào tạo17</v>
      </c>
      <c r="B941" s="25" t="s">
        <v>56</v>
      </c>
      <c r="C941" s="6" t="s">
        <v>55</v>
      </c>
      <c r="D941" s="47"/>
      <c r="E941" s="45"/>
      <c r="F941" s="46"/>
      <c r="G941" s="45">
        <v>95016.589313320001</v>
      </c>
      <c r="H941">
        <v>17</v>
      </c>
    </row>
    <row r="942" spans="1:8" ht="28.5">
      <c r="A942" t="str">
        <f t="shared" si="32"/>
        <v>Chi chế độ tiền lương theo số biên chế có mặt17</v>
      </c>
      <c r="B942" s="25">
        <v>1</v>
      </c>
      <c r="C942" s="10" t="s">
        <v>54</v>
      </c>
      <c r="D942" s="48"/>
      <c r="E942" s="45">
        <v>337</v>
      </c>
      <c r="F942" s="46"/>
      <c r="G942" s="45">
        <v>74664.439452720006</v>
      </c>
      <c r="H942">
        <v>17</v>
      </c>
    </row>
    <row r="943" spans="1:8">
      <c r="A943" t="str">
        <f t="shared" si="32"/>
        <v>Khoán chi hoạt động giáo dục17</v>
      </c>
      <c r="B943" s="25">
        <v>2</v>
      </c>
      <c r="C943" s="6" t="s">
        <v>163</v>
      </c>
      <c r="D943" s="47"/>
      <c r="E943" s="45"/>
      <c r="F943" s="46"/>
      <c r="G943" s="45">
        <v>12469.9504</v>
      </c>
      <c r="H943">
        <v>17</v>
      </c>
    </row>
    <row r="944" spans="1:8">
      <c r="A944" t="str">
        <f t="shared" si="32"/>
        <v>Mầm non17</v>
      </c>
      <c r="B944" s="3" t="s">
        <v>10</v>
      </c>
      <c r="C944" s="8" t="s">
        <v>53</v>
      </c>
      <c r="D944" s="49"/>
      <c r="E944" s="50"/>
      <c r="F944" s="51"/>
      <c r="G944" s="50">
        <v>3640</v>
      </c>
      <c r="H944">
        <v>17</v>
      </c>
    </row>
    <row r="945" spans="1:8">
      <c r="A945" t="str">
        <f t="shared" si="32"/>
        <v>- Phường17</v>
      </c>
      <c r="B945" s="3"/>
      <c r="C945" s="8" t="s">
        <v>167</v>
      </c>
      <c r="D945" s="49"/>
      <c r="E945" s="50">
        <v>70</v>
      </c>
      <c r="F945" s="51">
        <v>52</v>
      </c>
      <c r="G945" s="50">
        <v>3640</v>
      </c>
      <c r="H945">
        <v>17</v>
      </c>
    </row>
    <row r="946" spans="1:8">
      <c r="A946" t="str">
        <f t="shared" si="32"/>
        <v>- Xã17</v>
      </c>
      <c r="B946" s="3"/>
      <c r="C946" s="8" t="s">
        <v>164</v>
      </c>
      <c r="D946" s="49"/>
      <c r="E946" s="50"/>
      <c r="F946" s="51">
        <v>60</v>
      </c>
      <c r="G946" s="50">
        <v>0</v>
      </c>
      <c r="H946">
        <v>17</v>
      </c>
    </row>
    <row r="947" spans="1:8">
      <c r="A947" t="str">
        <f t="shared" si="32"/>
        <v>Cấp 1, 217</v>
      </c>
      <c r="B947" s="3" t="s">
        <v>1</v>
      </c>
      <c r="C947" s="8" t="s">
        <v>52</v>
      </c>
      <c r="D947" s="49"/>
      <c r="E947" s="50"/>
      <c r="F947" s="51"/>
      <c r="G947" s="50">
        <v>8220</v>
      </c>
      <c r="H947">
        <v>17</v>
      </c>
    </row>
    <row r="948" spans="1:8">
      <c r="A948" t="str">
        <f t="shared" si="32"/>
        <v>-Phường17</v>
      </c>
      <c r="B948" s="3"/>
      <c r="C948" s="8" t="s">
        <v>168</v>
      </c>
      <c r="D948" s="49"/>
      <c r="E948" s="50">
        <v>274</v>
      </c>
      <c r="F948" s="51">
        <v>30</v>
      </c>
      <c r="G948" s="50">
        <v>8220</v>
      </c>
      <c r="H948">
        <v>17</v>
      </c>
    </row>
    <row r="949" spans="1:8">
      <c r="A949" t="str">
        <f t="shared" si="32"/>
        <v>-Xã17</v>
      </c>
      <c r="B949" s="3"/>
      <c r="C949" s="8" t="s">
        <v>169</v>
      </c>
      <c r="D949" s="49"/>
      <c r="E949" s="50"/>
      <c r="F949" s="51">
        <v>35</v>
      </c>
      <c r="G949" s="50">
        <v>0</v>
      </c>
      <c r="H949">
        <v>17</v>
      </c>
    </row>
    <row r="950" spans="1:8">
      <c r="A950" t="str">
        <f t="shared" si="32"/>
        <v>Trường chính trị 17</v>
      </c>
      <c r="B950" s="3" t="s">
        <v>26</v>
      </c>
      <c r="C950" s="8" t="s">
        <v>51</v>
      </c>
      <c r="D950" s="49"/>
      <c r="E950" s="50">
        <v>3</v>
      </c>
      <c r="F950" s="51">
        <v>50</v>
      </c>
      <c r="G950" s="50">
        <v>150</v>
      </c>
      <c r="H950">
        <v>17</v>
      </c>
    </row>
    <row r="951" spans="1:8">
      <c r="A951" t="str">
        <f t="shared" si="32"/>
        <v>Trường dân tộc nội trú17</v>
      </c>
      <c r="B951" s="3" t="s">
        <v>24</v>
      </c>
      <c r="C951" s="8" t="s">
        <v>165</v>
      </c>
      <c r="D951" s="49"/>
      <c r="E951" s="50"/>
      <c r="F951" s="51">
        <v>80</v>
      </c>
      <c r="G951" s="50"/>
      <c r="H951">
        <v>17</v>
      </c>
    </row>
    <row r="952" spans="1:8" ht="45">
      <c r="A952" t="str">
        <f t="shared" si="32"/>
        <v>'Phân bổ bổ sung số biên chế tiết kiệm, chưa tuyển sự nghiệp giáo dục - đào tạo17</v>
      </c>
      <c r="B952" s="3" t="s">
        <v>22</v>
      </c>
      <c r="C952" s="8" t="s">
        <v>170</v>
      </c>
      <c r="D952" s="49"/>
      <c r="E952" s="50">
        <v>7</v>
      </c>
      <c r="F952" s="51">
        <v>65.707199999999986</v>
      </c>
      <c r="G952" s="50">
        <v>459.95039999999989</v>
      </c>
      <c r="H952">
        <v>17</v>
      </c>
    </row>
    <row r="953" spans="1:8">
      <c r="A953" t="str">
        <f t="shared" si="32"/>
        <v>Chi các chế độ chính sách17</v>
      </c>
      <c r="B953" s="25">
        <v>3</v>
      </c>
      <c r="C953" s="6" t="s">
        <v>50</v>
      </c>
      <c r="D953" s="47"/>
      <c r="E953" s="45"/>
      <c r="F953" s="46"/>
      <c r="G953" s="45">
        <v>5994.7794605999998</v>
      </c>
      <c r="H953">
        <v>17</v>
      </c>
    </row>
    <row r="954" spans="1:8" ht="30">
      <c r="A954" t="str">
        <f t="shared" si="32"/>
        <v>Miễn giảm học phí, hỗ trợ chi phí học tập17</v>
      </c>
      <c r="B954" s="3" t="s">
        <v>10</v>
      </c>
      <c r="C954" s="8" t="s">
        <v>49</v>
      </c>
      <c r="D954" s="49"/>
      <c r="E954" s="50"/>
      <c r="F954" s="51"/>
      <c r="G954" s="50">
        <v>2904.75</v>
      </c>
      <c r="H954">
        <v>17</v>
      </c>
    </row>
    <row r="955" spans="1:8" ht="45">
      <c r="A955" t="str">
        <f t="shared" si="32"/>
        <v>Chính sách hỗ trợ mầm non (tiền ăn trẻ, hỗ trợ giáo viên, hỗ trợ cơ sở mầm non)17</v>
      </c>
      <c r="B955" s="3" t="s">
        <v>1</v>
      </c>
      <c r="C955" s="8" t="s">
        <v>48</v>
      </c>
      <c r="D955" s="49"/>
      <c r="E955" s="50"/>
      <c r="F955" s="51"/>
      <c r="G955" s="50">
        <v>1738.0800000000002</v>
      </c>
      <c r="H955">
        <v>17</v>
      </c>
    </row>
    <row r="956" spans="1:8">
      <c r="A956" t="str">
        <f t="shared" si="32"/>
        <v>Chế độ hỗ trợ học sinh khuyết tật17</v>
      </c>
      <c r="B956" s="3" t="s">
        <v>26</v>
      </c>
      <c r="C956" s="8" t="s">
        <v>47</v>
      </c>
      <c r="D956" s="49"/>
      <c r="E956" s="50"/>
      <c r="F956" s="51"/>
      <c r="G956" s="50"/>
      <c r="H956">
        <v>17</v>
      </c>
    </row>
    <row r="957" spans="1:8" ht="30">
      <c r="A957" t="str">
        <f t="shared" si="32"/>
        <v>Chế độ giáo viên dạy trẻ khuyết tật17</v>
      </c>
      <c r="B957" s="3" t="s">
        <v>24</v>
      </c>
      <c r="C957" s="8" t="s">
        <v>46</v>
      </c>
      <c r="D957" s="49"/>
      <c r="E957" s="50"/>
      <c r="F957" s="51"/>
      <c r="G957" s="50">
        <v>943.94946059999995</v>
      </c>
      <c r="H957">
        <v>17</v>
      </c>
    </row>
    <row r="958" spans="1:8" ht="30">
      <c r="A958" t="str">
        <f t="shared" si="32"/>
        <v>Chế độ hỗ trợ trẻ em nhà trẻ bán trú17</v>
      </c>
      <c r="B958" s="3" t="s">
        <v>22</v>
      </c>
      <c r="C958" s="8" t="s">
        <v>45</v>
      </c>
      <c r="D958" s="49"/>
      <c r="E958" s="50"/>
      <c r="F958" s="51"/>
      <c r="G958" s="50"/>
      <c r="H958">
        <v>17</v>
      </c>
    </row>
    <row r="959" spans="1:8" ht="30">
      <c r="A959" t="str">
        <f t="shared" si="32"/>
        <v>Chế độ hỗ trợ đối với học sinh, trường dân tộc nội trú17</v>
      </c>
      <c r="B959" s="21" t="s">
        <v>20</v>
      </c>
      <c r="C959" s="22" t="s">
        <v>161</v>
      </c>
      <c r="D959" s="49"/>
      <c r="E959" s="50"/>
      <c r="F959" s="51"/>
      <c r="G959" s="50"/>
      <c r="H959">
        <v>17</v>
      </c>
    </row>
    <row r="960" spans="1:8">
      <c r="A960" t="str">
        <f t="shared" si="32"/>
        <v>Hỗ trợ Tết Nguyên đán17</v>
      </c>
      <c r="B960" s="3" t="s">
        <v>18</v>
      </c>
      <c r="C960" s="8" t="s">
        <v>44</v>
      </c>
      <c r="D960" s="49"/>
      <c r="E960" s="50">
        <v>340</v>
      </c>
      <c r="F960" s="51">
        <v>1.2</v>
      </c>
      <c r="G960" s="50">
        <v>408</v>
      </c>
      <c r="H960">
        <v>17</v>
      </c>
    </row>
    <row r="961" spans="1:8">
      <c r="A961" t="str">
        <f t="shared" si="32"/>
        <v>Các đặc thù17</v>
      </c>
      <c r="B961" s="25">
        <v>4</v>
      </c>
      <c r="C961" s="6" t="s">
        <v>43</v>
      </c>
      <c r="D961" s="47"/>
      <c r="E961" s="45"/>
      <c r="F961" s="46"/>
      <c r="G961" s="45">
        <v>1500</v>
      </c>
      <c r="H961">
        <v>17</v>
      </c>
    </row>
    <row r="962" spans="1:8" ht="30">
      <c r="A962" t="str">
        <f t="shared" si="32"/>
        <v>Trường có từ 02 cơ sở trở lên, mỗi cơ sở17</v>
      </c>
      <c r="B962" s="3" t="s">
        <v>10</v>
      </c>
      <c r="C962" s="8" t="s">
        <v>42</v>
      </c>
      <c r="D962" s="49"/>
      <c r="E962" s="50"/>
      <c r="F962" s="51">
        <v>56.278800000000004</v>
      </c>
      <c r="G962" s="50"/>
      <c r="H962">
        <v>17</v>
      </c>
    </row>
    <row r="963" spans="1:8" ht="30">
      <c r="A963" t="str">
        <f t="shared" si="32"/>
        <v>Hỗ trợ các phường, xã trung tâm (kinh phí đào tạo chính trị)17</v>
      </c>
      <c r="B963" s="3" t="s">
        <v>1</v>
      </c>
      <c r="C963" s="8" t="s">
        <v>166</v>
      </c>
      <c r="D963" s="49"/>
      <c r="E963" s="50">
        <v>1</v>
      </c>
      <c r="F963" s="51">
        <v>1500</v>
      </c>
      <c r="G963" s="50">
        <v>1500</v>
      </c>
      <c r="H963">
        <v>17</v>
      </c>
    </row>
    <row r="964" spans="1:8">
      <c r="A964" t="str">
        <f t="shared" si="32"/>
        <v>Kinh phí hoạt động ngành17</v>
      </c>
      <c r="B964" s="25">
        <v>5</v>
      </c>
      <c r="C964" s="6" t="s">
        <v>41</v>
      </c>
      <c r="D964" s="47"/>
      <c r="E964" s="52">
        <v>38742</v>
      </c>
      <c r="F964" s="53">
        <v>0.01</v>
      </c>
      <c r="G964" s="45">
        <v>387.42</v>
      </c>
      <c r="H964">
        <v>17</v>
      </c>
    </row>
    <row r="965" spans="1:8">
      <c r="A965" t="str">
        <f t="shared" si="32"/>
        <v>Các sự nghiệp khác17</v>
      </c>
      <c r="B965" s="25" t="s">
        <v>40</v>
      </c>
      <c r="C965" s="6" t="s">
        <v>39</v>
      </c>
      <c r="D965" s="47"/>
      <c r="E965" s="50"/>
      <c r="F965" s="46"/>
      <c r="G965" s="45">
        <v>92588.467726439994</v>
      </c>
      <c r="H965">
        <v>17</v>
      </c>
    </row>
    <row r="966" spans="1:8">
      <c r="A966" t="str">
        <f t="shared" si="32"/>
        <v>Chi chế độ tiền lương17</v>
      </c>
      <c r="B966" s="25">
        <v>1</v>
      </c>
      <c r="C966" s="10" t="s">
        <v>38</v>
      </c>
      <c r="D966" s="48"/>
      <c r="E966" s="45"/>
      <c r="F966" s="46"/>
      <c r="G966" s="45">
        <v>18531.889856999998</v>
      </c>
      <c r="H966">
        <v>17</v>
      </c>
    </row>
    <row r="967" spans="1:8" ht="30">
      <c r="A967" t="str">
        <f t="shared" si="32"/>
        <v>Chế độ tiền lương theo số biên chế có mặt17</v>
      </c>
      <c r="B967" s="3" t="s">
        <v>10</v>
      </c>
      <c r="C967" s="8" t="s">
        <v>37</v>
      </c>
      <c r="D967" s="49"/>
      <c r="E967" s="50">
        <v>82</v>
      </c>
      <c r="F967" s="51"/>
      <c r="G967" s="50">
        <v>14580.477872999998</v>
      </c>
      <c r="H967">
        <v>17</v>
      </c>
    </row>
    <row r="968" spans="1:8">
      <c r="A968" t="str">
        <f t="shared" si="32"/>
        <v>Phụ cấp cấp ủy17</v>
      </c>
      <c r="B968" s="3" t="s">
        <v>1</v>
      </c>
      <c r="C968" s="8" t="s">
        <v>36</v>
      </c>
      <c r="D968" s="49"/>
      <c r="E968" s="54">
        <v>29</v>
      </c>
      <c r="F968" s="51">
        <v>8.4239999999999995</v>
      </c>
      <c r="G968" s="50">
        <v>244.29599999999999</v>
      </c>
      <c r="H968">
        <v>17</v>
      </c>
    </row>
    <row r="969" spans="1:8">
      <c r="A969" t="str">
        <f t="shared" si="32"/>
        <v>Phụ cấp HĐND17</v>
      </c>
      <c r="B969" s="3" t="s">
        <v>26</v>
      </c>
      <c r="C969" s="8" t="s">
        <v>35</v>
      </c>
      <c r="D969" s="49"/>
      <c r="E969" s="54">
        <v>81</v>
      </c>
      <c r="F969" s="51">
        <v>8.4239999999999995</v>
      </c>
      <c r="G969" s="50">
        <v>682.34399999999994</v>
      </c>
      <c r="H969">
        <v>17</v>
      </c>
    </row>
    <row r="970" spans="1:8" ht="45">
      <c r="A970" t="str">
        <f t="shared" si="32"/>
        <v>Chế độ người hoạt động không chuyên trách, người trực tiếp tham gia hoạt động tại cấp ấp17</v>
      </c>
      <c r="B970" s="3" t="s">
        <v>24</v>
      </c>
      <c r="C970" s="8" t="s">
        <v>34</v>
      </c>
      <c r="D970" s="49"/>
      <c r="E970" s="50"/>
      <c r="F970" s="51"/>
      <c r="G970" s="50">
        <v>3024.771984</v>
      </c>
      <c r="H970">
        <v>17</v>
      </c>
    </row>
    <row r="971" spans="1:8">
      <c r="A971" t="str">
        <f t="shared" si="32"/>
        <v>Khoán chi hoạt động 17</v>
      </c>
      <c r="B971" s="25">
        <v>2</v>
      </c>
      <c r="C971" s="6" t="s">
        <v>33</v>
      </c>
      <c r="D971" s="47"/>
      <c r="E971" s="45"/>
      <c r="F971" s="46"/>
      <c r="G971" s="45">
        <v>9030</v>
      </c>
      <c r="H971">
        <v>17</v>
      </c>
    </row>
    <row r="972" spans="1:8" ht="30">
      <c r="A972" t="str">
        <f t="shared" ref="A972:A994" si="33">C972&amp;H972</f>
        <v>Phân bổ theo số biên chế CBCC được giao17</v>
      </c>
      <c r="B972" s="14" t="s">
        <v>10</v>
      </c>
      <c r="C972" s="15" t="s">
        <v>32</v>
      </c>
      <c r="D972" s="55"/>
      <c r="E972" s="56">
        <v>87</v>
      </c>
      <c r="F972" s="57">
        <v>80</v>
      </c>
      <c r="G972" s="58">
        <v>6960</v>
      </c>
      <c r="H972">
        <v>17</v>
      </c>
    </row>
    <row r="973" spans="1:8" ht="30">
      <c r="A973" t="str">
        <f t="shared" si="33"/>
        <v>Phân bổ theo số biên chế viên chức được giao17</v>
      </c>
      <c r="B973" s="14" t="s">
        <v>1</v>
      </c>
      <c r="C973" s="15" t="s">
        <v>31</v>
      </c>
      <c r="D973" s="55"/>
      <c r="E973" s="56">
        <v>15</v>
      </c>
      <c r="F973" s="57">
        <v>50</v>
      </c>
      <c r="G973" s="58">
        <v>750</v>
      </c>
      <c r="H973">
        <v>17</v>
      </c>
    </row>
    <row r="974" spans="1:8" ht="30">
      <c r="A974" t="str">
        <f t="shared" si="33"/>
        <v>Phân bổ bổ sung số biên chế tiết kiệm, chưa tuyển17</v>
      </c>
      <c r="B974" s="14" t="s">
        <v>26</v>
      </c>
      <c r="C974" s="13" t="s">
        <v>30</v>
      </c>
      <c r="D974" s="59"/>
      <c r="E974" s="56">
        <v>20</v>
      </c>
      <c r="F974" s="57">
        <v>66</v>
      </c>
      <c r="G974" s="58">
        <v>1320</v>
      </c>
      <c r="H974">
        <v>17</v>
      </c>
    </row>
    <row r="975" spans="1:8">
      <c r="A975" t="str">
        <f t="shared" si="33"/>
        <v>Chi các chế độ chính sách lớn17</v>
      </c>
      <c r="B975" s="25">
        <v>3</v>
      </c>
      <c r="C975" s="6" t="s">
        <v>29</v>
      </c>
      <c r="D975" s="47"/>
      <c r="E975" s="45"/>
      <c r="F975" s="46"/>
      <c r="G975" s="45">
        <v>25530.268399999997</v>
      </c>
      <c r="H975">
        <v>17</v>
      </c>
    </row>
    <row r="976" spans="1:8" ht="30">
      <c r="A976" t="str">
        <f t="shared" si="33"/>
        <v>Chi chế độ trợ giúp xã hội thường xuyên17</v>
      </c>
      <c r="B976" s="3" t="s">
        <v>10</v>
      </c>
      <c r="C976" s="8" t="s">
        <v>28</v>
      </c>
      <c r="D976" s="49"/>
      <c r="E976" s="50"/>
      <c r="F976" s="51"/>
      <c r="G976" s="50">
        <v>8838</v>
      </c>
      <c r="H976">
        <v>17</v>
      </c>
    </row>
    <row r="977" spans="1:8">
      <c r="A977" t="str">
        <f t="shared" si="33"/>
        <v>Tiền điện hộ nghèo, BTXH17</v>
      </c>
      <c r="B977" s="3" t="s">
        <v>1</v>
      </c>
      <c r="C977" s="8" t="s">
        <v>27</v>
      </c>
      <c r="D977" s="49"/>
      <c r="E977" s="50"/>
      <c r="F977" s="51"/>
      <c r="G977" s="50">
        <v>1.5720000000000001</v>
      </c>
      <c r="H977">
        <v>17</v>
      </c>
    </row>
    <row r="978" spans="1:8" ht="30">
      <c r="A978" t="str">
        <f t="shared" si="33"/>
        <v>Chính sách người có uy tín, già làng17</v>
      </c>
      <c r="B978" s="3" t="s">
        <v>26</v>
      </c>
      <c r="C978" s="8" t="s">
        <v>25</v>
      </c>
      <c r="D978" s="49"/>
      <c r="E978" s="50"/>
      <c r="F978" s="51"/>
      <c r="G978" s="50"/>
      <c r="H978">
        <v>17</v>
      </c>
    </row>
    <row r="979" spans="1:8" ht="30">
      <c r="A979" t="str">
        <f t="shared" si="33"/>
        <v>Chế độ quà tặng, chúc thọ người cao tuổi17</v>
      </c>
      <c r="B979" s="3" t="s">
        <v>24</v>
      </c>
      <c r="C979" s="8" t="s">
        <v>23</v>
      </c>
      <c r="D979" s="49"/>
      <c r="E979" s="50"/>
      <c r="F979" s="51"/>
      <c r="G979" s="50">
        <v>158</v>
      </c>
      <c r="H979">
        <v>17</v>
      </c>
    </row>
    <row r="980" spans="1:8" ht="30">
      <c r="A980" t="str">
        <f t="shared" si="33"/>
        <v>Chế độ đối với trưởng các đoàn thể ấp17</v>
      </c>
      <c r="B980" s="3" t="s">
        <v>22</v>
      </c>
      <c r="C980" s="8" t="s">
        <v>21</v>
      </c>
      <c r="D980" s="49"/>
      <c r="E980" s="50">
        <v>96</v>
      </c>
      <c r="F980" s="51">
        <v>3.5999999999999996</v>
      </c>
      <c r="G980" s="50">
        <v>345.59999999999997</v>
      </c>
      <c r="H980">
        <v>17</v>
      </c>
    </row>
    <row r="981" spans="1:8">
      <c r="A981" t="str">
        <f t="shared" si="33"/>
        <v>Chế độ hỗ trợ tổ nhân dân17</v>
      </c>
      <c r="B981" s="3" t="s">
        <v>20</v>
      </c>
      <c r="C981" s="8" t="s">
        <v>19</v>
      </c>
      <c r="D981" s="49"/>
      <c r="E981" s="50">
        <v>24</v>
      </c>
      <c r="F981" s="51">
        <v>3.5999999999999996</v>
      </c>
      <c r="G981" s="50">
        <v>86.399999999999991</v>
      </c>
      <c r="H981">
        <v>17</v>
      </c>
    </row>
    <row r="982" spans="1:8" ht="30">
      <c r="A982" t="str">
        <f t="shared" si="33"/>
        <v>Chế độ đối với đội an ninh trật tự cơ sở17</v>
      </c>
      <c r="B982" s="3" t="s">
        <v>18</v>
      </c>
      <c r="C982" s="8" t="s">
        <v>17</v>
      </c>
      <c r="D982" s="49"/>
      <c r="E982" s="50"/>
      <c r="F982" s="51"/>
      <c r="G982" s="50">
        <v>8247.4799999999941</v>
      </c>
      <c r="H982">
        <v>17</v>
      </c>
    </row>
    <row r="983" spans="1:8">
      <c r="A983" t="str">
        <f t="shared" si="33"/>
        <v>Chế độ dân quân tự vệ17</v>
      </c>
      <c r="B983" s="3" t="s">
        <v>16</v>
      </c>
      <c r="C983" s="8" t="s">
        <v>15</v>
      </c>
      <c r="D983" s="49"/>
      <c r="E983" s="50"/>
      <c r="F983" s="51"/>
      <c r="G983" s="50">
        <v>6613.7363999999998</v>
      </c>
      <c r="H983">
        <v>17</v>
      </c>
    </row>
    <row r="984" spans="1:8">
      <c r="A984" t="str">
        <f t="shared" si="33"/>
        <v>Chế độ hỗ trợ Tết Nguyên đán17</v>
      </c>
      <c r="B984" s="3" t="s">
        <v>14</v>
      </c>
      <c r="C984" s="8" t="s">
        <v>13</v>
      </c>
      <c r="D984" s="49"/>
      <c r="E984" s="50"/>
      <c r="F984" s="51"/>
      <c r="G984" s="50">
        <v>1239.48</v>
      </c>
      <c r="H984">
        <v>17</v>
      </c>
    </row>
    <row r="985" spans="1:8">
      <c r="A985" t="str">
        <f t="shared" si="33"/>
        <v>Chi thu gom, xử lý rác17</v>
      </c>
      <c r="B985" s="25">
        <v>4</v>
      </c>
      <c r="C985" s="10" t="s">
        <v>12</v>
      </c>
      <c r="D985" s="48"/>
      <c r="E985" s="45"/>
      <c r="F985" s="46"/>
      <c r="G985" s="45">
        <v>10013.175469440001</v>
      </c>
      <c r="H985">
        <v>17</v>
      </c>
    </row>
    <row r="986" spans="1:8">
      <c r="A986" t="str">
        <f t="shared" si="33"/>
        <v>Chi bổ sung đặc thù17</v>
      </c>
      <c r="B986" s="25">
        <v>5</v>
      </c>
      <c r="C986" s="6" t="s">
        <v>11</v>
      </c>
      <c r="D986" s="47"/>
      <c r="E986" s="45"/>
      <c r="F986" s="46"/>
      <c r="G986" s="45">
        <v>8500</v>
      </c>
      <c r="H986">
        <v>17</v>
      </c>
    </row>
    <row r="987" spans="1:8">
      <c r="A987" t="str">
        <f t="shared" si="33"/>
        <v>Hỗ trợ các phường, xã trung tâm17</v>
      </c>
      <c r="B987" s="3" t="s">
        <v>10</v>
      </c>
      <c r="C987" s="8" t="s">
        <v>9</v>
      </c>
      <c r="D987" s="49"/>
      <c r="E987" s="50"/>
      <c r="F987" s="51"/>
      <c r="G987" s="50">
        <v>8500</v>
      </c>
      <c r="H987">
        <v>17</v>
      </c>
    </row>
    <row r="988" spans="1:8">
      <c r="A988" t="str">
        <f t="shared" si="33"/>
        <v>- Phường Trấn Biên 17</v>
      </c>
      <c r="B988" s="3"/>
      <c r="C988" s="8" t="s">
        <v>8</v>
      </c>
      <c r="D988" s="49"/>
      <c r="E988" s="50"/>
      <c r="F988" s="51">
        <v>60000</v>
      </c>
      <c r="G988" s="50"/>
      <c r="H988">
        <v>17</v>
      </c>
    </row>
    <row r="989" spans="1:8" ht="30">
      <c r="A989" t="str">
        <f t="shared" si="33"/>
        <v>- Phường Long Khánh và Phường Bình Phước17</v>
      </c>
      <c r="B989" s="3"/>
      <c r="C989" s="8" t="s">
        <v>7</v>
      </c>
      <c r="D989" s="49"/>
      <c r="E989" s="50"/>
      <c r="F989" s="51">
        <v>19200</v>
      </c>
      <c r="G989" s="50"/>
      <c r="H989">
        <v>17</v>
      </c>
    </row>
    <row r="990" spans="1:8">
      <c r="A990" t="str">
        <f t="shared" si="33"/>
        <v>- Các phường trung tâm khác17</v>
      </c>
      <c r="B990" s="3"/>
      <c r="C990" s="8" t="s">
        <v>6</v>
      </c>
      <c r="D990" s="49"/>
      <c r="E990" s="50">
        <v>1</v>
      </c>
      <c r="F990" s="51">
        <v>8500</v>
      </c>
      <c r="G990" s="50">
        <v>8500</v>
      </c>
      <c r="H990">
        <v>17</v>
      </c>
    </row>
    <row r="991" spans="1:8">
      <c r="A991" t="str">
        <f t="shared" si="33"/>
        <v xml:space="preserve"> Hỗ trợ các xã vùng biên giới17</v>
      </c>
      <c r="B991" s="3" t="s">
        <v>1</v>
      </c>
      <c r="C991" s="8" t="s">
        <v>5</v>
      </c>
      <c r="D991" s="49"/>
      <c r="E991" s="50"/>
      <c r="F991" s="51">
        <v>3000</v>
      </c>
      <c r="G991" s="50">
        <v>0</v>
      </c>
      <c r="H991">
        <v>17</v>
      </c>
    </row>
    <row r="992" spans="1:8">
      <c r="A992" t="str">
        <f t="shared" si="33"/>
        <v>Phân bổ chung 17</v>
      </c>
      <c r="B992" s="25">
        <v>9</v>
      </c>
      <c r="C992" s="6" t="s">
        <v>4</v>
      </c>
      <c r="D992" s="47"/>
      <c r="E992" s="45"/>
      <c r="F992" s="46"/>
      <c r="G992" s="45">
        <v>20983.133999999998</v>
      </c>
      <c r="H992">
        <v>17</v>
      </c>
    </row>
    <row r="993" spans="1:8">
      <c r="A993" t="str">
        <f t="shared" si="33"/>
        <v>Phân bổ chung theo xã17</v>
      </c>
      <c r="B993" s="3" t="s">
        <v>3</v>
      </c>
      <c r="C993" s="8" t="s">
        <v>2</v>
      </c>
      <c r="D993" s="49"/>
      <c r="E993" s="50">
        <v>1</v>
      </c>
      <c r="F993" s="51">
        <v>18000</v>
      </c>
      <c r="G993" s="50">
        <v>18000</v>
      </c>
      <c r="H993">
        <v>17</v>
      </c>
    </row>
    <row r="994" spans="1:8">
      <c r="A994" t="str">
        <f t="shared" si="33"/>
        <v>Phân bổ theo dân số 17</v>
      </c>
      <c r="B994" s="3" t="s">
        <v>1</v>
      </c>
      <c r="C994" s="8" t="s">
        <v>0</v>
      </c>
      <c r="D994" s="49"/>
      <c r="E994" s="52">
        <v>38742</v>
      </c>
      <c r="F994" s="51">
        <v>7.6999999999999999E-2</v>
      </c>
      <c r="G994" s="50">
        <v>2983.134</v>
      </c>
      <c r="H994">
        <v>17</v>
      </c>
    </row>
    <row r="997" spans="1:8">
      <c r="B997" s="147" t="s">
        <v>64</v>
      </c>
      <c r="C997" s="149" t="s">
        <v>63</v>
      </c>
      <c r="D997" s="149" t="s">
        <v>62</v>
      </c>
      <c r="E997" s="151" t="s">
        <v>61</v>
      </c>
      <c r="F997" s="151"/>
      <c r="G997" s="151"/>
      <c r="H997">
        <v>18</v>
      </c>
    </row>
    <row r="998" spans="1:8">
      <c r="B998" s="148"/>
      <c r="C998" s="150"/>
      <c r="D998" s="150"/>
      <c r="E998" s="18" t="s">
        <v>60</v>
      </c>
      <c r="F998" s="18" t="s">
        <v>59</v>
      </c>
      <c r="G998" s="18" t="s">
        <v>58</v>
      </c>
      <c r="H998">
        <v>18</v>
      </c>
    </row>
    <row r="999" spans="1:8">
      <c r="A999" t="str">
        <f t="shared" ref="A999:A1030" si="34">C999&amp;H999</f>
        <v>Tổng18</v>
      </c>
      <c r="B999" s="25"/>
      <c r="C999" s="26" t="s">
        <v>57</v>
      </c>
      <c r="D999" s="45"/>
      <c r="E999" s="45"/>
      <c r="F999" s="46"/>
      <c r="G999" s="45">
        <v>302058.45339021063</v>
      </c>
      <c r="H999">
        <v>18</v>
      </c>
    </row>
    <row r="1000" spans="1:8">
      <c r="A1000" t="str">
        <f t="shared" si="34"/>
        <v>Sự nghiệp giáo dục - đào tạo18</v>
      </c>
      <c r="B1000" s="25" t="s">
        <v>56</v>
      </c>
      <c r="C1000" s="6" t="s">
        <v>55</v>
      </c>
      <c r="D1000" s="47"/>
      <c r="E1000" s="45"/>
      <c r="F1000" s="46"/>
      <c r="G1000" s="45">
        <v>186304.96387021066</v>
      </c>
      <c r="H1000">
        <v>18</v>
      </c>
    </row>
    <row r="1001" spans="1:8" ht="28.5">
      <c r="A1001" t="str">
        <f t="shared" si="34"/>
        <v>Chi chế độ tiền lương theo số biên chế có mặt18</v>
      </c>
      <c r="B1001" s="25">
        <v>1</v>
      </c>
      <c r="C1001" s="10" t="s">
        <v>54</v>
      </c>
      <c r="D1001" s="48"/>
      <c r="E1001" s="45">
        <v>674</v>
      </c>
      <c r="F1001" s="46"/>
      <c r="G1001" s="45">
        <v>134754.89976364319</v>
      </c>
      <c r="H1001">
        <v>18</v>
      </c>
    </row>
    <row r="1002" spans="1:8">
      <c r="A1002" t="str">
        <f t="shared" si="34"/>
        <v>Khoán chi hoạt động giáo dục18</v>
      </c>
      <c r="B1002" s="25">
        <v>2</v>
      </c>
      <c r="C1002" s="6" t="s">
        <v>163</v>
      </c>
      <c r="D1002" s="47"/>
      <c r="E1002" s="45"/>
      <c r="F1002" s="46"/>
      <c r="G1002" s="45">
        <v>34376</v>
      </c>
      <c r="H1002">
        <v>18</v>
      </c>
    </row>
    <row r="1003" spans="1:8">
      <c r="A1003" t="str">
        <f t="shared" si="34"/>
        <v>Mầm non18</v>
      </c>
      <c r="B1003" s="3" t="s">
        <v>10</v>
      </c>
      <c r="C1003" s="8" t="s">
        <v>53</v>
      </c>
      <c r="D1003" s="49"/>
      <c r="E1003" s="50"/>
      <c r="F1003" s="51"/>
      <c r="G1003" s="50">
        <v>11880</v>
      </c>
      <c r="H1003">
        <v>18</v>
      </c>
    </row>
    <row r="1004" spans="1:8">
      <c r="A1004" t="str">
        <f t="shared" si="34"/>
        <v>- Phường18</v>
      </c>
      <c r="B1004" s="3"/>
      <c r="C1004" s="8" t="s">
        <v>167</v>
      </c>
      <c r="D1004" s="49"/>
      <c r="E1004" s="50"/>
      <c r="F1004" s="51">
        <v>52</v>
      </c>
      <c r="G1004" s="50">
        <v>0</v>
      </c>
      <c r="H1004">
        <v>18</v>
      </c>
    </row>
    <row r="1005" spans="1:8">
      <c r="A1005" t="str">
        <f t="shared" si="34"/>
        <v>- Xã18</v>
      </c>
      <c r="B1005" s="3"/>
      <c r="C1005" s="8" t="s">
        <v>164</v>
      </c>
      <c r="D1005" s="49"/>
      <c r="E1005" s="50">
        <v>198</v>
      </c>
      <c r="F1005" s="51">
        <v>60</v>
      </c>
      <c r="G1005" s="50">
        <v>11880</v>
      </c>
      <c r="H1005">
        <v>18</v>
      </c>
    </row>
    <row r="1006" spans="1:8">
      <c r="A1006" t="str">
        <f t="shared" si="34"/>
        <v>Cấp 1, 218</v>
      </c>
      <c r="B1006" s="3" t="s">
        <v>1</v>
      </c>
      <c r="C1006" s="8" t="s">
        <v>52</v>
      </c>
      <c r="D1006" s="49"/>
      <c r="E1006" s="50"/>
      <c r="F1006" s="51"/>
      <c r="G1006" s="50">
        <v>18480</v>
      </c>
      <c r="H1006">
        <v>18</v>
      </c>
    </row>
    <row r="1007" spans="1:8">
      <c r="A1007" t="str">
        <f t="shared" si="34"/>
        <v>-Phường18</v>
      </c>
      <c r="B1007" s="3"/>
      <c r="C1007" s="8" t="s">
        <v>168</v>
      </c>
      <c r="D1007" s="49"/>
      <c r="E1007" s="50"/>
      <c r="F1007" s="51">
        <v>30</v>
      </c>
      <c r="G1007" s="50">
        <v>0</v>
      </c>
      <c r="H1007">
        <v>18</v>
      </c>
    </row>
    <row r="1008" spans="1:8">
      <c r="A1008" t="str">
        <f t="shared" si="34"/>
        <v>-Xã18</v>
      </c>
      <c r="B1008" s="3"/>
      <c r="C1008" s="8" t="s">
        <v>169</v>
      </c>
      <c r="D1008" s="49"/>
      <c r="E1008" s="50">
        <v>528</v>
      </c>
      <c r="F1008" s="51">
        <v>35</v>
      </c>
      <c r="G1008" s="50">
        <v>18480</v>
      </c>
      <c r="H1008">
        <v>18</v>
      </c>
    </row>
    <row r="1009" spans="1:8">
      <c r="A1009" t="str">
        <f t="shared" si="34"/>
        <v>Trường chính trị 18</v>
      </c>
      <c r="B1009" s="3" t="s">
        <v>26</v>
      </c>
      <c r="C1009" s="8" t="s">
        <v>51</v>
      </c>
      <c r="D1009" s="49"/>
      <c r="E1009" s="50">
        <v>4</v>
      </c>
      <c r="F1009" s="51">
        <v>80</v>
      </c>
      <c r="G1009" s="50">
        <v>320</v>
      </c>
      <c r="H1009">
        <v>18</v>
      </c>
    </row>
    <row r="1010" spans="1:8">
      <c r="A1010" t="str">
        <f t="shared" si="34"/>
        <v>Trường dân tộc nội trú18</v>
      </c>
      <c r="B1010" s="3" t="s">
        <v>24</v>
      </c>
      <c r="C1010" s="8" t="s">
        <v>165</v>
      </c>
      <c r="D1010" s="49"/>
      <c r="E1010" s="50"/>
      <c r="F1010" s="51">
        <v>55</v>
      </c>
      <c r="G1010" s="50">
        <v>0</v>
      </c>
      <c r="H1010">
        <v>18</v>
      </c>
    </row>
    <row r="1011" spans="1:8" ht="45">
      <c r="A1011" t="str">
        <f t="shared" si="34"/>
        <v>'Phân bổ bổ sung số biên chế tiết kiệm, chưa tuyển sự nghiệp giáo dục - đào tạo18</v>
      </c>
      <c r="B1011" s="3" t="s">
        <v>22</v>
      </c>
      <c r="C1011" s="8" t="s">
        <v>170</v>
      </c>
      <c r="D1011" s="49"/>
      <c r="E1011" s="50">
        <v>56</v>
      </c>
      <c r="F1011" s="51">
        <v>66</v>
      </c>
      <c r="G1011" s="50">
        <v>3696</v>
      </c>
      <c r="H1011">
        <v>18</v>
      </c>
    </row>
    <row r="1012" spans="1:8">
      <c r="A1012" t="str">
        <f t="shared" si="34"/>
        <v>Chi các chế độ chính sách18</v>
      </c>
      <c r="B1012" s="25">
        <v>3</v>
      </c>
      <c r="C1012" s="6" t="s">
        <v>50</v>
      </c>
      <c r="D1012" s="47"/>
      <c r="E1012" s="45"/>
      <c r="F1012" s="46"/>
      <c r="G1012" s="45">
        <v>14821.284106567477</v>
      </c>
      <c r="H1012">
        <v>18</v>
      </c>
    </row>
    <row r="1013" spans="1:8" ht="30">
      <c r="A1013" t="str">
        <f t="shared" si="34"/>
        <v>Miễn giảm học phí, hỗ trợ chi phí học tập18</v>
      </c>
      <c r="B1013" s="3" t="s">
        <v>10</v>
      </c>
      <c r="C1013" s="8" t="s">
        <v>49</v>
      </c>
      <c r="D1013" s="49"/>
      <c r="E1013" s="50"/>
      <c r="F1013" s="51"/>
      <c r="G1013" s="50">
        <v>7807.6002600000011</v>
      </c>
      <c r="H1013">
        <v>18</v>
      </c>
    </row>
    <row r="1014" spans="1:8" ht="45">
      <c r="A1014" t="str">
        <f t="shared" si="34"/>
        <v>Chính sách hỗ trợ mầm non (tiền ăn trẻ, hỗ trợ giáo viên, hỗ trợ cơ sở mầm non)18</v>
      </c>
      <c r="B1014" s="3" t="s">
        <v>1</v>
      </c>
      <c r="C1014" s="8" t="s">
        <v>48</v>
      </c>
      <c r="D1014" s="49"/>
      <c r="E1014" s="50"/>
      <c r="F1014" s="51"/>
      <c r="G1014" s="50">
        <v>769.99999999999977</v>
      </c>
      <c r="H1014">
        <v>18</v>
      </c>
    </row>
    <row r="1015" spans="1:8">
      <c r="A1015" t="str">
        <f t="shared" si="34"/>
        <v>Chế độ hỗ trợ học sinh khuyết tật18</v>
      </c>
      <c r="B1015" s="3" t="s">
        <v>26</v>
      </c>
      <c r="C1015" s="8" t="s">
        <v>47</v>
      </c>
      <c r="D1015" s="49"/>
      <c r="E1015" s="50"/>
      <c r="F1015" s="51"/>
      <c r="G1015" s="50">
        <v>2403.4159999999997</v>
      </c>
      <c r="H1015">
        <v>18</v>
      </c>
    </row>
    <row r="1016" spans="1:8" ht="30">
      <c r="A1016" t="str">
        <f t="shared" si="34"/>
        <v>Chế độ giáo viên dạy trẻ khuyết tật18</v>
      </c>
      <c r="B1016" s="3" t="s">
        <v>24</v>
      </c>
      <c r="C1016" s="8" t="s">
        <v>46</v>
      </c>
      <c r="D1016" s="49"/>
      <c r="E1016" s="50"/>
      <c r="F1016" s="51"/>
      <c r="G1016" s="50">
        <v>2969.907846567477</v>
      </c>
      <c r="H1016">
        <v>18</v>
      </c>
    </row>
    <row r="1017" spans="1:8" ht="30">
      <c r="A1017" t="str">
        <f t="shared" si="34"/>
        <v>Chế độ hỗ trợ trẻ em nhà trẻ bán trú18</v>
      </c>
      <c r="B1017" s="3" t="s">
        <v>22</v>
      </c>
      <c r="C1017" s="8" t="s">
        <v>45</v>
      </c>
      <c r="D1017" s="49"/>
      <c r="E1017" s="50"/>
      <c r="F1017" s="51"/>
      <c r="G1017" s="50">
        <v>61.56</v>
      </c>
      <c r="H1017">
        <v>18</v>
      </c>
    </row>
    <row r="1018" spans="1:8" ht="30">
      <c r="A1018" t="str">
        <f t="shared" si="34"/>
        <v>Chế độ hỗ trợ đối với học sinh, trường dân tộc nội trú18</v>
      </c>
      <c r="B1018" s="21" t="s">
        <v>20</v>
      </c>
      <c r="C1018" s="22" t="s">
        <v>161</v>
      </c>
      <c r="D1018" s="49"/>
      <c r="E1018" s="50"/>
      <c r="F1018" s="51"/>
      <c r="G1018" s="50">
        <v>0</v>
      </c>
      <c r="H1018">
        <v>18</v>
      </c>
    </row>
    <row r="1019" spans="1:8">
      <c r="A1019" t="str">
        <f t="shared" si="34"/>
        <v>Hỗ trợ Tết Nguyên đán18</v>
      </c>
      <c r="B1019" s="3" t="s">
        <v>18</v>
      </c>
      <c r="C1019" s="8" t="s">
        <v>44</v>
      </c>
      <c r="D1019" s="49"/>
      <c r="E1019" s="50"/>
      <c r="F1019" s="51"/>
      <c r="G1019" s="50">
        <v>808.8</v>
      </c>
      <c r="H1019">
        <v>18</v>
      </c>
    </row>
    <row r="1020" spans="1:8">
      <c r="A1020" t="str">
        <f t="shared" si="34"/>
        <v>Các đặc thù18</v>
      </c>
      <c r="B1020" s="25">
        <v>4</v>
      </c>
      <c r="C1020" s="6" t="s">
        <v>43</v>
      </c>
      <c r="D1020" s="47"/>
      <c r="E1020" s="45"/>
      <c r="F1020" s="46"/>
      <c r="G1020" s="45">
        <v>1724</v>
      </c>
      <c r="H1020">
        <v>18</v>
      </c>
    </row>
    <row r="1021" spans="1:8" ht="30">
      <c r="A1021" t="str">
        <f t="shared" si="34"/>
        <v>Trường có từ 02 cơ sở trở lên, mỗi cơ sở18</v>
      </c>
      <c r="B1021" s="3" t="s">
        <v>10</v>
      </c>
      <c r="C1021" s="8" t="s">
        <v>42</v>
      </c>
      <c r="D1021" s="49"/>
      <c r="E1021" s="50">
        <v>4</v>
      </c>
      <c r="F1021" s="51">
        <v>56</v>
      </c>
      <c r="G1021" s="50">
        <v>224</v>
      </c>
      <c r="H1021">
        <v>18</v>
      </c>
    </row>
    <row r="1022" spans="1:8" ht="30">
      <c r="A1022" t="str">
        <f t="shared" si="34"/>
        <v>Hỗ trợ các phường, xã trung tâm (kinh phí đào tạo chính trị)18</v>
      </c>
      <c r="B1022" s="3" t="s">
        <v>1</v>
      </c>
      <c r="C1022" s="8" t="s">
        <v>166</v>
      </c>
      <c r="D1022" s="49"/>
      <c r="E1022" s="50">
        <v>1</v>
      </c>
      <c r="F1022" s="51">
        <v>1500</v>
      </c>
      <c r="G1022" s="50">
        <v>1500</v>
      </c>
      <c r="H1022">
        <v>18</v>
      </c>
    </row>
    <row r="1023" spans="1:8">
      <c r="A1023" t="str">
        <f t="shared" si="34"/>
        <v>Kinh phí hoạt động ngành18</v>
      </c>
      <c r="B1023" s="25">
        <v>5</v>
      </c>
      <c r="C1023" s="6" t="s">
        <v>41</v>
      </c>
      <c r="D1023" s="47"/>
      <c r="E1023" s="52">
        <v>62878</v>
      </c>
      <c r="F1023" s="53">
        <v>0.01</v>
      </c>
      <c r="G1023" s="45">
        <v>628.78</v>
      </c>
      <c r="H1023">
        <v>18</v>
      </c>
    </row>
    <row r="1024" spans="1:8">
      <c r="A1024" t="str">
        <f t="shared" si="34"/>
        <v>Các sự nghiệp khác18</v>
      </c>
      <c r="B1024" s="25" t="s">
        <v>40</v>
      </c>
      <c r="C1024" s="6" t="s">
        <v>39</v>
      </c>
      <c r="D1024" s="47"/>
      <c r="E1024" s="50"/>
      <c r="F1024" s="46"/>
      <c r="G1024" s="45">
        <v>115753.48951999997</v>
      </c>
      <c r="H1024">
        <v>18</v>
      </c>
    </row>
    <row r="1025" spans="1:8">
      <c r="A1025" t="str">
        <f t="shared" si="34"/>
        <v>Chi chế độ tiền lương18</v>
      </c>
      <c r="B1025" s="25">
        <v>1</v>
      </c>
      <c r="C1025" s="10" t="s">
        <v>38</v>
      </c>
      <c r="D1025" s="48"/>
      <c r="E1025" s="45"/>
      <c r="F1025" s="46"/>
      <c r="G1025" s="45">
        <v>28778.826959999999</v>
      </c>
      <c r="H1025">
        <v>18</v>
      </c>
    </row>
    <row r="1026" spans="1:8" ht="30">
      <c r="A1026" t="str">
        <f t="shared" si="34"/>
        <v>Chế độ tiền lương theo số biên chế có mặt18</v>
      </c>
      <c r="B1026" s="3" t="s">
        <v>10</v>
      </c>
      <c r="C1026" s="8" t="s">
        <v>37</v>
      </c>
      <c r="D1026" s="49"/>
      <c r="E1026" s="50">
        <v>142</v>
      </c>
      <c r="F1026" s="51"/>
      <c r="G1026" s="50">
        <v>23489.287848</v>
      </c>
      <c r="H1026">
        <v>18</v>
      </c>
    </row>
    <row r="1027" spans="1:8">
      <c r="A1027" t="str">
        <f t="shared" si="34"/>
        <v>Phụ cấp cấp ủy18</v>
      </c>
      <c r="B1027" s="3" t="s">
        <v>1</v>
      </c>
      <c r="C1027" s="8" t="s">
        <v>36</v>
      </c>
      <c r="D1027" s="49"/>
      <c r="E1027" s="54">
        <v>104</v>
      </c>
      <c r="F1027" s="51">
        <v>8.4239999999999995</v>
      </c>
      <c r="G1027" s="50">
        <v>876.096</v>
      </c>
      <c r="H1027">
        <v>18</v>
      </c>
    </row>
    <row r="1028" spans="1:8">
      <c r="A1028" t="str">
        <f t="shared" si="34"/>
        <v>Phụ cấp HĐND18</v>
      </c>
      <c r="B1028" s="3" t="s">
        <v>26</v>
      </c>
      <c r="C1028" s="8" t="s">
        <v>35</v>
      </c>
      <c r="D1028" s="49"/>
      <c r="E1028" s="54">
        <v>107</v>
      </c>
      <c r="F1028" s="51">
        <v>8.4239999999999995</v>
      </c>
      <c r="G1028" s="50">
        <v>901.36799999999994</v>
      </c>
      <c r="H1028">
        <v>18</v>
      </c>
    </row>
    <row r="1029" spans="1:8" ht="45">
      <c r="A1029" t="str">
        <f t="shared" si="34"/>
        <v>Chế độ người hoạt động không chuyên trách, người trực tiếp tham gia hoạt động tại cấp ấp18</v>
      </c>
      <c r="B1029" s="3" t="s">
        <v>24</v>
      </c>
      <c r="C1029" s="8" t="s">
        <v>34</v>
      </c>
      <c r="D1029" s="49"/>
      <c r="E1029" s="50"/>
      <c r="F1029" s="51"/>
      <c r="G1029" s="50">
        <v>3512.0751119999995</v>
      </c>
      <c r="H1029">
        <v>18</v>
      </c>
    </row>
    <row r="1030" spans="1:8">
      <c r="A1030" t="str">
        <f t="shared" si="34"/>
        <v>Khoán chi hoạt động 18</v>
      </c>
      <c r="B1030" s="25">
        <v>2</v>
      </c>
      <c r="C1030" s="6" t="s">
        <v>33</v>
      </c>
      <c r="D1030" s="47"/>
      <c r="E1030" s="45"/>
      <c r="F1030" s="46"/>
      <c r="G1030" s="45">
        <v>11842</v>
      </c>
      <c r="H1030">
        <v>18</v>
      </c>
    </row>
    <row r="1031" spans="1:8" ht="30">
      <c r="A1031" t="str">
        <f t="shared" ref="A1031:A1053" si="35">C1031&amp;H1031</f>
        <v>Phân bổ theo số biên chế CBCC được giao18</v>
      </c>
      <c r="B1031" s="14" t="s">
        <v>10</v>
      </c>
      <c r="C1031" s="15" t="s">
        <v>32</v>
      </c>
      <c r="D1031" s="55"/>
      <c r="E1031" s="56">
        <v>131</v>
      </c>
      <c r="F1031" s="57">
        <v>80</v>
      </c>
      <c r="G1031" s="58">
        <v>10480</v>
      </c>
      <c r="H1031">
        <v>18</v>
      </c>
    </row>
    <row r="1032" spans="1:8" ht="30">
      <c r="A1032" t="str">
        <f t="shared" si="35"/>
        <v>Phân bổ theo số biên chế viên chức được giao18</v>
      </c>
      <c r="B1032" s="14" t="s">
        <v>1</v>
      </c>
      <c r="C1032" s="15" t="s">
        <v>31</v>
      </c>
      <c r="D1032" s="55"/>
      <c r="E1032" s="56">
        <v>18</v>
      </c>
      <c r="F1032" s="57">
        <v>50</v>
      </c>
      <c r="G1032" s="58">
        <v>900</v>
      </c>
      <c r="H1032">
        <v>18</v>
      </c>
    </row>
    <row r="1033" spans="1:8" ht="30">
      <c r="A1033" t="str">
        <f t="shared" si="35"/>
        <v>Phân bổ bổ sung số biên chế tiết kiệm, chưa tuyển18</v>
      </c>
      <c r="B1033" s="14" t="s">
        <v>26</v>
      </c>
      <c r="C1033" s="13" t="s">
        <v>30</v>
      </c>
      <c r="D1033" s="59"/>
      <c r="E1033" s="56">
        <v>7</v>
      </c>
      <c r="F1033" s="57">
        <v>66</v>
      </c>
      <c r="G1033" s="58">
        <v>462</v>
      </c>
      <c r="H1033">
        <v>18</v>
      </c>
    </row>
    <row r="1034" spans="1:8">
      <c r="A1034" t="str">
        <f t="shared" si="35"/>
        <v>Chi các chế độ chính sách lớn18</v>
      </c>
      <c r="B1034" s="25">
        <v>3</v>
      </c>
      <c r="C1034" s="6" t="s">
        <v>29</v>
      </c>
      <c r="D1034" s="47"/>
      <c r="E1034" s="45"/>
      <c r="F1034" s="46"/>
      <c r="G1034" s="45">
        <v>36038.794799999989</v>
      </c>
      <c r="H1034">
        <v>18</v>
      </c>
    </row>
    <row r="1035" spans="1:8" ht="30">
      <c r="A1035" t="str">
        <f t="shared" si="35"/>
        <v>Chi chế độ trợ giúp xã hội thường xuyên18</v>
      </c>
      <c r="B1035" s="3" t="s">
        <v>10</v>
      </c>
      <c r="C1035" s="8" t="s">
        <v>28</v>
      </c>
      <c r="D1035" s="49"/>
      <c r="E1035" s="50"/>
      <c r="F1035" s="51"/>
      <c r="G1035" s="50">
        <v>19803</v>
      </c>
      <c r="H1035">
        <v>18</v>
      </c>
    </row>
    <row r="1036" spans="1:8">
      <c r="A1036" t="str">
        <f t="shared" si="35"/>
        <v>Tiền điện hộ nghèo, BTXH18</v>
      </c>
      <c r="B1036" s="3" t="s">
        <v>1</v>
      </c>
      <c r="C1036" s="8" t="s">
        <v>27</v>
      </c>
      <c r="D1036" s="49"/>
      <c r="E1036" s="50"/>
      <c r="F1036" s="51"/>
      <c r="G1036" s="50">
        <v>130</v>
      </c>
      <c r="H1036">
        <v>18</v>
      </c>
    </row>
    <row r="1037" spans="1:8" ht="30">
      <c r="A1037" t="str">
        <f t="shared" si="35"/>
        <v>Chính sách người có uy tín, già làng18</v>
      </c>
      <c r="B1037" s="3" t="s">
        <v>26</v>
      </c>
      <c r="C1037" s="8" t="s">
        <v>25</v>
      </c>
      <c r="D1037" s="49"/>
      <c r="E1037" s="50"/>
      <c r="F1037" s="51"/>
      <c r="G1037" s="50">
        <v>75.600000000000009</v>
      </c>
      <c r="H1037">
        <v>18</v>
      </c>
    </row>
    <row r="1038" spans="1:8" ht="30">
      <c r="A1038" t="str">
        <f t="shared" si="35"/>
        <v>Chế độ quà tặng, chúc thọ người cao tuổi18</v>
      </c>
      <c r="B1038" s="3" t="s">
        <v>24</v>
      </c>
      <c r="C1038" s="8" t="s">
        <v>23</v>
      </c>
      <c r="D1038" s="49"/>
      <c r="E1038" s="50"/>
      <c r="F1038" s="51"/>
      <c r="G1038" s="50">
        <v>307.59999999999997</v>
      </c>
      <c r="H1038">
        <v>18</v>
      </c>
    </row>
    <row r="1039" spans="1:8" ht="30">
      <c r="A1039" t="str">
        <f t="shared" si="35"/>
        <v>Chế độ đối với trưởng các đoàn thể ấp18</v>
      </c>
      <c r="B1039" s="3" t="s">
        <v>22</v>
      </c>
      <c r="C1039" s="8" t="s">
        <v>21</v>
      </c>
      <c r="D1039" s="49"/>
      <c r="E1039" s="50">
        <v>68</v>
      </c>
      <c r="F1039" s="51">
        <v>3.5999999999999996</v>
      </c>
      <c r="G1039" s="50">
        <v>244.79999999999998</v>
      </c>
      <c r="H1039">
        <v>18</v>
      </c>
    </row>
    <row r="1040" spans="1:8">
      <c r="A1040" t="str">
        <f t="shared" si="35"/>
        <v>Chế độ hỗ trợ tổ nhân dân18</v>
      </c>
      <c r="B1040" s="3" t="s">
        <v>20</v>
      </c>
      <c r="C1040" s="8" t="s">
        <v>19</v>
      </c>
      <c r="D1040" s="49"/>
      <c r="E1040" s="50">
        <v>348</v>
      </c>
      <c r="F1040" s="51">
        <v>3.5999999999999996</v>
      </c>
      <c r="G1040" s="50">
        <v>1252.8</v>
      </c>
      <c r="H1040">
        <v>18</v>
      </c>
    </row>
    <row r="1041" spans="1:8" ht="30">
      <c r="A1041" t="str">
        <f t="shared" si="35"/>
        <v>Chế độ đối với đội an ninh trật tự cơ sở18</v>
      </c>
      <c r="B1041" s="3" t="s">
        <v>18</v>
      </c>
      <c r="C1041" s="8" t="s">
        <v>17</v>
      </c>
      <c r="D1041" s="49"/>
      <c r="E1041" s="50"/>
      <c r="F1041" s="51"/>
      <c r="G1041" s="50">
        <v>4123.5599999999968</v>
      </c>
      <c r="H1041">
        <v>18</v>
      </c>
    </row>
    <row r="1042" spans="1:8">
      <c r="A1042" t="str">
        <f t="shared" si="35"/>
        <v>Chế độ dân quân tự vệ18</v>
      </c>
      <c r="B1042" s="3" t="s">
        <v>16</v>
      </c>
      <c r="C1042" s="8" t="s">
        <v>15</v>
      </c>
      <c r="D1042" s="49"/>
      <c r="E1042" s="50"/>
      <c r="F1042" s="51"/>
      <c r="G1042" s="50">
        <v>7425.8347999999996</v>
      </c>
      <c r="H1042">
        <v>18</v>
      </c>
    </row>
    <row r="1043" spans="1:8">
      <c r="A1043" t="str">
        <f t="shared" si="35"/>
        <v>Chế độ hỗ trợ Tết Nguyên đán18</v>
      </c>
      <c r="B1043" s="3" t="s">
        <v>14</v>
      </c>
      <c r="C1043" s="8" t="s">
        <v>13</v>
      </c>
      <c r="D1043" s="49"/>
      <c r="E1043" s="50"/>
      <c r="F1043" s="51"/>
      <c r="G1043" s="50">
        <v>2675.5999999999995</v>
      </c>
      <c r="H1043">
        <v>18</v>
      </c>
    </row>
    <row r="1044" spans="1:8">
      <c r="A1044" t="str">
        <f t="shared" si="35"/>
        <v>Chi thu gom, xử lý rác18</v>
      </c>
      <c r="B1044" s="25">
        <v>4</v>
      </c>
      <c r="C1044" s="10" t="s">
        <v>12</v>
      </c>
      <c r="D1044" s="48"/>
      <c r="E1044" s="45"/>
      <c r="F1044" s="46"/>
      <c r="G1044" s="45">
        <v>7752.2617599999994</v>
      </c>
      <c r="H1044">
        <v>18</v>
      </c>
    </row>
    <row r="1045" spans="1:8">
      <c r="A1045" t="str">
        <f t="shared" si="35"/>
        <v>Chi bổ sung đặc thù18</v>
      </c>
      <c r="B1045" s="25">
        <v>5</v>
      </c>
      <c r="C1045" s="6" t="s">
        <v>11</v>
      </c>
      <c r="D1045" s="47"/>
      <c r="E1045" s="45"/>
      <c r="F1045" s="46"/>
      <c r="G1045" s="45">
        <v>8500</v>
      </c>
      <c r="H1045">
        <v>18</v>
      </c>
    </row>
    <row r="1046" spans="1:8">
      <c r="A1046" t="str">
        <f t="shared" si="35"/>
        <v>Hỗ trợ các phường, xã trung tâm18</v>
      </c>
      <c r="B1046" s="3" t="s">
        <v>10</v>
      </c>
      <c r="C1046" s="8" t="s">
        <v>9</v>
      </c>
      <c r="D1046" s="49"/>
      <c r="E1046" s="50"/>
      <c r="F1046" s="51"/>
      <c r="G1046" s="50">
        <v>8500</v>
      </c>
      <c r="H1046">
        <v>18</v>
      </c>
    </row>
    <row r="1047" spans="1:8">
      <c r="A1047" t="str">
        <f t="shared" si="35"/>
        <v>- Phường Trấn Biên 18</v>
      </c>
      <c r="B1047" s="3"/>
      <c r="C1047" s="8" t="s">
        <v>8</v>
      </c>
      <c r="D1047" s="49"/>
      <c r="E1047" s="50"/>
      <c r="F1047" s="51">
        <v>60000</v>
      </c>
      <c r="G1047" s="50"/>
      <c r="H1047">
        <v>18</v>
      </c>
    </row>
    <row r="1048" spans="1:8" ht="30">
      <c r="A1048" t="str">
        <f t="shared" si="35"/>
        <v>- Phường Long Khánh và Phường Bình Phước18</v>
      </c>
      <c r="B1048" s="3"/>
      <c r="C1048" s="8" t="s">
        <v>7</v>
      </c>
      <c r="D1048" s="49"/>
      <c r="E1048" s="50"/>
      <c r="F1048" s="51">
        <v>19200</v>
      </c>
      <c r="G1048" s="50"/>
      <c r="H1048">
        <v>18</v>
      </c>
    </row>
    <row r="1049" spans="1:8">
      <c r="A1049" t="str">
        <f t="shared" si="35"/>
        <v>- Các phường trung tâm khác18</v>
      </c>
      <c r="B1049" s="3"/>
      <c r="C1049" s="8" t="s">
        <v>6</v>
      </c>
      <c r="D1049" s="49"/>
      <c r="E1049" s="50"/>
      <c r="F1049" s="51">
        <v>8500</v>
      </c>
      <c r="G1049" s="50">
        <v>8500</v>
      </c>
      <c r="H1049">
        <v>18</v>
      </c>
    </row>
    <row r="1050" spans="1:8">
      <c r="A1050" t="str">
        <f t="shared" si="35"/>
        <v xml:space="preserve"> Hỗ trợ các xã vùng biên giới18</v>
      </c>
      <c r="B1050" s="3" t="s">
        <v>1</v>
      </c>
      <c r="C1050" s="8" t="s">
        <v>5</v>
      </c>
      <c r="D1050" s="49"/>
      <c r="E1050" s="50"/>
      <c r="F1050" s="51">
        <v>3000</v>
      </c>
      <c r="G1050" s="50">
        <v>0</v>
      </c>
      <c r="H1050">
        <v>18</v>
      </c>
    </row>
    <row r="1051" spans="1:8">
      <c r="A1051" t="str">
        <f t="shared" si="35"/>
        <v>Phân bổ chung 18</v>
      </c>
      <c r="B1051" s="25">
        <v>9</v>
      </c>
      <c r="C1051" s="6" t="s">
        <v>4</v>
      </c>
      <c r="D1051" s="47"/>
      <c r="E1051" s="45"/>
      <c r="F1051" s="46"/>
      <c r="G1051" s="45">
        <v>22841.606</v>
      </c>
      <c r="H1051">
        <v>18</v>
      </c>
    </row>
    <row r="1052" spans="1:8">
      <c r="A1052" t="str">
        <f t="shared" si="35"/>
        <v>Phân bổ chung theo xã18</v>
      </c>
      <c r="B1052" s="3" t="s">
        <v>3</v>
      </c>
      <c r="C1052" s="8" t="s">
        <v>2</v>
      </c>
      <c r="D1052" s="49"/>
      <c r="E1052" s="50"/>
      <c r="F1052" s="51">
        <v>18000</v>
      </c>
      <c r="G1052" s="50">
        <v>18000</v>
      </c>
      <c r="H1052">
        <v>18</v>
      </c>
    </row>
    <row r="1053" spans="1:8">
      <c r="A1053" t="str">
        <f t="shared" si="35"/>
        <v>Phân bổ theo dân số 18</v>
      </c>
      <c r="B1053" s="3" t="s">
        <v>1</v>
      </c>
      <c r="C1053" s="8" t="s">
        <v>0</v>
      </c>
      <c r="D1053" s="49"/>
      <c r="E1053" s="52">
        <v>62878</v>
      </c>
      <c r="F1053" s="51">
        <v>7.6999999999999999E-2</v>
      </c>
      <c r="G1053" s="50">
        <v>4841.6059999999998</v>
      </c>
      <c r="H1053">
        <v>18</v>
      </c>
    </row>
    <row r="1056" spans="1:8">
      <c r="B1056" s="147" t="s">
        <v>64</v>
      </c>
      <c r="C1056" s="149" t="s">
        <v>63</v>
      </c>
      <c r="D1056" s="149" t="s">
        <v>62</v>
      </c>
      <c r="E1056" s="151" t="s">
        <v>61</v>
      </c>
      <c r="F1056" s="151"/>
      <c r="G1056" s="151"/>
      <c r="H1056">
        <v>19</v>
      </c>
    </row>
    <row r="1057" spans="1:8">
      <c r="B1057" s="148"/>
      <c r="C1057" s="150"/>
      <c r="D1057" s="150"/>
      <c r="E1057" s="18" t="s">
        <v>60</v>
      </c>
      <c r="F1057" s="18" t="s">
        <v>59</v>
      </c>
      <c r="G1057" s="18" t="s">
        <v>58</v>
      </c>
      <c r="H1057">
        <v>19</v>
      </c>
    </row>
    <row r="1058" spans="1:8">
      <c r="A1058" t="str">
        <f t="shared" ref="A1058:A1089" si="36">C1058&amp;H1058</f>
        <v>Tổng19</v>
      </c>
      <c r="B1058" s="25"/>
      <c r="C1058" s="26" t="s">
        <v>57</v>
      </c>
      <c r="D1058" s="45"/>
      <c r="E1058" s="45"/>
      <c r="F1058" s="46"/>
      <c r="G1058" s="45">
        <v>167735.728772</v>
      </c>
      <c r="H1058">
        <v>19</v>
      </c>
    </row>
    <row r="1059" spans="1:8">
      <c r="A1059" t="str">
        <f t="shared" si="36"/>
        <v>Sự nghiệp giáo dục - đào tạo19</v>
      </c>
      <c r="B1059" s="25" t="s">
        <v>56</v>
      </c>
      <c r="C1059" s="6" t="s">
        <v>55</v>
      </c>
      <c r="D1059" s="47"/>
      <c r="E1059" s="45"/>
      <c r="F1059" s="46"/>
      <c r="G1059" s="45">
        <v>99342.756176799987</v>
      </c>
      <c r="H1059">
        <v>19</v>
      </c>
    </row>
    <row r="1060" spans="1:8" ht="28.5">
      <c r="A1060" t="str">
        <f t="shared" si="36"/>
        <v>Chi chế độ tiền lương theo số biên chế có mặt19</v>
      </c>
      <c r="B1060" s="25">
        <v>1</v>
      </c>
      <c r="C1060" s="10" t="s">
        <v>54</v>
      </c>
      <c r="D1060" s="48"/>
      <c r="E1060" s="45">
        <v>346</v>
      </c>
      <c r="F1060" s="46"/>
      <c r="G1060" s="45">
        <v>80439.997762799991</v>
      </c>
      <c r="H1060">
        <v>19</v>
      </c>
    </row>
    <row r="1061" spans="1:8">
      <c r="A1061" t="str">
        <f t="shared" si="36"/>
        <v>Khoán chi hoạt động giáo dục19</v>
      </c>
      <c r="B1061" s="25">
        <v>2</v>
      </c>
      <c r="C1061" s="6" t="s">
        <v>163</v>
      </c>
      <c r="D1061" s="47"/>
      <c r="E1061" s="45"/>
      <c r="F1061" s="46"/>
      <c r="G1061" s="45">
        <v>16185</v>
      </c>
      <c r="H1061">
        <v>19</v>
      </c>
    </row>
    <row r="1062" spans="1:8">
      <c r="A1062" t="str">
        <f t="shared" si="36"/>
        <v>Mầm non19</v>
      </c>
      <c r="B1062" s="3" t="s">
        <v>10</v>
      </c>
      <c r="C1062" s="8" t="s">
        <v>53</v>
      </c>
      <c r="D1062" s="49"/>
      <c r="E1062" s="50"/>
      <c r="F1062" s="51"/>
      <c r="G1062" s="50">
        <v>3720</v>
      </c>
      <c r="H1062">
        <v>19</v>
      </c>
    </row>
    <row r="1063" spans="1:8">
      <c r="A1063" t="str">
        <f t="shared" si="36"/>
        <v>- Phường19</v>
      </c>
      <c r="B1063" s="3"/>
      <c r="C1063" s="8" t="s">
        <v>167</v>
      </c>
      <c r="D1063" s="49"/>
      <c r="E1063" s="50"/>
      <c r="F1063" s="51">
        <v>52</v>
      </c>
      <c r="G1063" s="50">
        <v>0</v>
      </c>
      <c r="H1063">
        <v>19</v>
      </c>
    </row>
    <row r="1064" spans="1:8">
      <c r="A1064" t="str">
        <f t="shared" si="36"/>
        <v>- Xã19</v>
      </c>
      <c r="B1064" s="3"/>
      <c r="C1064" s="8" t="s">
        <v>164</v>
      </c>
      <c r="D1064" s="49"/>
      <c r="E1064" s="50">
        <v>62</v>
      </c>
      <c r="F1064" s="51">
        <v>60</v>
      </c>
      <c r="G1064" s="50">
        <v>3720</v>
      </c>
      <c r="H1064">
        <v>19</v>
      </c>
    </row>
    <row r="1065" spans="1:8">
      <c r="A1065" t="str">
        <f t="shared" si="36"/>
        <v>Cấp 1, 219</v>
      </c>
      <c r="B1065" s="3" t="s">
        <v>1</v>
      </c>
      <c r="C1065" s="8" t="s">
        <v>52</v>
      </c>
      <c r="D1065" s="49"/>
      <c r="E1065" s="50"/>
      <c r="F1065" s="51"/>
      <c r="G1065" s="50">
        <v>10815</v>
      </c>
      <c r="H1065">
        <v>19</v>
      </c>
    </row>
    <row r="1066" spans="1:8">
      <c r="A1066" t="str">
        <f t="shared" si="36"/>
        <v>-Phường19</v>
      </c>
      <c r="B1066" s="3"/>
      <c r="C1066" s="8" t="s">
        <v>168</v>
      </c>
      <c r="D1066" s="49"/>
      <c r="E1066" s="50"/>
      <c r="F1066" s="51">
        <v>30</v>
      </c>
      <c r="G1066" s="50">
        <v>0</v>
      </c>
      <c r="H1066">
        <v>19</v>
      </c>
    </row>
    <row r="1067" spans="1:8">
      <c r="A1067" t="str">
        <f t="shared" si="36"/>
        <v>-Xã19</v>
      </c>
      <c r="B1067" s="3"/>
      <c r="C1067" s="8" t="s">
        <v>169</v>
      </c>
      <c r="D1067" s="49"/>
      <c r="E1067" s="50">
        <v>309</v>
      </c>
      <c r="F1067" s="51">
        <v>35</v>
      </c>
      <c r="G1067" s="50">
        <v>10815</v>
      </c>
      <c r="H1067">
        <v>19</v>
      </c>
    </row>
    <row r="1068" spans="1:8">
      <c r="A1068" t="str">
        <f t="shared" si="36"/>
        <v>Trường chính trị 19</v>
      </c>
      <c r="B1068" s="3" t="s">
        <v>26</v>
      </c>
      <c r="C1068" s="8" t="s">
        <v>51</v>
      </c>
      <c r="D1068" s="49"/>
      <c r="E1068" s="50"/>
      <c r="F1068" s="51">
        <v>80</v>
      </c>
      <c r="G1068" s="50">
        <v>0</v>
      </c>
      <c r="H1068">
        <v>19</v>
      </c>
    </row>
    <row r="1069" spans="1:8">
      <c r="A1069" t="str">
        <f t="shared" si="36"/>
        <v>Trường dân tộc nội trú19</v>
      </c>
      <c r="B1069" s="3" t="s">
        <v>24</v>
      </c>
      <c r="C1069" s="8" t="s">
        <v>165</v>
      </c>
      <c r="D1069" s="49"/>
      <c r="E1069" s="50"/>
      <c r="F1069" s="51">
        <v>55</v>
      </c>
      <c r="G1069" s="50">
        <v>0</v>
      </c>
      <c r="H1069">
        <v>19</v>
      </c>
    </row>
    <row r="1070" spans="1:8" ht="45">
      <c r="A1070" t="str">
        <f t="shared" si="36"/>
        <v>'Phân bổ bổ sung số biên chế tiết kiệm, chưa tuyển sự nghiệp giáo dục - đào tạo19</v>
      </c>
      <c r="B1070" s="3" t="s">
        <v>22</v>
      </c>
      <c r="C1070" s="8" t="s">
        <v>170</v>
      </c>
      <c r="D1070" s="49"/>
      <c r="E1070" s="50">
        <v>25</v>
      </c>
      <c r="F1070" s="51">
        <v>66</v>
      </c>
      <c r="G1070" s="50">
        <v>1650</v>
      </c>
      <c r="H1070">
        <v>19</v>
      </c>
    </row>
    <row r="1071" spans="1:8">
      <c r="A1071" t="str">
        <f t="shared" si="36"/>
        <v>Chi các chế độ chính sách19</v>
      </c>
      <c r="B1071" s="25">
        <v>3</v>
      </c>
      <c r="C1071" s="6" t="s">
        <v>50</v>
      </c>
      <c r="D1071" s="47"/>
      <c r="E1071" s="45"/>
      <c r="F1071" s="46"/>
      <c r="G1071" s="45">
        <v>2428.368414</v>
      </c>
      <c r="H1071">
        <v>19</v>
      </c>
    </row>
    <row r="1072" spans="1:8" ht="30">
      <c r="A1072" t="str">
        <f t="shared" si="36"/>
        <v>Miễn giảm học phí, hỗ trợ chi phí học tập19</v>
      </c>
      <c r="B1072" s="3" t="s">
        <v>10</v>
      </c>
      <c r="C1072" s="8" t="s">
        <v>49</v>
      </c>
      <c r="D1072" s="49"/>
      <c r="E1072" s="50"/>
      <c r="F1072" s="51"/>
      <c r="G1072" s="50">
        <v>1377.45</v>
      </c>
      <c r="H1072">
        <v>19</v>
      </c>
    </row>
    <row r="1073" spans="1:8" ht="45">
      <c r="A1073" t="str">
        <f t="shared" si="36"/>
        <v>Chính sách hỗ trợ mầm non (tiền ăn trẻ, hỗ trợ giáo viên, hỗ trợ cơ sở mầm non)19</v>
      </c>
      <c r="B1073" s="3" t="s">
        <v>1</v>
      </c>
      <c r="C1073" s="8" t="s">
        <v>48</v>
      </c>
      <c r="D1073" s="49"/>
      <c r="E1073" s="50"/>
      <c r="F1073" s="51"/>
      <c r="G1073" s="50">
        <v>220.32</v>
      </c>
      <c r="H1073">
        <v>19</v>
      </c>
    </row>
    <row r="1074" spans="1:8">
      <c r="A1074" t="str">
        <f t="shared" si="36"/>
        <v>Chế độ hỗ trợ học sinh khuyết tật19</v>
      </c>
      <c r="B1074" s="3" t="s">
        <v>26</v>
      </c>
      <c r="C1074" s="8" t="s">
        <v>47</v>
      </c>
      <c r="D1074" s="49"/>
      <c r="E1074" s="50"/>
      <c r="F1074" s="51"/>
      <c r="G1074" s="50">
        <v>32.1768</v>
      </c>
      <c r="H1074">
        <v>19</v>
      </c>
    </row>
    <row r="1075" spans="1:8" ht="30">
      <c r="A1075" t="str">
        <f t="shared" si="36"/>
        <v>Chế độ giáo viên dạy trẻ khuyết tật19</v>
      </c>
      <c r="B1075" s="3" t="s">
        <v>24</v>
      </c>
      <c r="C1075" s="8" t="s">
        <v>46</v>
      </c>
      <c r="D1075" s="49"/>
      <c r="E1075" s="50"/>
      <c r="F1075" s="51"/>
      <c r="G1075" s="50">
        <v>186.63161400000001</v>
      </c>
      <c r="H1075">
        <v>19</v>
      </c>
    </row>
    <row r="1076" spans="1:8" ht="30">
      <c r="A1076" t="str">
        <f t="shared" si="36"/>
        <v>Chế độ hỗ trợ trẻ em nhà trẻ bán trú19</v>
      </c>
      <c r="B1076" s="3" t="s">
        <v>22</v>
      </c>
      <c r="C1076" s="8" t="s">
        <v>45</v>
      </c>
      <c r="D1076" s="49"/>
      <c r="E1076" s="50"/>
      <c r="F1076" s="51"/>
      <c r="G1076" s="50">
        <v>166.59</v>
      </c>
      <c r="H1076">
        <v>19</v>
      </c>
    </row>
    <row r="1077" spans="1:8" ht="30">
      <c r="A1077" t="str">
        <f t="shared" si="36"/>
        <v>Chế độ hỗ trợ đối với học sinh, trường dân tộc nội trú19</v>
      </c>
      <c r="B1077" s="21" t="s">
        <v>20</v>
      </c>
      <c r="C1077" s="22" t="s">
        <v>161</v>
      </c>
      <c r="D1077" s="49"/>
      <c r="E1077" s="50"/>
      <c r="F1077" s="51"/>
      <c r="G1077" s="50">
        <v>0</v>
      </c>
      <c r="H1077">
        <v>19</v>
      </c>
    </row>
    <row r="1078" spans="1:8">
      <c r="A1078" t="str">
        <f t="shared" si="36"/>
        <v>Hỗ trợ Tết Nguyên đán19</v>
      </c>
      <c r="B1078" s="3" t="s">
        <v>18</v>
      </c>
      <c r="C1078" s="8" t="s">
        <v>44</v>
      </c>
      <c r="D1078" s="49"/>
      <c r="E1078" s="50"/>
      <c r="F1078" s="51"/>
      <c r="G1078" s="50">
        <v>445.2</v>
      </c>
      <c r="H1078">
        <v>19</v>
      </c>
    </row>
    <row r="1079" spans="1:8">
      <c r="A1079" t="str">
        <f t="shared" si="36"/>
        <v>Các đặc thù19</v>
      </c>
      <c r="B1079" s="25">
        <v>4</v>
      </c>
      <c r="C1079" s="6" t="s">
        <v>43</v>
      </c>
      <c r="D1079" s="47"/>
      <c r="E1079" s="45"/>
      <c r="F1079" s="46"/>
      <c r="G1079" s="45">
        <v>0</v>
      </c>
      <c r="H1079">
        <v>19</v>
      </c>
    </row>
    <row r="1080" spans="1:8" ht="30">
      <c r="A1080" t="str">
        <f t="shared" si="36"/>
        <v>Trường có từ 02 cơ sở trở lên, mỗi cơ sở19</v>
      </c>
      <c r="B1080" s="3" t="s">
        <v>10</v>
      </c>
      <c r="C1080" s="8" t="s">
        <v>42</v>
      </c>
      <c r="D1080" s="49"/>
      <c r="E1080" s="50"/>
      <c r="F1080" s="51">
        <v>56</v>
      </c>
      <c r="G1080" s="50">
        <v>0</v>
      </c>
      <c r="H1080">
        <v>19</v>
      </c>
    </row>
    <row r="1081" spans="1:8" ht="30">
      <c r="A1081" t="str">
        <f t="shared" si="36"/>
        <v>Hỗ trợ các phường, xã trung tâm (kinh phí đào tạo chính trị)19</v>
      </c>
      <c r="B1081" s="3" t="s">
        <v>1</v>
      </c>
      <c r="C1081" s="8" t="s">
        <v>166</v>
      </c>
      <c r="D1081" s="49"/>
      <c r="E1081" s="50">
        <v>0</v>
      </c>
      <c r="F1081" s="51">
        <v>1500</v>
      </c>
      <c r="G1081" s="50">
        <v>0</v>
      </c>
      <c r="H1081">
        <v>19</v>
      </c>
    </row>
    <row r="1082" spans="1:8">
      <c r="A1082" t="str">
        <f t="shared" si="36"/>
        <v>Kinh phí hoạt động ngành19</v>
      </c>
      <c r="B1082" s="25">
        <v>5</v>
      </c>
      <c r="C1082" s="6" t="s">
        <v>41</v>
      </c>
      <c r="D1082" s="47"/>
      <c r="E1082" s="52">
        <v>28939</v>
      </c>
      <c r="F1082" s="53">
        <v>0.01</v>
      </c>
      <c r="G1082" s="45">
        <v>289.39</v>
      </c>
      <c r="H1082">
        <v>19</v>
      </c>
    </row>
    <row r="1083" spans="1:8">
      <c r="A1083" t="str">
        <f t="shared" si="36"/>
        <v>Các sự nghiệp khác19</v>
      </c>
      <c r="B1083" s="25" t="s">
        <v>40</v>
      </c>
      <c r="C1083" s="6" t="s">
        <v>39</v>
      </c>
      <c r="D1083" s="47"/>
      <c r="E1083" s="50"/>
      <c r="F1083" s="46"/>
      <c r="G1083" s="45">
        <v>68392.972595200001</v>
      </c>
      <c r="H1083">
        <v>19</v>
      </c>
    </row>
    <row r="1084" spans="1:8">
      <c r="A1084" t="str">
        <f t="shared" si="36"/>
        <v>Chi chế độ tiền lương19</v>
      </c>
      <c r="B1084" s="25">
        <v>1</v>
      </c>
      <c r="C1084" s="10" t="s">
        <v>38</v>
      </c>
      <c r="D1084" s="48"/>
      <c r="E1084" s="45"/>
      <c r="F1084" s="46"/>
      <c r="G1084" s="45">
        <v>18405.636395199996</v>
      </c>
      <c r="H1084">
        <v>19</v>
      </c>
    </row>
    <row r="1085" spans="1:8" ht="30">
      <c r="A1085" t="str">
        <f t="shared" si="36"/>
        <v>Chế độ tiền lương theo số biên chế có mặt19</v>
      </c>
      <c r="B1085" s="3" t="s">
        <v>10</v>
      </c>
      <c r="C1085" s="8" t="s">
        <v>37</v>
      </c>
      <c r="D1085" s="49"/>
      <c r="E1085" s="50">
        <v>86</v>
      </c>
      <c r="F1085" s="51"/>
      <c r="G1085" s="50">
        <v>13501.045862799998</v>
      </c>
      <c r="H1085">
        <v>19</v>
      </c>
    </row>
    <row r="1086" spans="1:8">
      <c r="A1086" t="str">
        <f t="shared" si="36"/>
        <v>Phụ cấp cấp ủy19</v>
      </c>
      <c r="B1086" s="3" t="s">
        <v>1</v>
      </c>
      <c r="C1086" s="8" t="s">
        <v>36</v>
      </c>
      <c r="D1086" s="49"/>
      <c r="E1086" s="54">
        <v>26</v>
      </c>
      <c r="F1086" s="51">
        <v>8.4239999999999995</v>
      </c>
      <c r="G1086" s="50">
        <v>219.024</v>
      </c>
      <c r="H1086">
        <v>19</v>
      </c>
    </row>
    <row r="1087" spans="1:8">
      <c r="A1087" t="str">
        <f t="shared" si="36"/>
        <v>Phụ cấp HĐND19</v>
      </c>
      <c r="B1087" s="3" t="s">
        <v>26</v>
      </c>
      <c r="C1087" s="8" t="s">
        <v>35</v>
      </c>
      <c r="D1087" s="49"/>
      <c r="E1087" s="54">
        <v>68</v>
      </c>
      <c r="F1087" s="51">
        <v>8.4239999999999995</v>
      </c>
      <c r="G1087" s="50">
        <v>572.83199999999999</v>
      </c>
      <c r="H1087">
        <v>19</v>
      </c>
    </row>
    <row r="1088" spans="1:8" ht="45">
      <c r="A1088" t="str">
        <f t="shared" si="36"/>
        <v>Chế độ người hoạt động không chuyên trách, người trực tiếp tham gia hoạt động tại cấp ấp19</v>
      </c>
      <c r="B1088" s="3" t="s">
        <v>24</v>
      </c>
      <c r="C1088" s="8" t="s">
        <v>34</v>
      </c>
      <c r="D1088" s="49"/>
      <c r="E1088" s="50"/>
      <c r="F1088" s="51"/>
      <c r="G1088" s="50">
        <v>4112.7345323999998</v>
      </c>
      <c r="H1088">
        <v>19</v>
      </c>
    </row>
    <row r="1089" spans="1:8">
      <c r="A1089" t="str">
        <f t="shared" si="36"/>
        <v>Khoán chi hoạt động 19</v>
      </c>
      <c r="B1089" s="25">
        <v>2</v>
      </c>
      <c r="C1089" s="6" t="s">
        <v>33</v>
      </c>
      <c r="D1089" s="47"/>
      <c r="E1089" s="45"/>
      <c r="F1089" s="46"/>
      <c r="G1089" s="45">
        <v>8182</v>
      </c>
      <c r="H1089">
        <v>19</v>
      </c>
    </row>
    <row r="1090" spans="1:8" ht="30">
      <c r="A1090" t="str">
        <f t="shared" ref="A1090:A1112" si="37">C1090&amp;H1090</f>
        <v>Phân bổ theo số biên chế CBCC được giao19</v>
      </c>
      <c r="B1090" s="14" t="s">
        <v>10</v>
      </c>
      <c r="C1090" s="15" t="s">
        <v>32</v>
      </c>
      <c r="D1090" s="55"/>
      <c r="E1090" s="56">
        <v>83</v>
      </c>
      <c r="F1090" s="57">
        <v>80</v>
      </c>
      <c r="G1090" s="58">
        <v>6640</v>
      </c>
      <c r="H1090">
        <v>19</v>
      </c>
    </row>
    <row r="1091" spans="1:8" ht="30">
      <c r="A1091" t="str">
        <f t="shared" si="37"/>
        <v>Phân bổ theo số biên chế viên chức được giao19</v>
      </c>
      <c r="B1091" s="14" t="s">
        <v>1</v>
      </c>
      <c r="C1091" s="15" t="s">
        <v>31</v>
      </c>
      <c r="D1091" s="55"/>
      <c r="E1091" s="56">
        <v>15</v>
      </c>
      <c r="F1091" s="57">
        <v>50</v>
      </c>
      <c r="G1091" s="58">
        <v>750</v>
      </c>
      <c r="H1091">
        <v>19</v>
      </c>
    </row>
    <row r="1092" spans="1:8" ht="30">
      <c r="A1092" t="str">
        <f t="shared" si="37"/>
        <v>Phân bổ bổ sung số biên chế tiết kiệm, chưa tuyển19</v>
      </c>
      <c r="B1092" s="14" t="s">
        <v>26</v>
      </c>
      <c r="C1092" s="13" t="s">
        <v>30</v>
      </c>
      <c r="D1092" s="59"/>
      <c r="E1092" s="56">
        <v>12</v>
      </c>
      <c r="F1092" s="57">
        <v>66</v>
      </c>
      <c r="G1092" s="58">
        <v>792</v>
      </c>
      <c r="H1092">
        <v>19</v>
      </c>
    </row>
    <row r="1093" spans="1:8">
      <c r="A1093" t="str">
        <f t="shared" si="37"/>
        <v>Chi các chế độ chính sách lớn19</v>
      </c>
      <c r="B1093" s="25">
        <v>3</v>
      </c>
      <c r="C1093" s="6" t="s">
        <v>29</v>
      </c>
      <c r="D1093" s="47"/>
      <c r="E1093" s="45"/>
      <c r="F1093" s="46"/>
      <c r="G1093" s="45">
        <v>20927.033199999998</v>
      </c>
      <c r="H1093">
        <v>19</v>
      </c>
    </row>
    <row r="1094" spans="1:8" ht="30">
      <c r="A1094" t="str">
        <f t="shared" si="37"/>
        <v>Chi chế độ trợ giúp xã hội thường xuyên19</v>
      </c>
      <c r="B1094" s="3" t="s">
        <v>10</v>
      </c>
      <c r="C1094" s="8" t="s">
        <v>28</v>
      </c>
      <c r="D1094" s="49"/>
      <c r="E1094" s="50"/>
      <c r="F1094" s="51"/>
      <c r="G1094" s="50">
        <v>7447.5</v>
      </c>
      <c r="H1094">
        <v>19</v>
      </c>
    </row>
    <row r="1095" spans="1:8">
      <c r="A1095" t="str">
        <f t="shared" si="37"/>
        <v>Tiền điện hộ nghèo, BTXH19</v>
      </c>
      <c r="B1095" s="3" t="s">
        <v>1</v>
      </c>
      <c r="C1095" s="8" t="s">
        <v>27</v>
      </c>
      <c r="D1095" s="49"/>
      <c r="E1095" s="50"/>
      <c r="F1095" s="51"/>
      <c r="G1095" s="50">
        <v>37.6</v>
      </c>
      <c r="H1095">
        <v>19</v>
      </c>
    </row>
    <row r="1096" spans="1:8" ht="30">
      <c r="A1096" t="str">
        <f t="shared" si="37"/>
        <v>Chính sách người có uy tín, già làng19</v>
      </c>
      <c r="B1096" s="3" t="s">
        <v>26</v>
      </c>
      <c r="C1096" s="8" t="s">
        <v>25</v>
      </c>
      <c r="D1096" s="49"/>
      <c r="E1096" s="50"/>
      <c r="F1096" s="51"/>
      <c r="G1096" s="50">
        <v>106</v>
      </c>
      <c r="H1096">
        <v>19</v>
      </c>
    </row>
    <row r="1097" spans="1:8" ht="30">
      <c r="A1097" t="str">
        <f t="shared" si="37"/>
        <v>Chế độ quà tặng, chúc thọ người cao tuổi19</v>
      </c>
      <c r="B1097" s="3" t="s">
        <v>24</v>
      </c>
      <c r="C1097" s="8" t="s">
        <v>23</v>
      </c>
      <c r="D1097" s="49"/>
      <c r="E1097" s="50"/>
      <c r="F1097" s="51"/>
      <c r="G1097" s="50">
        <v>152.60000000000002</v>
      </c>
      <c r="H1097">
        <v>19</v>
      </c>
    </row>
    <row r="1098" spans="1:8" ht="30">
      <c r="A1098" t="str">
        <f t="shared" si="37"/>
        <v>Chế độ đối với trưởng các đoàn thể ấp19</v>
      </c>
      <c r="B1098" s="3" t="s">
        <v>22</v>
      </c>
      <c r="C1098" s="8" t="s">
        <v>21</v>
      </c>
      <c r="D1098" s="49"/>
      <c r="E1098" s="50">
        <v>150</v>
      </c>
      <c r="F1098" s="51">
        <v>3.5999999999999996</v>
      </c>
      <c r="G1098" s="50">
        <v>540</v>
      </c>
      <c r="H1098">
        <v>19</v>
      </c>
    </row>
    <row r="1099" spans="1:8">
      <c r="A1099" t="str">
        <f t="shared" si="37"/>
        <v>Chế độ hỗ trợ tổ nhân dân19</v>
      </c>
      <c r="B1099" s="3" t="s">
        <v>20</v>
      </c>
      <c r="C1099" s="8" t="s">
        <v>19</v>
      </c>
      <c r="D1099" s="49"/>
      <c r="E1099" s="50"/>
      <c r="F1099" s="51">
        <v>3.5999999999999996</v>
      </c>
      <c r="G1099" s="50">
        <v>0</v>
      </c>
      <c r="H1099">
        <v>19</v>
      </c>
    </row>
    <row r="1100" spans="1:8" ht="30">
      <c r="A1100" t="str">
        <f t="shared" si="37"/>
        <v>Chế độ đối với đội an ninh trật tự cơ sở19</v>
      </c>
      <c r="B1100" s="3" t="s">
        <v>18</v>
      </c>
      <c r="C1100" s="8" t="s">
        <v>17</v>
      </c>
      <c r="D1100" s="49"/>
      <c r="E1100" s="50"/>
      <c r="F1100" s="51"/>
      <c r="G1100" s="50">
        <v>4020.84</v>
      </c>
      <c r="H1100">
        <v>19</v>
      </c>
    </row>
    <row r="1101" spans="1:8">
      <c r="A1101" t="str">
        <f t="shared" si="37"/>
        <v>Chế độ dân quân tự vệ19</v>
      </c>
      <c r="B1101" s="3" t="s">
        <v>16</v>
      </c>
      <c r="C1101" s="8" t="s">
        <v>15</v>
      </c>
      <c r="D1101" s="49"/>
      <c r="E1101" s="50"/>
      <c r="F1101" s="51"/>
      <c r="G1101" s="50">
        <v>7442.4132</v>
      </c>
      <c r="H1101">
        <v>19</v>
      </c>
    </row>
    <row r="1102" spans="1:8">
      <c r="A1102" t="str">
        <f t="shared" si="37"/>
        <v>Chế độ hỗ trợ Tết Nguyên đán19</v>
      </c>
      <c r="B1102" s="3" t="s">
        <v>14</v>
      </c>
      <c r="C1102" s="8" t="s">
        <v>13</v>
      </c>
      <c r="D1102" s="49"/>
      <c r="E1102" s="50"/>
      <c r="F1102" s="51"/>
      <c r="G1102" s="50">
        <v>1180.08</v>
      </c>
      <c r="H1102">
        <v>19</v>
      </c>
    </row>
    <row r="1103" spans="1:8">
      <c r="A1103" t="str">
        <f t="shared" si="37"/>
        <v>Chi thu gom, xử lý rác19</v>
      </c>
      <c r="B1103" s="25">
        <v>4</v>
      </c>
      <c r="C1103" s="10" t="s">
        <v>12</v>
      </c>
      <c r="D1103" s="48"/>
      <c r="E1103" s="45"/>
      <c r="F1103" s="46"/>
      <c r="G1103" s="45">
        <v>650</v>
      </c>
      <c r="H1103">
        <v>19</v>
      </c>
    </row>
    <row r="1104" spans="1:8">
      <c r="A1104" t="str">
        <f t="shared" si="37"/>
        <v>Chi bổ sung đặc thù19</v>
      </c>
      <c r="B1104" s="25">
        <v>5</v>
      </c>
      <c r="C1104" s="6" t="s">
        <v>11</v>
      </c>
      <c r="D1104" s="47"/>
      <c r="E1104" s="45"/>
      <c r="F1104" s="46"/>
      <c r="G1104" s="45">
        <v>0</v>
      </c>
      <c r="H1104">
        <v>19</v>
      </c>
    </row>
    <row r="1105" spans="1:8">
      <c r="A1105" t="str">
        <f t="shared" si="37"/>
        <v>Hỗ trợ các phường, xã trung tâm19</v>
      </c>
      <c r="B1105" s="3" t="s">
        <v>10</v>
      </c>
      <c r="C1105" s="8" t="s">
        <v>9</v>
      </c>
      <c r="D1105" s="49"/>
      <c r="E1105" s="50"/>
      <c r="F1105" s="51"/>
      <c r="G1105" s="50">
        <v>0</v>
      </c>
      <c r="H1105">
        <v>19</v>
      </c>
    </row>
    <row r="1106" spans="1:8">
      <c r="A1106" t="str">
        <f t="shared" si="37"/>
        <v>- Phường Trấn Biên 19</v>
      </c>
      <c r="B1106" s="3"/>
      <c r="C1106" s="8" t="s">
        <v>8</v>
      </c>
      <c r="D1106" s="49"/>
      <c r="E1106" s="50"/>
      <c r="F1106" s="51">
        <v>60000</v>
      </c>
      <c r="G1106" s="50"/>
      <c r="H1106">
        <v>19</v>
      </c>
    </row>
    <row r="1107" spans="1:8" ht="30">
      <c r="A1107" t="str">
        <f t="shared" si="37"/>
        <v>- Phường Long Khánh và Phường Bình Phước19</v>
      </c>
      <c r="B1107" s="3"/>
      <c r="C1107" s="8" t="s">
        <v>7</v>
      </c>
      <c r="D1107" s="49"/>
      <c r="E1107" s="50"/>
      <c r="F1107" s="51">
        <v>19200</v>
      </c>
      <c r="G1107" s="50"/>
      <c r="H1107">
        <v>19</v>
      </c>
    </row>
    <row r="1108" spans="1:8">
      <c r="A1108" t="str">
        <f t="shared" si="37"/>
        <v>- Các phường trung tâm khác19</v>
      </c>
      <c r="B1108" s="3"/>
      <c r="C1108" s="8" t="s">
        <v>6</v>
      </c>
      <c r="D1108" s="49"/>
      <c r="E1108" s="50"/>
      <c r="F1108" s="51">
        <v>8500</v>
      </c>
      <c r="G1108" s="50"/>
      <c r="H1108">
        <v>19</v>
      </c>
    </row>
    <row r="1109" spans="1:8">
      <c r="A1109" t="str">
        <f t="shared" si="37"/>
        <v xml:space="preserve"> Hỗ trợ các xã vùng biên giới19</v>
      </c>
      <c r="B1109" s="3" t="s">
        <v>1</v>
      </c>
      <c r="C1109" s="8" t="s">
        <v>5</v>
      </c>
      <c r="D1109" s="49"/>
      <c r="E1109" s="50"/>
      <c r="F1109" s="51">
        <v>3000</v>
      </c>
      <c r="G1109" s="50">
        <v>0</v>
      </c>
      <c r="H1109">
        <v>19</v>
      </c>
    </row>
    <row r="1110" spans="1:8">
      <c r="A1110" t="str">
        <f t="shared" si="37"/>
        <v>Phân bổ chung 19</v>
      </c>
      <c r="B1110" s="25">
        <v>9</v>
      </c>
      <c r="C1110" s="6" t="s">
        <v>4</v>
      </c>
      <c r="D1110" s="47"/>
      <c r="E1110" s="45"/>
      <c r="F1110" s="46"/>
      <c r="G1110" s="45">
        <v>20228.303</v>
      </c>
      <c r="H1110">
        <v>19</v>
      </c>
    </row>
    <row r="1111" spans="1:8">
      <c r="A1111" t="str">
        <f t="shared" si="37"/>
        <v>Phân bổ chung theo xã19</v>
      </c>
      <c r="B1111" s="3" t="s">
        <v>3</v>
      </c>
      <c r="C1111" s="8" t="s">
        <v>2</v>
      </c>
      <c r="D1111" s="49"/>
      <c r="E1111" s="50">
        <v>1</v>
      </c>
      <c r="F1111" s="51">
        <v>18000</v>
      </c>
      <c r="G1111" s="50">
        <v>18000</v>
      </c>
      <c r="H1111">
        <v>19</v>
      </c>
    </row>
    <row r="1112" spans="1:8">
      <c r="A1112" t="str">
        <f t="shared" si="37"/>
        <v>Phân bổ theo dân số 19</v>
      </c>
      <c r="B1112" s="3" t="s">
        <v>1</v>
      </c>
      <c r="C1112" s="8" t="s">
        <v>0</v>
      </c>
      <c r="D1112" s="49"/>
      <c r="E1112" s="52">
        <v>28939</v>
      </c>
      <c r="F1112" s="51">
        <v>7.6999999999999999E-2</v>
      </c>
      <c r="G1112" s="50">
        <v>2228.3029999999999</v>
      </c>
      <c r="H1112">
        <v>19</v>
      </c>
    </row>
    <row r="1116" spans="1:8">
      <c r="B1116" s="147" t="s">
        <v>64</v>
      </c>
      <c r="C1116" s="149" t="s">
        <v>63</v>
      </c>
      <c r="D1116" s="149" t="s">
        <v>62</v>
      </c>
      <c r="E1116" s="151" t="s">
        <v>61</v>
      </c>
      <c r="F1116" s="151"/>
      <c r="G1116" s="151"/>
      <c r="H1116">
        <v>20</v>
      </c>
    </row>
    <row r="1117" spans="1:8">
      <c r="B1117" s="148"/>
      <c r="C1117" s="150"/>
      <c r="D1117" s="150"/>
      <c r="E1117" s="18" t="s">
        <v>60</v>
      </c>
      <c r="F1117" s="18" t="s">
        <v>59</v>
      </c>
      <c r="G1117" s="18" t="s">
        <v>58</v>
      </c>
      <c r="H1117">
        <v>20</v>
      </c>
    </row>
    <row r="1118" spans="1:8">
      <c r="A1118" t="str">
        <f t="shared" ref="A1118:A1149" si="38">C1118&amp;H1118</f>
        <v>Tổng20</v>
      </c>
      <c r="B1118" s="25"/>
      <c r="C1118" s="26" t="s">
        <v>57</v>
      </c>
      <c r="D1118" s="45"/>
      <c r="E1118" s="45"/>
      <c r="F1118" s="46"/>
      <c r="G1118" s="45">
        <v>222720.51425015999</v>
      </c>
      <c r="H1118">
        <v>20</v>
      </c>
    </row>
    <row r="1119" spans="1:8">
      <c r="A1119" t="str">
        <f t="shared" si="38"/>
        <v>Sự nghiệp giáo dục - đào tạo20</v>
      </c>
      <c r="B1119" s="25" t="s">
        <v>56</v>
      </c>
      <c r="C1119" s="6" t="s">
        <v>55</v>
      </c>
      <c r="D1119" s="47"/>
      <c r="E1119" s="45"/>
      <c r="F1119" s="46"/>
      <c r="G1119" s="45">
        <v>115142.42607999999</v>
      </c>
      <c r="H1119">
        <v>20</v>
      </c>
    </row>
    <row r="1120" spans="1:8" ht="28.5">
      <c r="A1120" t="str">
        <f t="shared" si="38"/>
        <v>Chi chế độ tiền lương theo số biên chế có mặt20</v>
      </c>
      <c r="B1120" s="25">
        <v>1</v>
      </c>
      <c r="C1120" s="10" t="s">
        <v>54</v>
      </c>
      <c r="D1120" s="48"/>
      <c r="E1120" s="45">
        <v>484</v>
      </c>
      <c r="F1120" s="46"/>
      <c r="G1120" s="45">
        <v>89188.42607999999</v>
      </c>
      <c r="H1120">
        <v>20</v>
      </c>
    </row>
    <row r="1121" spans="1:8">
      <c r="A1121" t="str">
        <f t="shared" si="38"/>
        <v>Khoán chi hoạt động giáo dục20</v>
      </c>
      <c r="B1121" s="25">
        <v>2</v>
      </c>
      <c r="C1121" s="6" t="s">
        <v>163</v>
      </c>
      <c r="D1121" s="47"/>
      <c r="E1121" s="45"/>
      <c r="F1121" s="46"/>
      <c r="G1121" s="45">
        <v>23043</v>
      </c>
      <c r="H1121">
        <v>20</v>
      </c>
    </row>
    <row r="1122" spans="1:8">
      <c r="A1122" t="str">
        <f t="shared" si="38"/>
        <v>Mầm non20</v>
      </c>
      <c r="B1122" s="3" t="s">
        <v>10</v>
      </c>
      <c r="C1122" s="8" t="s">
        <v>53</v>
      </c>
      <c r="D1122" s="49"/>
      <c r="E1122" s="50"/>
      <c r="F1122" s="51"/>
      <c r="G1122" s="50">
        <v>7860</v>
      </c>
      <c r="H1122">
        <v>20</v>
      </c>
    </row>
    <row r="1123" spans="1:8">
      <c r="A1123" t="str">
        <f t="shared" si="38"/>
        <v>- Phường20</v>
      </c>
      <c r="B1123" s="3"/>
      <c r="C1123" s="8" t="s">
        <v>167</v>
      </c>
      <c r="D1123" s="49"/>
      <c r="E1123" s="50"/>
      <c r="F1123" s="51">
        <v>52</v>
      </c>
      <c r="G1123" s="50">
        <v>0</v>
      </c>
      <c r="H1123">
        <v>20</v>
      </c>
    </row>
    <row r="1124" spans="1:8">
      <c r="A1124" t="str">
        <f t="shared" si="38"/>
        <v>- Xã20</v>
      </c>
      <c r="B1124" s="3"/>
      <c r="C1124" s="8" t="s">
        <v>164</v>
      </c>
      <c r="D1124" s="49"/>
      <c r="E1124" s="50">
        <v>131</v>
      </c>
      <c r="F1124" s="51">
        <v>60</v>
      </c>
      <c r="G1124" s="50">
        <v>7860</v>
      </c>
      <c r="H1124">
        <v>20</v>
      </c>
    </row>
    <row r="1125" spans="1:8">
      <c r="A1125" t="str">
        <f t="shared" si="38"/>
        <v>Cấp 1, 220</v>
      </c>
      <c r="B1125" s="3" t="s">
        <v>1</v>
      </c>
      <c r="C1125" s="8" t="s">
        <v>52</v>
      </c>
      <c r="D1125" s="49"/>
      <c r="E1125" s="50"/>
      <c r="F1125" s="51"/>
      <c r="G1125" s="50">
        <v>13335</v>
      </c>
      <c r="H1125">
        <v>20</v>
      </c>
    </row>
    <row r="1126" spans="1:8">
      <c r="A1126" t="str">
        <f t="shared" si="38"/>
        <v>-Phường20</v>
      </c>
      <c r="B1126" s="3"/>
      <c r="C1126" s="8" t="s">
        <v>168</v>
      </c>
      <c r="D1126" s="49"/>
      <c r="E1126" s="50"/>
      <c r="F1126" s="51">
        <v>30</v>
      </c>
      <c r="G1126" s="50">
        <v>0</v>
      </c>
      <c r="H1126">
        <v>20</v>
      </c>
    </row>
    <row r="1127" spans="1:8">
      <c r="A1127" t="str">
        <f t="shared" si="38"/>
        <v>-Xã20</v>
      </c>
      <c r="B1127" s="3"/>
      <c r="C1127" s="8" t="s">
        <v>169</v>
      </c>
      <c r="D1127" s="49"/>
      <c r="E1127" s="50">
        <v>381</v>
      </c>
      <c r="F1127" s="51">
        <v>35</v>
      </c>
      <c r="G1127" s="50">
        <v>13335</v>
      </c>
      <c r="H1127">
        <v>20</v>
      </c>
    </row>
    <row r="1128" spans="1:8">
      <c r="A1128" t="str">
        <f t="shared" si="38"/>
        <v>Trường chính trị 20</v>
      </c>
      <c r="B1128" s="3" t="s">
        <v>26</v>
      </c>
      <c r="C1128" s="8" t="s">
        <v>51</v>
      </c>
      <c r="D1128" s="49"/>
      <c r="E1128" s="50"/>
      <c r="F1128" s="51">
        <v>80</v>
      </c>
      <c r="G1128" s="50">
        <v>0</v>
      </c>
      <c r="H1128">
        <v>20</v>
      </c>
    </row>
    <row r="1129" spans="1:8">
      <c r="A1129" t="str">
        <f t="shared" si="38"/>
        <v>Trường dân tộc nội trú20</v>
      </c>
      <c r="B1129" s="3" t="s">
        <v>24</v>
      </c>
      <c r="C1129" s="8" t="s">
        <v>165</v>
      </c>
      <c r="D1129" s="49"/>
      <c r="E1129" s="50"/>
      <c r="F1129" s="51">
        <v>55</v>
      </c>
      <c r="G1129" s="50">
        <v>0</v>
      </c>
      <c r="H1129">
        <v>20</v>
      </c>
    </row>
    <row r="1130" spans="1:8" ht="45">
      <c r="A1130" t="str">
        <f t="shared" si="38"/>
        <v>'Phân bổ bổ sung số biên chế tiết kiệm, chưa tuyển sự nghiệp giáo dục - đào tạo20</v>
      </c>
      <c r="B1130" s="3" t="s">
        <v>22</v>
      </c>
      <c r="C1130" s="8" t="s">
        <v>170</v>
      </c>
      <c r="D1130" s="49"/>
      <c r="E1130" s="50">
        <v>28</v>
      </c>
      <c r="F1130" s="51">
        <v>66</v>
      </c>
      <c r="G1130" s="50">
        <v>1848</v>
      </c>
      <c r="H1130">
        <v>20</v>
      </c>
    </row>
    <row r="1131" spans="1:8">
      <c r="A1131" t="str">
        <f t="shared" si="38"/>
        <v>Chi các chế độ chính sách20</v>
      </c>
      <c r="B1131" s="25">
        <v>3</v>
      </c>
      <c r="C1131" s="6" t="s">
        <v>50</v>
      </c>
      <c r="D1131" s="47"/>
      <c r="E1131" s="45"/>
      <c r="F1131" s="46"/>
      <c r="G1131" s="45">
        <v>1956.8</v>
      </c>
      <c r="H1131">
        <v>20</v>
      </c>
    </row>
    <row r="1132" spans="1:8" ht="30">
      <c r="A1132" t="str">
        <f t="shared" si="38"/>
        <v>Miễn giảm học phí, hỗ trợ chi phí học tập20</v>
      </c>
      <c r="B1132" s="3" t="s">
        <v>10</v>
      </c>
      <c r="C1132" s="8" t="s">
        <v>49</v>
      </c>
      <c r="D1132" s="49"/>
      <c r="E1132" s="50"/>
      <c r="F1132" s="51"/>
      <c r="G1132" s="50">
        <v>460</v>
      </c>
      <c r="H1132">
        <v>20</v>
      </c>
    </row>
    <row r="1133" spans="1:8" ht="45">
      <c r="A1133" t="str">
        <f t="shared" si="38"/>
        <v>Chính sách hỗ trợ mầm non (tiền ăn trẻ, hỗ trợ giáo viên, hỗ trợ cơ sở mầm non)20</v>
      </c>
      <c r="B1133" s="3" t="s">
        <v>1</v>
      </c>
      <c r="C1133" s="8" t="s">
        <v>48</v>
      </c>
      <c r="D1133" s="49"/>
      <c r="E1133" s="50"/>
      <c r="F1133" s="51"/>
      <c r="G1133" s="50">
        <v>49</v>
      </c>
      <c r="H1133">
        <v>20</v>
      </c>
    </row>
    <row r="1134" spans="1:8">
      <c r="A1134" t="str">
        <f t="shared" si="38"/>
        <v>Chế độ hỗ trợ học sinh khuyết tật20</v>
      </c>
      <c r="B1134" s="3" t="s">
        <v>26</v>
      </c>
      <c r="C1134" s="8" t="s">
        <v>47</v>
      </c>
      <c r="D1134" s="49"/>
      <c r="E1134" s="50"/>
      <c r="F1134" s="51"/>
      <c r="G1134" s="50"/>
      <c r="H1134">
        <v>20</v>
      </c>
    </row>
    <row r="1135" spans="1:8" ht="30">
      <c r="A1135" t="str">
        <f t="shared" si="38"/>
        <v>Chế độ giáo viên dạy trẻ khuyết tật20</v>
      </c>
      <c r="B1135" s="3" t="s">
        <v>24</v>
      </c>
      <c r="C1135" s="8" t="s">
        <v>46</v>
      </c>
      <c r="D1135" s="49"/>
      <c r="E1135" s="50"/>
      <c r="F1135" s="51"/>
      <c r="G1135" s="50">
        <v>867</v>
      </c>
      <c r="H1135">
        <v>20</v>
      </c>
    </row>
    <row r="1136" spans="1:8" ht="30">
      <c r="A1136" t="str">
        <f t="shared" si="38"/>
        <v>Chế độ hỗ trợ trẻ em nhà trẻ bán trú20</v>
      </c>
      <c r="B1136" s="3" t="s">
        <v>22</v>
      </c>
      <c r="C1136" s="8" t="s">
        <v>45</v>
      </c>
      <c r="D1136" s="49"/>
      <c r="E1136" s="50"/>
      <c r="F1136" s="51"/>
      <c r="G1136" s="50"/>
      <c r="H1136">
        <v>20</v>
      </c>
    </row>
    <row r="1137" spans="1:8" ht="30">
      <c r="A1137" t="str">
        <f t="shared" si="38"/>
        <v>Chế độ hỗ trợ đối với học sinh, trường dân tộc nội trú20</v>
      </c>
      <c r="B1137" s="21" t="s">
        <v>20</v>
      </c>
      <c r="C1137" s="22" t="s">
        <v>161</v>
      </c>
      <c r="D1137" s="49"/>
      <c r="E1137" s="50"/>
      <c r="F1137" s="51"/>
      <c r="G1137" s="50"/>
      <c r="H1137">
        <v>20</v>
      </c>
    </row>
    <row r="1138" spans="1:8">
      <c r="A1138" t="str">
        <f t="shared" si="38"/>
        <v>Hỗ trợ Tết Nguyên đán20</v>
      </c>
      <c r="B1138" s="3" t="s">
        <v>18</v>
      </c>
      <c r="C1138" s="8" t="s">
        <v>44</v>
      </c>
      <c r="D1138" s="49"/>
      <c r="E1138" s="50"/>
      <c r="F1138" s="51"/>
      <c r="G1138" s="50">
        <v>580.79999999999995</v>
      </c>
      <c r="H1138">
        <v>20</v>
      </c>
    </row>
    <row r="1139" spans="1:8">
      <c r="A1139" t="str">
        <f t="shared" si="38"/>
        <v>Các đặc thù20</v>
      </c>
      <c r="B1139" s="25">
        <v>4</v>
      </c>
      <c r="C1139" s="6" t="s">
        <v>43</v>
      </c>
      <c r="D1139" s="47"/>
      <c r="E1139" s="45"/>
      <c r="F1139" s="46"/>
      <c r="G1139" s="45">
        <v>336</v>
      </c>
      <c r="H1139">
        <v>20</v>
      </c>
    </row>
    <row r="1140" spans="1:8" ht="30">
      <c r="A1140" t="str">
        <f t="shared" si="38"/>
        <v>Trường có từ 02 cơ sở trở lên, mỗi cơ sở20</v>
      </c>
      <c r="B1140" s="3" t="s">
        <v>10</v>
      </c>
      <c r="C1140" s="8" t="s">
        <v>42</v>
      </c>
      <c r="D1140" s="49"/>
      <c r="E1140" s="50">
        <v>6</v>
      </c>
      <c r="F1140" s="51">
        <v>56</v>
      </c>
      <c r="G1140" s="50">
        <v>336</v>
      </c>
      <c r="H1140">
        <v>20</v>
      </c>
    </row>
    <row r="1141" spans="1:8" ht="30">
      <c r="A1141" t="str">
        <f t="shared" si="38"/>
        <v>Hỗ trợ các phường, xã trung tâm (kinh phí đào tạo chính trị)20</v>
      </c>
      <c r="B1141" s="3" t="s">
        <v>1</v>
      </c>
      <c r="C1141" s="8" t="s">
        <v>166</v>
      </c>
      <c r="D1141" s="49"/>
      <c r="E1141" s="50"/>
      <c r="F1141" s="51">
        <v>1500</v>
      </c>
      <c r="G1141" s="50"/>
      <c r="H1141">
        <v>20</v>
      </c>
    </row>
    <row r="1142" spans="1:8">
      <c r="A1142" t="str">
        <f t="shared" si="38"/>
        <v>Kinh phí hoạt động ngành20</v>
      </c>
      <c r="B1142" s="25">
        <v>5</v>
      </c>
      <c r="C1142" s="6" t="s">
        <v>41</v>
      </c>
      <c r="D1142" s="47"/>
      <c r="E1142" s="52">
        <v>61820</v>
      </c>
      <c r="F1142" s="53">
        <v>0.01</v>
      </c>
      <c r="G1142" s="45">
        <v>618.20000000000005</v>
      </c>
      <c r="H1142">
        <v>20</v>
      </c>
    </row>
    <row r="1143" spans="1:8">
      <c r="A1143" t="str">
        <f t="shared" si="38"/>
        <v>Các sự nghiệp khác20</v>
      </c>
      <c r="B1143" s="25" t="s">
        <v>40</v>
      </c>
      <c r="C1143" s="6" t="s">
        <v>39</v>
      </c>
      <c r="D1143" s="47"/>
      <c r="E1143" s="50"/>
      <c r="F1143" s="46"/>
      <c r="G1143" s="45">
        <v>107578.08817016</v>
      </c>
      <c r="H1143">
        <v>20</v>
      </c>
    </row>
    <row r="1144" spans="1:8">
      <c r="A1144" t="str">
        <f t="shared" si="38"/>
        <v>Chi chế độ tiền lương20</v>
      </c>
      <c r="B1144" s="25">
        <v>1</v>
      </c>
      <c r="C1144" s="10" t="s">
        <v>38</v>
      </c>
      <c r="D1144" s="48"/>
      <c r="E1144" s="45"/>
      <c r="F1144" s="46"/>
      <c r="G1144" s="45">
        <v>23721.708170159996</v>
      </c>
      <c r="H1144">
        <v>20</v>
      </c>
    </row>
    <row r="1145" spans="1:8" ht="30">
      <c r="A1145" t="str">
        <f t="shared" si="38"/>
        <v>Chế độ tiền lương theo số biên chế có mặt20</v>
      </c>
      <c r="B1145" s="3" t="s">
        <v>10</v>
      </c>
      <c r="C1145" s="8" t="s">
        <v>37</v>
      </c>
      <c r="D1145" s="49"/>
      <c r="E1145" s="50">
        <v>119</v>
      </c>
      <c r="F1145" s="51"/>
      <c r="G1145" s="50">
        <v>19571.320014479999</v>
      </c>
      <c r="H1145">
        <v>20</v>
      </c>
    </row>
    <row r="1146" spans="1:8">
      <c r="A1146" t="str">
        <f t="shared" si="38"/>
        <v>Phụ cấp cấp ủy20</v>
      </c>
      <c r="B1146" s="3" t="s">
        <v>1</v>
      </c>
      <c r="C1146" s="8" t="s">
        <v>36</v>
      </c>
      <c r="D1146" s="49"/>
      <c r="E1146" s="54">
        <v>33</v>
      </c>
      <c r="F1146" s="51">
        <v>8.4239999999999995</v>
      </c>
      <c r="G1146" s="50">
        <v>277.99199999999996</v>
      </c>
      <c r="H1146">
        <v>20</v>
      </c>
    </row>
    <row r="1147" spans="1:8">
      <c r="A1147" t="str">
        <f t="shared" si="38"/>
        <v>Phụ cấp HĐND20</v>
      </c>
      <c r="B1147" s="3" t="s">
        <v>26</v>
      </c>
      <c r="C1147" s="8" t="s">
        <v>35</v>
      </c>
      <c r="D1147" s="49"/>
      <c r="E1147" s="54">
        <v>85</v>
      </c>
      <c r="F1147" s="51">
        <v>8.4239999999999995</v>
      </c>
      <c r="G1147" s="50">
        <v>716.04</v>
      </c>
      <c r="H1147">
        <v>20</v>
      </c>
    </row>
    <row r="1148" spans="1:8" ht="45">
      <c r="A1148" t="str">
        <f t="shared" si="38"/>
        <v>Chế độ người hoạt động không chuyên trách, người trực tiếp tham gia hoạt động tại cấp ấp20</v>
      </c>
      <c r="B1148" s="3" t="s">
        <v>24</v>
      </c>
      <c r="C1148" s="8" t="s">
        <v>34</v>
      </c>
      <c r="D1148" s="49"/>
      <c r="E1148" s="50"/>
      <c r="F1148" s="51"/>
      <c r="G1148" s="50">
        <v>3156.3561556799996</v>
      </c>
      <c r="H1148">
        <v>20</v>
      </c>
    </row>
    <row r="1149" spans="1:8">
      <c r="A1149" t="str">
        <f t="shared" si="38"/>
        <v>Khoán chi hoạt động 20</v>
      </c>
      <c r="B1149" s="25">
        <v>2</v>
      </c>
      <c r="C1149" s="6" t="s">
        <v>33</v>
      </c>
      <c r="D1149" s="47"/>
      <c r="E1149" s="45"/>
      <c r="F1149" s="46"/>
      <c r="G1149" s="45">
        <v>10014</v>
      </c>
      <c r="H1149">
        <v>20</v>
      </c>
    </row>
    <row r="1150" spans="1:8" ht="30">
      <c r="A1150" t="str">
        <f t="shared" ref="A1150:A1172" si="39">C1150&amp;H1150</f>
        <v>Phân bổ theo số biên chế CBCC được giao20</v>
      </c>
      <c r="B1150" s="14" t="s">
        <v>10</v>
      </c>
      <c r="C1150" s="15" t="s">
        <v>32</v>
      </c>
      <c r="D1150" s="55"/>
      <c r="E1150" s="56">
        <v>120</v>
      </c>
      <c r="F1150" s="57">
        <v>80</v>
      </c>
      <c r="G1150" s="58">
        <v>9600</v>
      </c>
      <c r="H1150">
        <v>20</v>
      </c>
    </row>
    <row r="1151" spans="1:8" ht="30">
      <c r="A1151" t="str">
        <f t="shared" si="39"/>
        <v>Phân bổ theo số biên chế viên chức được giao20</v>
      </c>
      <c r="B1151" s="14" t="s">
        <v>1</v>
      </c>
      <c r="C1151" s="15" t="s">
        <v>31</v>
      </c>
      <c r="D1151" s="55"/>
      <c r="E1151" s="56">
        <v>3</v>
      </c>
      <c r="F1151" s="57">
        <v>50</v>
      </c>
      <c r="G1151" s="58">
        <v>150</v>
      </c>
      <c r="H1151">
        <v>20</v>
      </c>
    </row>
    <row r="1152" spans="1:8" ht="30">
      <c r="A1152" t="str">
        <f t="shared" si="39"/>
        <v>Phân bổ bổ sung số biên chế tiết kiệm, chưa tuyển20</v>
      </c>
      <c r="B1152" s="14" t="s">
        <v>26</v>
      </c>
      <c r="C1152" s="13" t="s">
        <v>30</v>
      </c>
      <c r="D1152" s="59"/>
      <c r="E1152" s="56">
        <v>4</v>
      </c>
      <c r="F1152" s="57">
        <v>66</v>
      </c>
      <c r="G1152" s="58">
        <v>264</v>
      </c>
      <c r="H1152">
        <v>20</v>
      </c>
    </row>
    <row r="1153" spans="1:8">
      <c r="A1153" t="str">
        <f t="shared" si="39"/>
        <v>Chi các chế độ chính sách lớn20</v>
      </c>
      <c r="B1153" s="25">
        <v>3</v>
      </c>
      <c r="C1153" s="6" t="s">
        <v>29</v>
      </c>
      <c r="D1153" s="47"/>
      <c r="E1153" s="45"/>
      <c r="F1153" s="46"/>
      <c r="G1153" s="45">
        <v>38416.240000000005</v>
      </c>
      <c r="H1153">
        <v>20</v>
      </c>
    </row>
    <row r="1154" spans="1:8" ht="30">
      <c r="A1154" t="str">
        <f t="shared" si="39"/>
        <v>Chi chế độ trợ giúp xã hội thường xuyên20</v>
      </c>
      <c r="B1154" s="3" t="s">
        <v>10</v>
      </c>
      <c r="C1154" s="8" t="s">
        <v>28</v>
      </c>
      <c r="D1154" s="49"/>
      <c r="E1154" s="50"/>
      <c r="F1154" s="51"/>
      <c r="G1154" s="50">
        <v>22470</v>
      </c>
      <c r="H1154">
        <v>20</v>
      </c>
    </row>
    <row r="1155" spans="1:8">
      <c r="A1155" t="str">
        <f t="shared" si="39"/>
        <v>Tiền điện hộ nghèo, BTXH20</v>
      </c>
      <c r="B1155" s="3" t="s">
        <v>1</v>
      </c>
      <c r="C1155" s="8" t="s">
        <v>27</v>
      </c>
      <c r="D1155" s="49"/>
      <c r="E1155" s="50"/>
      <c r="F1155" s="51"/>
      <c r="G1155" s="50">
        <v>130</v>
      </c>
      <c r="H1155">
        <v>20</v>
      </c>
    </row>
    <row r="1156" spans="1:8" ht="30">
      <c r="A1156" t="str">
        <f t="shared" si="39"/>
        <v>Chính sách người có uy tín, già làng20</v>
      </c>
      <c r="B1156" s="3" t="s">
        <v>26</v>
      </c>
      <c r="C1156" s="8" t="s">
        <v>25</v>
      </c>
      <c r="D1156" s="49"/>
      <c r="E1156" s="50"/>
      <c r="F1156" s="51"/>
      <c r="G1156" s="50"/>
      <c r="H1156">
        <v>20</v>
      </c>
    </row>
    <row r="1157" spans="1:8" ht="30">
      <c r="A1157" t="str">
        <f t="shared" si="39"/>
        <v>Chế độ quà tặng, chúc thọ người cao tuổi20</v>
      </c>
      <c r="B1157" s="3" t="s">
        <v>24</v>
      </c>
      <c r="C1157" s="8" t="s">
        <v>23</v>
      </c>
      <c r="D1157" s="49"/>
      <c r="E1157" s="50"/>
      <c r="F1157" s="51"/>
      <c r="G1157" s="50">
        <v>338</v>
      </c>
      <c r="H1157">
        <v>20</v>
      </c>
    </row>
    <row r="1158" spans="1:8" ht="30">
      <c r="A1158" t="str">
        <f t="shared" si="39"/>
        <v>Chế độ đối với trưởng các đoàn thể ấp20</v>
      </c>
      <c r="B1158" s="3" t="s">
        <v>22</v>
      </c>
      <c r="C1158" s="8" t="s">
        <v>21</v>
      </c>
      <c r="D1158" s="49"/>
      <c r="E1158" s="50">
        <v>75</v>
      </c>
      <c r="F1158" s="51">
        <v>3.5999999999999996</v>
      </c>
      <c r="G1158" s="50">
        <v>270</v>
      </c>
      <c r="H1158">
        <v>20</v>
      </c>
    </row>
    <row r="1159" spans="1:8">
      <c r="A1159" t="str">
        <f t="shared" si="39"/>
        <v>Chế độ hỗ trợ tổ nhân dân20</v>
      </c>
      <c r="B1159" s="3" t="s">
        <v>20</v>
      </c>
      <c r="C1159" s="8" t="s">
        <v>19</v>
      </c>
      <c r="D1159" s="49"/>
      <c r="E1159" s="50">
        <v>299</v>
      </c>
      <c r="F1159" s="51">
        <v>3.5999999999999996</v>
      </c>
      <c r="G1159" s="50">
        <v>1076.3999999999999</v>
      </c>
      <c r="H1159">
        <v>20</v>
      </c>
    </row>
    <row r="1160" spans="1:8" ht="30">
      <c r="A1160" t="str">
        <f t="shared" si="39"/>
        <v>Chế độ đối với đội an ninh trật tự cơ sở20</v>
      </c>
      <c r="B1160" s="3" t="s">
        <v>18</v>
      </c>
      <c r="C1160" s="8" t="s">
        <v>17</v>
      </c>
      <c r="D1160" s="49"/>
      <c r="E1160" s="50"/>
      <c r="F1160" s="51"/>
      <c r="G1160" s="50">
        <v>3768</v>
      </c>
      <c r="H1160">
        <v>20</v>
      </c>
    </row>
    <row r="1161" spans="1:8">
      <c r="A1161" t="str">
        <f t="shared" si="39"/>
        <v>Chế độ dân quân tự vệ20</v>
      </c>
      <c r="B1161" s="3" t="s">
        <v>16</v>
      </c>
      <c r="C1161" s="8" t="s">
        <v>15</v>
      </c>
      <c r="D1161" s="49"/>
      <c r="E1161" s="50"/>
      <c r="F1161" s="51"/>
      <c r="G1161" s="50">
        <v>7857</v>
      </c>
      <c r="H1161">
        <v>20</v>
      </c>
    </row>
    <row r="1162" spans="1:8">
      <c r="A1162" t="str">
        <f t="shared" si="39"/>
        <v>Chế độ hỗ trợ Tết Nguyên đán20</v>
      </c>
      <c r="B1162" s="3" t="s">
        <v>14</v>
      </c>
      <c r="C1162" s="8" t="s">
        <v>13</v>
      </c>
      <c r="D1162" s="49"/>
      <c r="E1162" s="50"/>
      <c r="F1162" s="51"/>
      <c r="G1162" s="50">
        <v>2506.84</v>
      </c>
      <c r="H1162">
        <v>20</v>
      </c>
    </row>
    <row r="1163" spans="1:8">
      <c r="A1163" t="str">
        <f t="shared" si="39"/>
        <v>Chi thu gom, xử lý rác20</v>
      </c>
      <c r="B1163" s="25">
        <v>4</v>
      </c>
      <c r="C1163" s="10" t="s">
        <v>12</v>
      </c>
      <c r="D1163" s="48"/>
      <c r="E1163" s="45"/>
      <c r="F1163" s="46"/>
      <c r="G1163" s="45">
        <v>12666</v>
      </c>
      <c r="H1163">
        <v>20</v>
      </c>
    </row>
    <row r="1164" spans="1:8">
      <c r="A1164" t="str">
        <f t="shared" si="39"/>
        <v>Chi bổ sung đặc thù20</v>
      </c>
      <c r="B1164" s="25">
        <v>5</v>
      </c>
      <c r="C1164" s="6" t="s">
        <v>11</v>
      </c>
      <c r="D1164" s="47"/>
      <c r="E1164" s="45"/>
      <c r="F1164" s="46"/>
      <c r="G1164" s="45">
        <v>0</v>
      </c>
      <c r="H1164">
        <v>20</v>
      </c>
    </row>
    <row r="1165" spans="1:8">
      <c r="A1165" t="str">
        <f t="shared" si="39"/>
        <v>Hỗ trợ các phường, xã trung tâm20</v>
      </c>
      <c r="B1165" s="3" t="s">
        <v>10</v>
      </c>
      <c r="C1165" s="8" t="s">
        <v>9</v>
      </c>
      <c r="D1165" s="49"/>
      <c r="E1165" s="50"/>
      <c r="F1165" s="51"/>
      <c r="G1165" s="50">
        <v>0</v>
      </c>
      <c r="H1165">
        <v>20</v>
      </c>
    </row>
    <row r="1166" spans="1:8">
      <c r="A1166" t="str">
        <f t="shared" si="39"/>
        <v>- Phường Trấn Biên 20</v>
      </c>
      <c r="B1166" s="3"/>
      <c r="C1166" s="8" t="s">
        <v>8</v>
      </c>
      <c r="D1166" s="49"/>
      <c r="E1166" s="50"/>
      <c r="F1166" s="51">
        <v>60000</v>
      </c>
      <c r="G1166" s="50"/>
      <c r="H1166">
        <v>20</v>
      </c>
    </row>
    <row r="1167" spans="1:8" ht="30">
      <c r="A1167" t="str">
        <f t="shared" si="39"/>
        <v>- Phường Long Khánh và Phường Bình Phước20</v>
      </c>
      <c r="B1167" s="3"/>
      <c r="C1167" s="8" t="s">
        <v>7</v>
      </c>
      <c r="D1167" s="49"/>
      <c r="E1167" s="50"/>
      <c r="F1167" s="51">
        <v>19200</v>
      </c>
      <c r="G1167" s="50"/>
      <c r="H1167">
        <v>20</v>
      </c>
    </row>
    <row r="1168" spans="1:8">
      <c r="A1168" t="str">
        <f t="shared" si="39"/>
        <v>- Các phường trung tâm khác20</v>
      </c>
      <c r="B1168" s="3"/>
      <c r="C1168" s="8" t="s">
        <v>6</v>
      </c>
      <c r="D1168" s="49"/>
      <c r="E1168" s="50">
        <v>1</v>
      </c>
      <c r="F1168" s="51">
        <v>8500</v>
      </c>
      <c r="G1168" s="50"/>
      <c r="H1168">
        <v>20</v>
      </c>
    </row>
    <row r="1169" spans="1:8">
      <c r="A1169" t="str">
        <f t="shared" si="39"/>
        <v xml:space="preserve"> Hỗ trợ các xã vùng biên giới20</v>
      </c>
      <c r="B1169" s="3" t="s">
        <v>1</v>
      </c>
      <c r="C1169" s="8" t="s">
        <v>5</v>
      </c>
      <c r="D1169" s="49"/>
      <c r="E1169" s="50"/>
      <c r="F1169" s="51">
        <v>3000</v>
      </c>
      <c r="G1169" s="50">
        <v>0</v>
      </c>
      <c r="H1169">
        <v>20</v>
      </c>
    </row>
    <row r="1170" spans="1:8">
      <c r="A1170" t="str">
        <f t="shared" si="39"/>
        <v>Phân bổ chung 20</v>
      </c>
      <c r="B1170" s="25">
        <v>9</v>
      </c>
      <c r="C1170" s="6" t="s">
        <v>4</v>
      </c>
      <c r="D1170" s="47"/>
      <c r="E1170" s="45"/>
      <c r="F1170" s="46"/>
      <c r="G1170" s="45">
        <v>22760.14</v>
      </c>
      <c r="H1170">
        <v>20</v>
      </c>
    </row>
    <row r="1171" spans="1:8">
      <c r="A1171" t="str">
        <f t="shared" si="39"/>
        <v>Phân bổ chung theo xã20</v>
      </c>
      <c r="B1171" s="3" t="s">
        <v>3</v>
      </c>
      <c r="C1171" s="8" t="s">
        <v>2</v>
      </c>
      <c r="D1171" s="49"/>
      <c r="E1171" s="50">
        <v>1</v>
      </c>
      <c r="F1171" s="51">
        <v>18000</v>
      </c>
      <c r="G1171" s="50">
        <v>18000</v>
      </c>
      <c r="H1171">
        <v>20</v>
      </c>
    </row>
    <row r="1172" spans="1:8">
      <c r="A1172" t="str">
        <f t="shared" si="39"/>
        <v>Phân bổ theo dân số 20</v>
      </c>
      <c r="B1172" s="3" t="s">
        <v>1</v>
      </c>
      <c r="C1172" s="8" t="s">
        <v>0</v>
      </c>
      <c r="D1172" s="49"/>
      <c r="E1172" s="52">
        <v>61820</v>
      </c>
      <c r="F1172" s="51">
        <v>7.6999999999999999E-2</v>
      </c>
      <c r="G1172" s="50">
        <v>4760.1400000000003</v>
      </c>
      <c r="H1172">
        <v>20</v>
      </c>
    </row>
    <row r="1174" spans="1:8">
      <c r="B1174" s="147" t="s">
        <v>64</v>
      </c>
      <c r="C1174" s="149" t="s">
        <v>63</v>
      </c>
      <c r="D1174" s="149" t="s">
        <v>62</v>
      </c>
      <c r="E1174" s="151" t="s">
        <v>61</v>
      </c>
      <c r="F1174" s="151"/>
      <c r="G1174" s="151"/>
      <c r="H1174">
        <v>21</v>
      </c>
    </row>
    <row r="1175" spans="1:8">
      <c r="B1175" s="148"/>
      <c r="C1175" s="150"/>
      <c r="D1175" s="150"/>
      <c r="E1175" s="18" t="s">
        <v>60</v>
      </c>
      <c r="F1175" s="18" t="s">
        <v>59</v>
      </c>
      <c r="G1175" s="18" t="s">
        <v>58</v>
      </c>
      <c r="H1175">
        <v>21</v>
      </c>
    </row>
    <row r="1176" spans="1:8">
      <c r="A1176" t="str">
        <f t="shared" ref="A1176:A1207" si="40">C1176&amp;H1176</f>
        <v>Tổng21</v>
      </c>
      <c r="B1176" s="25"/>
      <c r="C1176" s="26" t="s">
        <v>57</v>
      </c>
      <c r="D1176" s="45"/>
      <c r="E1176" s="45"/>
      <c r="F1176" s="46"/>
      <c r="G1176" s="45">
        <f>G1177+G1201</f>
        <v>70866.585183999996</v>
      </c>
      <c r="H1176">
        <v>21</v>
      </c>
    </row>
    <row r="1177" spans="1:8">
      <c r="A1177" t="str">
        <f t="shared" si="40"/>
        <v>Sự nghiệp giáo dục - đào tạo21</v>
      </c>
      <c r="B1177" s="25" t="s">
        <v>56</v>
      </c>
      <c r="C1177" s="6" t="s">
        <v>55</v>
      </c>
      <c r="D1177" s="47"/>
      <c r="E1177" s="45"/>
      <c r="F1177" s="46"/>
      <c r="G1177" s="45">
        <f>G1178+G1179+G1189+G1197+G1200</f>
        <v>22293.965723999994</v>
      </c>
      <c r="H1177">
        <v>21</v>
      </c>
    </row>
    <row r="1178" spans="1:8" ht="28.5">
      <c r="A1178" t="str">
        <f t="shared" si="40"/>
        <v>Chi chế độ tiền lương theo số biên chế có mặt21</v>
      </c>
      <c r="B1178" s="25">
        <v>1</v>
      </c>
      <c r="C1178" s="10" t="s">
        <v>54</v>
      </c>
      <c r="D1178" s="48"/>
      <c r="E1178" s="45">
        <v>75</v>
      </c>
      <c r="F1178" s="46"/>
      <c r="G1178" s="45">
        <v>17480.775779999996</v>
      </c>
      <c r="H1178">
        <v>21</v>
      </c>
    </row>
    <row r="1179" spans="1:8">
      <c r="A1179" t="str">
        <f t="shared" si="40"/>
        <v>Khoán chi hoạt động giáo dục21</v>
      </c>
      <c r="B1179" s="25">
        <v>2</v>
      </c>
      <c r="C1179" s="6" t="s">
        <v>163</v>
      </c>
      <c r="D1179" s="47"/>
      <c r="E1179" s="45"/>
      <c r="F1179" s="46"/>
      <c r="G1179" s="45">
        <f>G1180+G1183+G1186+G1187+G1188</f>
        <v>4106</v>
      </c>
      <c r="H1179">
        <v>21</v>
      </c>
    </row>
    <row r="1180" spans="1:8">
      <c r="A1180" t="str">
        <f t="shared" si="40"/>
        <v>Mầm non21</v>
      </c>
      <c r="B1180" s="3" t="s">
        <v>10</v>
      </c>
      <c r="C1180" s="8" t="s">
        <v>53</v>
      </c>
      <c r="D1180" s="49"/>
      <c r="E1180" s="50">
        <v>35</v>
      </c>
      <c r="F1180" s="51"/>
      <c r="G1180" s="50">
        <v>2100</v>
      </c>
      <c r="H1180">
        <v>21</v>
      </c>
    </row>
    <row r="1181" spans="1:8">
      <c r="A1181" t="str">
        <f t="shared" si="40"/>
        <v>- Phường21</v>
      </c>
      <c r="B1181" s="3"/>
      <c r="C1181" s="8" t="s">
        <v>167</v>
      </c>
      <c r="D1181" s="49"/>
      <c r="E1181" s="50"/>
      <c r="F1181" s="51">
        <v>52</v>
      </c>
      <c r="G1181" s="50">
        <v>0</v>
      </c>
      <c r="H1181">
        <v>21</v>
      </c>
    </row>
    <row r="1182" spans="1:8">
      <c r="A1182" t="str">
        <f t="shared" si="40"/>
        <v>- Xã21</v>
      </c>
      <c r="B1182" s="3"/>
      <c r="C1182" s="8" t="s">
        <v>164</v>
      </c>
      <c r="D1182" s="49"/>
      <c r="E1182" s="50">
        <v>35</v>
      </c>
      <c r="F1182" s="51">
        <v>60</v>
      </c>
      <c r="G1182" s="50">
        <v>2100</v>
      </c>
      <c r="H1182">
        <v>21</v>
      </c>
    </row>
    <row r="1183" spans="1:8">
      <c r="A1183" t="str">
        <f t="shared" si="40"/>
        <v>Cấp 1, 221</v>
      </c>
      <c r="B1183" s="3" t="s">
        <v>1</v>
      </c>
      <c r="C1183" s="8" t="s">
        <v>52</v>
      </c>
      <c r="D1183" s="49"/>
      <c r="E1183" s="50"/>
      <c r="F1183" s="51"/>
      <c r="G1183" s="50">
        <v>1610</v>
      </c>
      <c r="H1183">
        <v>21</v>
      </c>
    </row>
    <row r="1184" spans="1:8">
      <c r="A1184" t="str">
        <f t="shared" si="40"/>
        <v>-Phường21</v>
      </c>
      <c r="B1184" s="3"/>
      <c r="C1184" s="8" t="s">
        <v>168</v>
      </c>
      <c r="D1184" s="49"/>
      <c r="E1184" s="50">
        <v>0</v>
      </c>
      <c r="F1184" s="51">
        <v>30</v>
      </c>
      <c r="G1184" s="50">
        <v>0</v>
      </c>
      <c r="H1184">
        <v>21</v>
      </c>
    </row>
    <row r="1185" spans="1:8">
      <c r="A1185" t="str">
        <f t="shared" si="40"/>
        <v>-Xã21</v>
      </c>
      <c r="B1185" s="3"/>
      <c r="C1185" s="8" t="s">
        <v>169</v>
      </c>
      <c r="D1185" s="49"/>
      <c r="E1185" s="50">
        <v>46</v>
      </c>
      <c r="F1185" s="51">
        <v>35</v>
      </c>
      <c r="G1185" s="50">
        <v>1610</v>
      </c>
      <c r="H1185">
        <v>21</v>
      </c>
    </row>
    <row r="1186" spans="1:8">
      <c r="A1186" t="str">
        <f t="shared" si="40"/>
        <v>Trường chính trị 21</v>
      </c>
      <c r="B1186" s="3" t="s">
        <v>26</v>
      </c>
      <c r="C1186" s="8" t="s">
        <v>51</v>
      </c>
      <c r="D1186" s="49"/>
      <c r="E1186" s="50">
        <v>0</v>
      </c>
      <c r="F1186" s="51">
        <v>55</v>
      </c>
      <c r="G1186" s="50">
        <v>0</v>
      </c>
      <c r="H1186">
        <v>21</v>
      </c>
    </row>
    <row r="1187" spans="1:8">
      <c r="A1187" t="str">
        <f t="shared" si="40"/>
        <v>Trường dân tộc nội trú21</v>
      </c>
      <c r="B1187" s="3" t="s">
        <v>24</v>
      </c>
      <c r="C1187" s="8" t="s">
        <v>165</v>
      </c>
      <c r="D1187" s="49"/>
      <c r="E1187" s="50"/>
      <c r="F1187" s="51"/>
      <c r="G1187" s="50"/>
      <c r="H1187">
        <v>21</v>
      </c>
    </row>
    <row r="1188" spans="1:8" ht="45">
      <c r="A1188" t="str">
        <f t="shared" si="40"/>
        <v>'Phân bổ bổ sung số biên chế tiết kiệm, chưa tuyển sự nghiệp giáo dục - đào tạo21</v>
      </c>
      <c r="B1188" s="3" t="s">
        <v>22</v>
      </c>
      <c r="C1188" s="8" t="s">
        <v>170</v>
      </c>
      <c r="D1188" s="49"/>
      <c r="E1188" s="50">
        <v>6</v>
      </c>
      <c r="F1188" s="51">
        <v>66</v>
      </c>
      <c r="G1188" s="50">
        <v>396</v>
      </c>
      <c r="H1188">
        <v>21</v>
      </c>
    </row>
    <row r="1189" spans="1:8">
      <c r="A1189" t="str">
        <f t="shared" si="40"/>
        <v>Chi các chế độ chính sách21</v>
      </c>
      <c r="B1189" s="25">
        <v>3</v>
      </c>
      <c r="C1189" s="6" t="s">
        <v>50</v>
      </c>
      <c r="D1189" s="47"/>
      <c r="E1189" s="45"/>
      <c r="F1189" s="46"/>
      <c r="G1189" s="45">
        <v>423.20474400000001</v>
      </c>
      <c r="H1189">
        <v>21</v>
      </c>
    </row>
    <row r="1190" spans="1:8" ht="30">
      <c r="A1190" t="str">
        <f t="shared" si="40"/>
        <v>Miễn giảm học phí, hỗ trợ chi phí học tập21</v>
      </c>
      <c r="B1190" s="3" t="s">
        <v>10</v>
      </c>
      <c r="C1190" s="8" t="s">
        <v>49</v>
      </c>
      <c r="D1190" s="49"/>
      <c r="E1190" s="50"/>
      <c r="F1190" s="51"/>
      <c r="G1190" s="50">
        <v>21.6</v>
      </c>
      <c r="H1190">
        <v>21</v>
      </c>
    </row>
    <row r="1191" spans="1:8" ht="45">
      <c r="A1191" t="str">
        <f t="shared" si="40"/>
        <v>Chính sách hỗ trợ mầm non (tiền ăn trẻ, hỗ trợ giáo viên, hỗ trợ cơ sở mầm non)21</v>
      </c>
      <c r="B1191" s="3" t="s">
        <v>1</v>
      </c>
      <c r="C1191" s="8" t="s">
        <v>48</v>
      </c>
      <c r="D1191" s="49"/>
      <c r="E1191" s="50"/>
      <c r="F1191" s="51"/>
      <c r="G1191" s="50">
        <v>21.599999999999998</v>
      </c>
      <c r="H1191">
        <v>21</v>
      </c>
    </row>
    <row r="1192" spans="1:8">
      <c r="A1192" t="str">
        <f t="shared" si="40"/>
        <v>Chế độ hỗ trợ học sinh khuyết tật21</v>
      </c>
      <c r="B1192" s="3" t="s">
        <v>26</v>
      </c>
      <c r="C1192" s="8" t="s">
        <v>47</v>
      </c>
      <c r="D1192" s="49"/>
      <c r="E1192" s="50"/>
      <c r="F1192" s="51"/>
      <c r="G1192" s="50">
        <v>11.908799999999999</v>
      </c>
      <c r="H1192">
        <v>21</v>
      </c>
    </row>
    <row r="1193" spans="1:8" ht="30">
      <c r="A1193" t="str">
        <f t="shared" si="40"/>
        <v>Chế độ giáo viên dạy trẻ khuyết tật21</v>
      </c>
      <c r="B1193" s="3" t="s">
        <v>24</v>
      </c>
      <c r="C1193" s="8" t="s">
        <v>46</v>
      </c>
      <c r="D1193" s="49"/>
      <c r="E1193" s="50"/>
      <c r="F1193" s="51"/>
      <c r="G1193" s="50">
        <v>250.49594400000001</v>
      </c>
      <c r="H1193">
        <v>21</v>
      </c>
    </row>
    <row r="1194" spans="1:8" ht="30">
      <c r="A1194" t="str">
        <f t="shared" si="40"/>
        <v>Chế độ hỗ trợ trẻ em nhà trẻ bán trú21</v>
      </c>
      <c r="B1194" s="3" t="s">
        <v>22</v>
      </c>
      <c r="C1194" s="8" t="s">
        <v>45</v>
      </c>
      <c r="D1194" s="49"/>
      <c r="E1194" s="50"/>
      <c r="F1194" s="51"/>
      <c r="G1194" s="50">
        <v>0</v>
      </c>
      <c r="H1194">
        <v>21</v>
      </c>
    </row>
    <row r="1195" spans="1:8" ht="30">
      <c r="A1195" t="str">
        <f t="shared" si="40"/>
        <v>Chế độ hỗ trợ đối với học sinh, trường dân tộc nội trú21</v>
      </c>
      <c r="B1195" s="21" t="s">
        <v>20</v>
      </c>
      <c r="C1195" s="22" t="s">
        <v>161</v>
      </c>
      <c r="D1195" s="49"/>
      <c r="E1195" s="50"/>
      <c r="F1195" s="51"/>
      <c r="G1195" s="50"/>
      <c r="H1195">
        <v>21</v>
      </c>
    </row>
    <row r="1196" spans="1:8">
      <c r="A1196" t="str">
        <f t="shared" si="40"/>
        <v>Hỗ trợ Tết Nguyên đán21</v>
      </c>
      <c r="B1196" s="3" t="s">
        <v>18</v>
      </c>
      <c r="C1196" s="8" t="s">
        <v>44</v>
      </c>
      <c r="D1196" s="49"/>
      <c r="E1196" s="50"/>
      <c r="F1196" s="51"/>
      <c r="G1196" s="50">
        <v>117.6</v>
      </c>
      <c r="H1196">
        <v>21</v>
      </c>
    </row>
    <row r="1197" spans="1:8">
      <c r="A1197" t="str">
        <f t="shared" si="40"/>
        <v>Các đặc thù21</v>
      </c>
      <c r="B1197" s="25">
        <v>4</v>
      </c>
      <c r="C1197" s="6" t="s">
        <v>43</v>
      </c>
      <c r="D1197" s="47"/>
      <c r="E1197" s="45"/>
      <c r="F1197" s="46"/>
      <c r="G1197" s="45">
        <v>225.11520000000002</v>
      </c>
      <c r="H1197">
        <v>21</v>
      </c>
    </row>
    <row r="1198" spans="1:8" ht="30">
      <c r="A1198" t="str">
        <f t="shared" si="40"/>
        <v>Trường có từ 02 cơ sở trở lên, mỗi cơ sở21</v>
      </c>
      <c r="B1198" s="3" t="s">
        <v>10</v>
      </c>
      <c r="C1198" s="8" t="s">
        <v>42</v>
      </c>
      <c r="D1198" s="49"/>
      <c r="E1198" s="50">
        <v>4</v>
      </c>
      <c r="F1198" s="51">
        <v>56.278800000000004</v>
      </c>
      <c r="G1198" s="50">
        <v>225.11520000000002</v>
      </c>
      <c r="H1198">
        <v>21</v>
      </c>
    </row>
    <row r="1199" spans="1:8" ht="30">
      <c r="A1199" t="str">
        <f t="shared" si="40"/>
        <v>Hỗ trợ các phường, xã trung tâm (kinh phí đào tạo chính trị)21</v>
      </c>
      <c r="B1199" s="3" t="s">
        <v>1</v>
      </c>
      <c r="C1199" s="8" t="s">
        <v>166</v>
      </c>
      <c r="D1199" s="49"/>
      <c r="E1199" s="50">
        <v>0</v>
      </c>
      <c r="F1199" s="51">
        <v>1500</v>
      </c>
      <c r="G1199" s="50">
        <v>0</v>
      </c>
      <c r="H1199">
        <v>21</v>
      </c>
    </row>
    <row r="1200" spans="1:8">
      <c r="A1200" t="str">
        <f t="shared" si="40"/>
        <v>Kinh phí hoạt động ngành21</v>
      </c>
      <c r="B1200" s="25">
        <v>5</v>
      </c>
      <c r="C1200" s="6" t="s">
        <v>41</v>
      </c>
      <c r="D1200" s="47"/>
      <c r="E1200" s="52">
        <v>5887</v>
      </c>
      <c r="F1200" s="53">
        <v>0.01</v>
      </c>
      <c r="G1200" s="45">
        <v>58.870000000000005</v>
      </c>
      <c r="H1200">
        <v>21</v>
      </c>
    </row>
    <row r="1201" spans="1:8">
      <c r="A1201" t="str">
        <f t="shared" si="40"/>
        <v>Các sự nghiệp khác21</v>
      </c>
      <c r="B1201" s="25" t="s">
        <v>40</v>
      </c>
      <c r="C1201" s="6" t="s">
        <v>39</v>
      </c>
      <c r="D1201" s="47"/>
      <c r="E1201" s="50"/>
      <c r="F1201" s="46"/>
      <c r="G1201" s="45">
        <f>G1202+G1207+G1211+G1221+G1222+G1228</f>
        <v>48572.619460000002</v>
      </c>
      <c r="H1201">
        <v>21</v>
      </c>
    </row>
    <row r="1202" spans="1:8">
      <c r="A1202" t="str">
        <f t="shared" si="40"/>
        <v>Chi chế độ tiền lương21</v>
      </c>
      <c r="B1202" s="25">
        <v>1</v>
      </c>
      <c r="C1202" s="10" t="s">
        <v>38</v>
      </c>
      <c r="D1202" s="48"/>
      <c r="E1202" s="45"/>
      <c r="F1202" s="46"/>
      <c r="G1202" s="45">
        <f>G1203+G1204+G1205+G1206</f>
        <v>8539.9212599999992</v>
      </c>
      <c r="H1202">
        <v>21</v>
      </c>
    </row>
    <row r="1203" spans="1:8" ht="30">
      <c r="A1203" t="str">
        <f t="shared" si="40"/>
        <v>Chế độ tiền lương theo số biên chế có mặt21</v>
      </c>
      <c r="B1203" s="3" t="s">
        <v>10</v>
      </c>
      <c r="C1203" s="8" t="s">
        <v>37</v>
      </c>
      <c r="D1203" s="49"/>
      <c r="E1203" s="50">
        <v>38</v>
      </c>
      <c r="F1203" s="51"/>
      <c r="G1203" s="50">
        <v>6487.3336319999999</v>
      </c>
      <c r="H1203">
        <v>21</v>
      </c>
    </row>
    <row r="1204" spans="1:8">
      <c r="A1204" t="str">
        <f t="shared" si="40"/>
        <v>Phụ cấp cấp ủy21</v>
      </c>
      <c r="B1204" s="3" t="s">
        <v>1</v>
      </c>
      <c r="C1204" s="8" t="s">
        <v>36</v>
      </c>
      <c r="D1204" s="49"/>
      <c r="E1204" s="54">
        <v>15</v>
      </c>
      <c r="F1204" s="51">
        <v>8.4239999999999995</v>
      </c>
      <c r="G1204" s="50">
        <v>126.35999999999999</v>
      </c>
      <c r="H1204">
        <v>21</v>
      </c>
    </row>
    <row r="1205" spans="1:8">
      <c r="A1205" t="str">
        <f t="shared" si="40"/>
        <v>Phụ cấp HĐND21</v>
      </c>
      <c r="B1205" s="3" t="s">
        <v>26</v>
      </c>
      <c r="C1205" s="8" t="s">
        <v>35</v>
      </c>
      <c r="D1205" s="49"/>
      <c r="E1205" s="54">
        <v>27</v>
      </c>
      <c r="F1205" s="51">
        <v>8.4239999999999995</v>
      </c>
      <c r="G1205" s="50">
        <v>227.44799999999998</v>
      </c>
      <c r="H1205">
        <v>21</v>
      </c>
    </row>
    <row r="1206" spans="1:8" ht="45">
      <c r="A1206" t="str">
        <f t="shared" si="40"/>
        <v>Chế độ người hoạt động không chuyên trách, người trực tiếp tham gia hoạt động tại cấp ấp21</v>
      </c>
      <c r="B1206" s="3" t="s">
        <v>24</v>
      </c>
      <c r="C1206" s="8" t="s">
        <v>34</v>
      </c>
      <c r="D1206" s="49"/>
      <c r="E1206" s="50">
        <v>34</v>
      </c>
      <c r="F1206" s="51"/>
      <c r="G1206" s="50">
        <v>1698.779628</v>
      </c>
      <c r="H1206">
        <v>21</v>
      </c>
    </row>
    <row r="1207" spans="1:8">
      <c r="A1207" t="str">
        <f t="shared" si="40"/>
        <v>Khoán chi hoạt động 21</v>
      </c>
      <c r="B1207" s="25">
        <v>2</v>
      </c>
      <c r="C1207" s="6" t="s">
        <v>33</v>
      </c>
      <c r="D1207" s="47"/>
      <c r="E1207" s="45"/>
      <c r="F1207" s="46"/>
      <c r="G1207" s="45">
        <f>G1208+G1209+G1210</f>
        <v>6690</v>
      </c>
      <c r="H1207">
        <v>21</v>
      </c>
    </row>
    <row r="1208" spans="1:8" ht="30">
      <c r="A1208" t="str">
        <f t="shared" ref="A1208:A1230" si="41">C1208&amp;H1208</f>
        <v>Phân bổ theo số biên chế CBCC được giao21</v>
      </c>
      <c r="B1208" s="14" t="s">
        <v>10</v>
      </c>
      <c r="C1208" s="15" t="s">
        <v>32</v>
      </c>
      <c r="D1208" s="55"/>
      <c r="E1208" s="56">
        <v>63</v>
      </c>
      <c r="F1208" s="57">
        <v>80</v>
      </c>
      <c r="G1208" s="58">
        <v>5040</v>
      </c>
      <c r="H1208">
        <v>21</v>
      </c>
    </row>
    <row r="1209" spans="1:8" ht="30">
      <c r="A1209" t="str">
        <f t="shared" si="41"/>
        <v>Phân bổ theo số biên chế viên chức được giao21</v>
      </c>
      <c r="B1209" s="14" t="s">
        <v>1</v>
      </c>
      <c r="C1209" s="15" t="s">
        <v>31</v>
      </c>
      <c r="D1209" s="55"/>
      <c r="E1209" s="56">
        <v>0</v>
      </c>
      <c r="F1209" s="57">
        <v>50</v>
      </c>
      <c r="G1209" s="58"/>
      <c r="H1209">
        <v>21</v>
      </c>
    </row>
    <row r="1210" spans="1:8" ht="30">
      <c r="A1210" t="str">
        <f t="shared" si="41"/>
        <v>Phân bổ bổ sung số biên chế tiết kiệm, chưa tuyển21</v>
      </c>
      <c r="B1210" s="14" t="s">
        <v>26</v>
      </c>
      <c r="C1210" s="13" t="s">
        <v>30</v>
      </c>
      <c r="D1210" s="59"/>
      <c r="E1210" s="56">
        <v>25</v>
      </c>
      <c r="F1210" s="57">
        <v>66</v>
      </c>
      <c r="G1210" s="58">
        <v>1650</v>
      </c>
      <c r="H1210">
        <v>21</v>
      </c>
    </row>
    <row r="1211" spans="1:8">
      <c r="A1211" t="str">
        <f t="shared" si="41"/>
        <v>Chi các chế độ chính sách lớn21</v>
      </c>
      <c r="B1211" s="25">
        <v>3</v>
      </c>
      <c r="C1211" s="6" t="s">
        <v>29</v>
      </c>
      <c r="D1211" s="47"/>
      <c r="E1211" s="45"/>
      <c r="F1211" s="46"/>
      <c r="G1211" s="45">
        <f>G1212+G1213+G1214+G1215+G1216+G1217+G1218+G1219+G1220</f>
        <v>13507.2464</v>
      </c>
      <c r="H1211">
        <v>21</v>
      </c>
    </row>
    <row r="1212" spans="1:8" ht="30">
      <c r="A1212" t="str">
        <f t="shared" si="41"/>
        <v>Chi chế độ trợ giúp xã hội thường xuyên21</v>
      </c>
      <c r="B1212" s="3" t="s">
        <v>10</v>
      </c>
      <c r="C1212" s="8" t="s">
        <v>28</v>
      </c>
      <c r="D1212" s="49"/>
      <c r="E1212" s="50">
        <v>495</v>
      </c>
      <c r="F1212" s="51"/>
      <c r="G1212" s="50">
        <v>4212</v>
      </c>
      <c r="H1212">
        <v>21</v>
      </c>
    </row>
    <row r="1213" spans="1:8">
      <c r="A1213" t="str">
        <f t="shared" si="41"/>
        <v>Tiền điện hộ nghèo, BTXH21</v>
      </c>
      <c r="B1213" s="3" t="s">
        <v>1</v>
      </c>
      <c r="C1213" s="8" t="s">
        <v>27</v>
      </c>
      <c r="D1213" s="49"/>
      <c r="E1213" s="50"/>
      <c r="F1213" s="51"/>
      <c r="G1213" s="50">
        <v>66.024000000000001</v>
      </c>
      <c r="H1213">
        <v>21</v>
      </c>
    </row>
    <row r="1214" spans="1:8" ht="30">
      <c r="A1214" t="str">
        <f t="shared" si="41"/>
        <v>Chính sách người có uy tín, già làng21</v>
      </c>
      <c r="B1214" s="3" t="s">
        <v>26</v>
      </c>
      <c r="C1214" s="8" t="s">
        <v>25</v>
      </c>
      <c r="D1214" s="49"/>
      <c r="E1214" s="50"/>
      <c r="F1214" s="51"/>
      <c r="G1214" s="50">
        <v>21.6</v>
      </c>
      <c r="H1214">
        <v>21</v>
      </c>
    </row>
    <row r="1215" spans="1:8" ht="30">
      <c r="A1215" t="str">
        <f t="shared" si="41"/>
        <v>Chế độ quà tặng, chúc thọ người cao tuổi21</v>
      </c>
      <c r="B1215" s="3" t="s">
        <v>24</v>
      </c>
      <c r="C1215" s="8" t="s">
        <v>23</v>
      </c>
      <c r="D1215" s="49"/>
      <c r="E1215" s="50"/>
      <c r="F1215" s="51"/>
      <c r="G1215" s="50">
        <v>58.1</v>
      </c>
      <c r="H1215">
        <v>21</v>
      </c>
    </row>
    <row r="1216" spans="1:8" ht="30">
      <c r="A1216" t="str">
        <f t="shared" si="41"/>
        <v>Chế độ đối với trưởng các đoàn thể ấp21</v>
      </c>
      <c r="B1216" s="3" t="s">
        <v>22</v>
      </c>
      <c r="C1216" s="8" t="s">
        <v>21</v>
      </c>
      <c r="D1216" s="49"/>
      <c r="E1216" s="50">
        <v>28</v>
      </c>
      <c r="F1216" s="51">
        <v>3.5999999999999996</v>
      </c>
      <c r="G1216" s="50">
        <v>100.79999999999998</v>
      </c>
      <c r="H1216">
        <v>21</v>
      </c>
    </row>
    <row r="1217" spans="1:8">
      <c r="A1217" t="str">
        <f t="shared" si="41"/>
        <v>Chế độ hỗ trợ tổ nhân dân21</v>
      </c>
      <c r="B1217" s="3" t="s">
        <v>20</v>
      </c>
      <c r="C1217" s="8" t="s">
        <v>19</v>
      </c>
      <c r="D1217" s="49"/>
      <c r="E1217" s="50">
        <v>37</v>
      </c>
      <c r="F1217" s="51">
        <v>3.5999999999999996</v>
      </c>
      <c r="G1217" s="50">
        <v>133.19999999999999</v>
      </c>
      <c r="H1217">
        <v>21</v>
      </c>
    </row>
    <row r="1218" spans="1:8" ht="30">
      <c r="A1218" t="str">
        <f t="shared" si="41"/>
        <v>Chế độ đối với đội an ninh trật tự cơ sở21</v>
      </c>
      <c r="B1218" s="3" t="s">
        <v>18</v>
      </c>
      <c r="C1218" s="8" t="s">
        <v>17</v>
      </c>
      <c r="D1218" s="49"/>
      <c r="E1218" s="50"/>
      <c r="F1218" s="51"/>
      <c r="G1218" s="50">
        <v>1353.12</v>
      </c>
      <c r="H1218">
        <v>21</v>
      </c>
    </row>
    <row r="1219" spans="1:8">
      <c r="A1219" t="str">
        <f t="shared" si="41"/>
        <v>Chế độ dân quân tự vệ21</v>
      </c>
      <c r="B1219" s="3" t="s">
        <v>16</v>
      </c>
      <c r="C1219" s="8" t="s">
        <v>15</v>
      </c>
      <c r="D1219" s="49"/>
      <c r="E1219" s="50"/>
      <c r="F1219" s="51"/>
      <c r="G1219" s="50">
        <v>6626.4023999999999</v>
      </c>
      <c r="H1219">
        <v>21</v>
      </c>
    </row>
    <row r="1220" spans="1:8">
      <c r="A1220" t="str">
        <f t="shared" si="41"/>
        <v>Chế độ hỗ trợ Tết Nguyên đán21</v>
      </c>
      <c r="B1220" s="3" t="s">
        <v>14</v>
      </c>
      <c r="C1220" s="8" t="s">
        <v>13</v>
      </c>
      <c r="D1220" s="49"/>
      <c r="E1220" s="50"/>
      <c r="F1220" s="51"/>
      <c r="G1220" s="50">
        <v>936.00000000000011</v>
      </c>
      <c r="H1220">
        <v>21</v>
      </c>
    </row>
    <row r="1221" spans="1:8">
      <c r="A1221" t="str">
        <f t="shared" si="41"/>
        <v>Chi thu gom, xử lý rác21</v>
      </c>
      <c r="B1221" s="25">
        <v>4</v>
      </c>
      <c r="C1221" s="10" t="s">
        <v>12</v>
      </c>
      <c r="D1221" s="48"/>
      <c r="E1221" s="45"/>
      <c r="F1221" s="46"/>
      <c r="G1221" s="45">
        <v>1382.1528000000001</v>
      </c>
      <c r="H1221">
        <v>21</v>
      </c>
    </row>
    <row r="1222" spans="1:8">
      <c r="A1222" t="str">
        <f t="shared" si="41"/>
        <v>Chi bổ sung đặc thù21</v>
      </c>
      <c r="B1222" s="25">
        <v>5</v>
      </c>
      <c r="C1222" s="6" t="s">
        <v>11</v>
      </c>
      <c r="D1222" s="47"/>
      <c r="E1222" s="45"/>
      <c r="F1222" s="46"/>
      <c r="G1222" s="45">
        <v>0</v>
      </c>
      <c r="H1222">
        <v>21</v>
      </c>
    </row>
    <row r="1223" spans="1:8">
      <c r="A1223" t="str">
        <f t="shared" si="41"/>
        <v>Hỗ trợ các phường, xã trung tâm21</v>
      </c>
      <c r="B1223" s="3" t="s">
        <v>10</v>
      </c>
      <c r="C1223" s="8" t="s">
        <v>9</v>
      </c>
      <c r="D1223" s="49"/>
      <c r="E1223" s="50"/>
      <c r="F1223" s="51"/>
      <c r="G1223" s="50">
        <v>0</v>
      </c>
      <c r="H1223">
        <v>21</v>
      </c>
    </row>
    <row r="1224" spans="1:8">
      <c r="A1224" t="str">
        <f t="shared" si="41"/>
        <v>- Phường Trấn Biên 21</v>
      </c>
      <c r="B1224" s="3"/>
      <c r="C1224" s="8" t="s">
        <v>8</v>
      </c>
      <c r="D1224" s="49"/>
      <c r="E1224" s="50"/>
      <c r="F1224" s="51">
        <v>60000</v>
      </c>
      <c r="G1224" s="50"/>
      <c r="H1224">
        <v>21</v>
      </c>
    </row>
    <row r="1225" spans="1:8" ht="30">
      <c r="A1225" t="str">
        <f t="shared" si="41"/>
        <v>- Phường Long Khánh và Phường Bình Phước21</v>
      </c>
      <c r="B1225" s="3"/>
      <c r="C1225" s="8" t="s">
        <v>7</v>
      </c>
      <c r="D1225" s="49"/>
      <c r="E1225" s="50"/>
      <c r="F1225" s="51">
        <v>19200</v>
      </c>
      <c r="G1225" s="50"/>
      <c r="H1225">
        <v>21</v>
      </c>
    </row>
    <row r="1226" spans="1:8">
      <c r="A1226" t="str">
        <f t="shared" si="41"/>
        <v>- Các phường trung tâm khác21</v>
      </c>
      <c r="B1226" s="3"/>
      <c r="C1226" s="8" t="s">
        <v>6</v>
      </c>
      <c r="D1226" s="49"/>
      <c r="E1226" s="50"/>
      <c r="F1226" s="51">
        <v>8500</v>
      </c>
      <c r="G1226" s="50"/>
      <c r="H1226">
        <v>21</v>
      </c>
    </row>
    <row r="1227" spans="1:8">
      <c r="A1227" t="str">
        <f t="shared" si="41"/>
        <v xml:space="preserve"> Hỗ trợ các xã vùng biên giới21</v>
      </c>
      <c r="B1227" s="3" t="s">
        <v>1</v>
      </c>
      <c r="C1227" s="8" t="s">
        <v>5</v>
      </c>
      <c r="D1227" s="49"/>
      <c r="E1227" s="50"/>
      <c r="F1227" s="51">
        <v>1500</v>
      </c>
      <c r="G1227" s="50">
        <v>0</v>
      </c>
      <c r="H1227">
        <v>21</v>
      </c>
    </row>
    <row r="1228" spans="1:8">
      <c r="A1228" t="str">
        <f t="shared" si="41"/>
        <v>Phân bổ chung 21</v>
      </c>
      <c r="B1228" s="25">
        <v>9</v>
      </c>
      <c r="C1228" s="6" t="s">
        <v>4</v>
      </c>
      <c r="D1228" s="47"/>
      <c r="E1228" s="45"/>
      <c r="F1228" s="46"/>
      <c r="G1228" s="45">
        <v>18453.298999999999</v>
      </c>
      <c r="H1228">
        <v>21</v>
      </c>
    </row>
    <row r="1229" spans="1:8">
      <c r="A1229" t="str">
        <f t="shared" si="41"/>
        <v>Phân bổ chung theo xã21</v>
      </c>
      <c r="B1229" s="3" t="s">
        <v>3</v>
      </c>
      <c r="C1229" s="8" t="s">
        <v>2</v>
      </c>
      <c r="D1229" s="49"/>
      <c r="E1229" s="50">
        <v>1</v>
      </c>
      <c r="F1229" s="51">
        <v>18000</v>
      </c>
      <c r="G1229" s="50">
        <v>18000</v>
      </c>
      <c r="H1229">
        <v>21</v>
      </c>
    </row>
    <row r="1230" spans="1:8">
      <c r="A1230" t="str">
        <f t="shared" si="41"/>
        <v>Phân bổ theo dân số 21</v>
      </c>
      <c r="B1230" s="3" t="s">
        <v>1</v>
      </c>
      <c r="C1230" s="8" t="s">
        <v>0</v>
      </c>
      <c r="D1230" s="49"/>
      <c r="E1230" s="52">
        <v>5887</v>
      </c>
      <c r="F1230" s="51">
        <v>7.6999999999999999E-2</v>
      </c>
      <c r="G1230" s="50">
        <v>453.29899999999998</v>
      </c>
      <c r="H1230">
        <v>21</v>
      </c>
    </row>
    <row r="1233" spans="1:8">
      <c r="B1233" s="147" t="s">
        <v>64</v>
      </c>
      <c r="C1233" s="149" t="s">
        <v>63</v>
      </c>
      <c r="D1233" s="149" t="s">
        <v>62</v>
      </c>
      <c r="E1233" s="151" t="s">
        <v>61</v>
      </c>
      <c r="F1233" s="151"/>
      <c r="G1233" s="151"/>
      <c r="H1233">
        <v>22</v>
      </c>
    </row>
    <row r="1234" spans="1:8">
      <c r="B1234" s="148"/>
      <c r="C1234" s="150"/>
      <c r="D1234" s="150"/>
      <c r="E1234" s="18" t="s">
        <v>60</v>
      </c>
      <c r="F1234" s="18" t="s">
        <v>59</v>
      </c>
      <c r="G1234" s="18" t="s">
        <v>58</v>
      </c>
      <c r="H1234">
        <v>22</v>
      </c>
    </row>
    <row r="1235" spans="1:8">
      <c r="A1235" t="str">
        <f t="shared" ref="A1235:A1266" si="42">C1235&amp;H1235</f>
        <v>Tổng22</v>
      </c>
      <c r="B1235" s="25"/>
      <c r="C1235" s="26" t="s">
        <v>57</v>
      </c>
      <c r="D1235" s="45"/>
      <c r="E1235" s="45">
        <v>0</v>
      </c>
      <c r="F1235" s="46">
        <v>0</v>
      </c>
      <c r="G1235" s="45">
        <v>133803.74972200001</v>
      </c>
      <c r="H1235">
        <v>22</v>
      </c>
    </row>
    <row r="1236" spans="1:8">
      <c r="A1236" t="str">
        <f t="shared" si="42"/>
        <v>Sự nghiệp giáo dục - đào tạo22</v>
      </c>
      <c r="B1236" s="25" t="s">
        <v>56</v>
      </c>
      <c r="C1236" s="6" t="s">
        <v>55</v>
      </c>
      <c r="D1236" s="47"/>
      <c r="E1236" s="45"/>
      <c r="F1236" s="46"/>
      <c r="G1236" s="45">
        <v>78745.325049999999</v>
      </c>
      <c r="H1236">
        <v>22</v>
      </c>
    </row>
    <row r="1237" spans="1:8" ht="28.5">
      <c r="A1237" t="str">
        <f t="shared" si="42"/>
        <v>Chi chế độ tiền lương theo số biên chế có mặt22</v>
      </c>
      <c r="B1237" s="25">
        <v>1</v>
      </c>
      <c r="C1237" s="10" t="s">
        <v>54</v>
      </c>
      <c r="D1237" s="48"/>
      <c r="E1237" s="45">
        <v>251</v>
      </c>
      <c r="F1237" s="46"/>
      <c r="G1237" s="45">
        <v>59621</v>
      </c>
      <c r="H1237">
        <v>22</v>
      </c>
    </row>
    <row r="1238" spans="1:8">
      <c r="A1238" t="str">
        <f t="shared" si="42"/>
        <v>Khoán chi hoạt động giáo dục22</v>
      </c>
      <c r="B1238" s="25">
        <v>2</v>
      </c>
      <c r="C1238" s="6" t="s">
        <v>163</v>
      </c>
      <c r="D1238" s="47"/>
      <c r="E1238" s="45">
        <v>265</v>
      </c>
      <c r="F1238" s="46"/>
      <c r="G1238" s="45">
        <v>11569.900799999999</v>
      </c>
      <c r="H1238">
        <v>22</v>
      </c>
    </row>
    <row r="1239" spans="1:8">
      <c r="A1239" t="str">
        <f t="shared" si="42"/>
        <v>Mầm non22</v>
      </c>
      <c r="B1239" s="3" t="s">
        <v>10</v>
      </c>
      <c r="C1239" s="8" t="s">
        <v>53</v>
      </c>
      <c r="D1239" s="49"/>
      <c r="E1239" s="50">
        <v>55</v>
      </c>
      <c r="F1239" s="51"/>
      <c r="G1239" s="50">
        <v>3300</v>
      </c>
      <c r="H1239">
        <v>22</v>
      </c>
    </row>
    <row r="1240" spans="1:8">
      <c r="A1240" t="str">
        <f t="shared" si="42"/>
        <v>- Phường22</v>
      </c>
      <c r="B1240" s="3"/>
      <c r="C1240" s="8" t="s">
        <v>167</v>
      </c>
      <c r="D1240" s="49"/>
      <c r="E1240" s="50"/>
      <c r="F1240" s="51">
        <v>52</v>
      </c>
      <c r="G1240" s="50"/>
      <c r="H1240">
        <v>22</v>
      </c>
    </row>
    <row r="1241" spans="1:8">
      <c r="A1241" t="str">
        <f t="shared" si="42"/>
        <v>- Xã22</v>
      </c>
      <c r="B1241" s="3"/>
      <c r="C1241" s="8" t="s">
        <v>164</v>
      </c>
      <c r="D1241" s="49"/>
      <c r="E1241" s="50">
        <v>55</v>
      </c>
      <c r="F1241" s="51">
        <v>60</v>
      </c>
      <c r="G1241" s="50">
        <v>3300</v>
      </c>
      <c r="H1241">
        <v>22</v>
      </c>
    </row>
    <row r="1242" spans="1:8">
      <c r="A1242" t="str">
        <f t="shared" si="42"/>
        <v>Cấp 1, 222</v>
      </c>
      <c r="B1242" s="3" t="s">
        <v>1</v>
      </c>
      <c r="C1242" s="8" t="s">
        <v>52</v>
      </c>
      <c r="D1242" s="49"/>
      <c r="E1242" s="50">
        <v>210</v>
      </c>
      <c r="F1242" s="51"/>
      <c r="G1242" s="50">
        <v>7350</v>
      </c>
      <c r="H1242">
        <v>22</v>
      </c>
    </row>
    <row r="1243" spans="1:8">
      <c r="A1243" t="str">
        <f t="shared" si="42"/>
        <v>-Phường22</v>
      </c>
      <c r="B1243" s="3"/>
      <c r="C1243" s="8" t="s">
        <v>168</v>
      </c>
      <c r="D1243" s="49"/>
      <c r="E1243" s="50"/>
      <c r="F1243" s="51">
        <v>30</v>
      </c>
      <c r="G1243" s="50"/>
      <c r="H1243">
        <v>22</v>
      </c>
    </row>
    <row r="1244" spans="1:8">
      <c r="A1244" t="str">
        <f t="shared" si="42"/>
        <v>-Xã22</v>
      </c>
      <c r="B1244" s="3"/>
      <c r="C1244" s="8" t="s">
        <v>169</v>
      </c>
      <c r="D1244" s="49"/>
      <c r="E1244" s="50">
        <v>210</v>
      </c>
      <c r="F1244" s="51">
        <v>35</v>
      </c>
      <c r="G1244" s="50">
        <v>7350</v>
      </c>
      <c r="H1244">
        <v>22</v>
      </c>
    </row>
    <row r="1245" spans="1:8">
      <c r="A1245" t="str">
        <f t="shared" si="42"/>
        <v>Trường chính trị 22</v>
      </c>
      <c r="B1245" s="3" t="s">
        <v>26</v>
      </c>
      <c r="C1245" s="8" t="s">
        <v>51</v>
      </c>
      <c r="D1245" s="49"/>
      <c r="E1245" s="50"/>
      <c r="F1245" s="51">
        <v>80</v>
      </c>
      <c r="G1245" s="50"/>
      <c r="H1245">
        <v>22</v>
      </c>
    </row>
    <row r="1246" spans="1:8">
      <c r="A1246" t="str">
        <f t="shared" si="42"/>
        <v>Trường dân tộc nội trú22</v>
      </c>
      <c r="B1246" s="3" t="s">
        <v>24</v>
      </c>
      <c r="C1246" s="8" t="s">
        <v>165</v>
      </c>
      <c r="D1246" s="49"/>
      <c r="E1246" s="50"/>
      <c r="F1246" s="51">
        <v>55</v>
      </c>
      <c r="G1246" s="50">
        <v>0</v>
      </c>
      <c r="H1246">
        <v>22</v>
      </c>
    </row>
    <row r="1247" spans="1:8" ht="45">
      <c r="A1247" t="str">
        <f t="shared" si="42"/>
        <v>'Phân bổ bổ sung số biên chế tiết kiệm, chưa tuyển sự nghiệp giáo dục - đào tạo22</v>
      </c>
      <c r="B1247" s="3" t="s">
        <v>22</v>
      </c>
      <c r="C1247" s="8" t="s">
        <v>170</v>
      </c>
      <c r="D1247" s="49"/>
      <c r="E1247" s="50">
        <v>14</v>
      </c>
      <c r="F1247" s="51">
        <v>65.707199999999986</v>
      </c>
      <c r="G1247" s="50">
        <v>919.90079999999978</v>
      </c>
      <c r="H1247">
        <v>22</v>
      </c>
    </row>
    <row r="1248" spans="1:8">
      <c r="A1248" t="str">
        <f t="shared" si="42"/>
        <v>Chi các chế độ chính sách22</v>
      </c>
      <c r="B1248" s="25">
        <v>3</v>
      </c>
      <c r="C1248" s="6" t="s">
        <v>50</v>
      </c>
      <c r="D1248" s="47"/>
      <c r="E1248" s="45"/>
      <c r="F1248" s="46"/>
      <c r="G1248" s="45">
        <v>7058.8142499999994</v>
      </c>
      <c r="H1248">
        <v>22</v>
      </c>
    </row>
    <row r="1249" spans="1:8" ht="30">
      <c r="A1249" t="str">
        <f t="shared" si="42"/>
        <v>Miễn giảm học phí, hỗ trợ chi phí học tập22</v>
      </c>
      <c r="B1249" s="3" t="s">
        <v>10</v>
      </c>
      <c r="C1249" s="8" t="s">
        <v>49</v>
      </c>
      <c r="D1249" s="49"/>
      <c r="E1249" s="50"/>
      <c r="F1249" s="51"/>
      <c r="G1249" s="50">
        <v>1393.4099999999999</v>
      </c>
      <c r="H1249">
        <v>22</v>
      </c>
    </row>
    <row r="1250" spans="1:8" ht="45">
      <c r="A1250" t="str">
        <f t="shared" si="42"/>
        <v>Chính sách hỗ trợ mầm non (tiền ăn trẻ, hỗ trợ giáo viên, hỗ trợ cơ sở mầm non)22</v>
      </c>
      <c r="B1250" s="3" t="s">
        <v>1</v>
      </c>
      <c r="C1250" s="8" t="s">
        <v>48</v>
      </c>
      <c r="D1250" s="49"/>
      <c r="E1250" s="50"/>
      <c r="F1250" s="51"/>
      <c r="G1250" s="50">
        <v>38.879999999999995</v>
      </c>
      <c r="H1250">
        <v>22</v>
      </c>
    </row>
    <row r="1251" spans="1:8">
      <c r="A1251" t="str">
        <f t="shared" si="42"/>
        <v>Chế độ hỗ trợ học sinh khuyết tật22</v>
      </c>
      <c r="B1251" s="3" t="s">
        <v>26</v>
      </c>
      <c r="C1251" s="8" t="s">
        <v>47</v>
      </c>
      <c r="D1251" s="49"/>
      <c r="E1251" s="50"/>
      <c r="F1251" s="51"/>
      <c r="G1251" s="50">
        <v>28.8</v>
      </c>
      <c r="H1251">
        <v>22</v>
      </c>
    </row>
    <row r="1252" spans="1:8" ht="30">
      <c r="A1252" t="str">
        <f t="shared" si="42"/>
        <v>Chế độ giáo viên dạy trẻ khuyết tật22</v>
      </c>
      <c r="B1252" s="3" t="s">
        <v>24</v>
      </c>
      <c r="C1252" s="8" t="s">
        <v>46</v>
      </c>
      <c r="D1252" s="49"/>
      <c r="E1252" s="50"/>
      <c r="F1252" s="51"/>
      <c r="G1252" s="50">
        <v>621.52424999999994</v>
      </c>
      <c r="H1252">
        <v>22</v>
      </c>
    </row>
    <row r="1253" spans="1:8" ht="30">
      <c r="A1253" t="str">
        <f t="shared" si="42"/>
        <v>Chế độ hỗ trợ trẻ em nhà trẻ bán trú22</v>
      </c>
      <c r="B1253" s="3" t="s">
        <v>22</v>
      </c>
      <c r="C1253" s="8" t="s">
        <v>45</v>
      </c>
      <c r="D1253" s="49"/>
      <c r="E1253" s="50"/>
      <c r="F1253" s="51"/>
      <c r="G1253" s="50">
        <v>4675</v>
      </c>
      <c r="H1253">
        <v>22</v>
      </c>
    </row>
    <row r="1254" spans="1:8" ht="30">
      <c r="A1254" t="str">
        <f t="shared" si="42"/>
        <v>Chế độ hỗ trợ đối với học sinh, trường dân tộc nội trú22</v>
      </c>
      <c r="B1254" s="21" t="s">
        <v>20</v>
      </c>
      <c r="C1254" s="22" t="s">
        <v>161</v>
      </c>
      <c r="D1254" s="49"/>
      <c r="E1254" s="50"/>
      <c r="F1254" s="51"/>
      <c r="G1254" s="50">
        <v>0</v>
      </c>
      <c r="H1254">
        <v>22</v>
      </c>
    </row>
    <row r="1255" spans="1:8">
      <c r="A1255" t="str">
        <f t="shared" si="42"/>
        <v>Hỗ trợ Tết Nguyên đán22</v>
      </c>
      <c r="B1255" s="3" t="s">
        <v>18</v>
      </c>
      <c r="C1255" s="8" t="s">
        <v>44</v>
      </c>
      <c r="D1255" s="49"/>
      <c r="E1255" s="50">
        <v>251</v>
      </c>
      <c r="F1255" s="51">
        <v>1.2</v>
      </c>
      <c r="G1255" s="50">
        <v>301.2</v>
      </c>
      <c r="H1255">
        <v>22</v>
      </c>
    </row>
    <row r="1256" spans="1:8">
      <c r="A1256" t="str">
        <f t="shared" si="42"/>
        <v>Các đặc thù22</v>
      </c>
      <c r="B1256" s="25">
        <v>4</v>
      </c>
      <c r="C1256" s="6" t="s">
        <v>43</v>
      </c>
      <c r="D1256" s="47"/>
      <c r="E1256" s="45"/>
      <c r="F1256" s="46"/>
      <c r="G1256" s="45">
        <v>280</v>
      </c>
      <c r="H1256">
        <v>22</v>
      </c>
    </row>
    <row r="1257" spans="1:8" ht="30">
      <c r="A1257" t="str">
        <f t="shared" si="42"/>
        <v>Trường có từ 02 cơ sở trở lên, mỗi cơ sở22</v>
      </c>
      <c r="B1257" s="3" t="s">
        <v>10</v>
      </c>
      <c r="C1257" s="8" t="s">
        <v>42</v>
      </c>
      <c r="D1257" s="49"/>
      <c r="E1257" s="50">
        <v>5</v>
      </c>
      <c r="F1257" s="51">
        <v>56</v>
      </c>
      <c r="G1257" s="50">
        <v>280</v>
      </c>
      <c r="H1257">
        <v>22</v>
      </c>
    </row>
    <row r="1258" spans="1:8" ht="30">
      <c r="A1258" t="str">
        <f t="shared" si="42"/>
        <v>Hỗ trợ các phường, xã trung tâm (kinh phí đào tạo chính trị)22</v>
      </c>
      <c r="B1258" s="3" t="s">
        <v>1</v>
      </c>
      <c r="C1258" s="8" t="s">
        <v>166</v>
      </c>
      <c r="D1258" s="49"/>
      <c r="E1258" s="50"/>
      <c r="F1258" s="51">
        <v>1500</v>
      </c>
      <c r="G1258" s="50">
        <v>0</v>
      </c>
      <c r="H1258">
        <v>22</v>
      </c>
    </row>
    <row r="1259" spans="1:8">
      <c r="A1259" t="str">
        <f t="shared" si="42"/>
        <v>Kinh phí hoạt động ngành22</v>
      </c>
      <c r="B1259" s="25">
        <v>5</v>
      </c>
      <c r="C1259" s="6" t="s">
        <v>41</v>
      </c>
      <c r="D1259" s="47"/>
      <c r="E1259" s="52">
        <v>21561</v>
      </c>
      <c r="F1259" s="53">
        <v>0.01</v>
      </c>
      <c r="G1259" s="45">
        <v>215.61</v>
      </c>
      <c r="H1259">
        <v>22</v>
      </c>
    </row>
    <row r="1260" spans="1:8">
      <c r="A1260" t="str">
        <f t="shared" si="42"/>
        <v>Các sự nghiệp khác22</v>
      </c>
      <c r="B1260" s="25" t="s">
        <v>40</v>
      </c>
      <c r="C1260" s="6" t="s">
        <v>39</v>
      </c>
      <c r="D1260" s="47"/>
      <c r="E1260" s="50"/>
      <c r="F1260" s="46"/>
      <c r="G1260" s="45">
        <v>55058.424672000001</v>
      </c>
      <c r="H1260">
        <v>22</v>
      </c>
    </row>
    <row r="1261" spans="1:8">
      <c r="A1261" t="str">
        <f t="shared" si="42"/>
        <v>Chi chế độ tiền lương22</v>
      </c>
      <c r="B1261" s="25">
        <v>1</v>
      </c>
      <c r="C1261" s="10" t="s">
        <v>38</v>
      </c>
      <c r="D1261" s="48"/>
      <c r="E1261" s="45"/>
      <c r="F1261" s="46"/>
      <c r="G1261" s="45">
        <v>12461.618672000001</v>
      </c>
      <c r="H1261">
        <v>22</v>
      </c>
    </row>
    <row r="1262" spans="1:8" ht="30">
      <c r="A1262" t="str">
        <f t="shared" si="42"/>
        <v>Chế độ tiền lương theo số biên chế có mặt22</v>
      </c>
      <c r="B1262" s="3" t="s">
        <v>10</v>
      </c>
      <c r="C1262" s="8" t="s">
        <v>37</v>
      </c>
      <c r="D1262" s="49"/>
      <c r="E1262" s="50">
        <v>57</v>
      </c>
      <c r="F1262" s="51"/>
      <c r="G1262" s="50">
        <v>9513</v>
      </c>
      <c r="H1262">
        <v>22</v>
      </c>
    </row>
    <row r="1263" spans="1:8">
      <c r="A1263" t="str">
        <f t="shared" si="42"/>
        <v>Phụ cấp cấp ủy22</v>
      </c>
      <c r="B1263" s="3" t="s">
        <v>1</v>
      </c>
      <c r="C1263" s="8" t="s">
        <v>36</v>
      </c>
      <c r="D1263" s="49"/>
      <c r="E1263" s="54">
        <v>19</v>
      </c>
      <c r="F1263" s="51">
        <v>8.4239999999999995</v>
      </c>
      <c r="G1263" s="50">
        <v>160.05599999999998</v>
      </c>
      <c r="H1263">
        <v>22</v>
      </c>
    </row>
    <row r="1264" spans="1:8">
      <c r="A1264" t="str">
        <f t="shared" si="42"/>
        <v>Phụ cấp HĐND22</v>
      </c>
      <c r="B1264" s="3" t="s">
        <v>26</v>
      </c>
      <c r="C1264" s="8" t="s">
        <v>35</v>
      </c>
      <c r="D1264" s="49"/>
      <c r="E1264" s="54">
        <v>25</v>
      </c>
      <c r="F1264" s="51"/>
      <c r="G1264" s="50">
        <v>701</v>
      </c>
      <c r="H1264">
        <v>22</v>
      </c>
    </row>
    <row r="1265" spans="1:8" ht="45">
      <c r="A1265" t="str">
        <f t="shared" si="42"/>
        <v>Chế độ người hoạt động không chuyên trách, người trực tiếp tham gia hoạt động tại cấp ấp22</v>
      </c>
      <c r="B1265" s="3" t="s">
        <v>24</v>
      </c>
      <c r="C1265" s="8" t="s">
        <v>34</v>
      </c>
      <c r="D1265" s="49"/>
      <c r="E1265" s="50"/>
      <c r="F1265" s="51"/>
      <c r="G1265" s="50">
        <v>2087.562672</v>
      </c>
      <c r="H1265">
        <v>22</v>
      </c>
    </row>
    <row r="1266" spans="1:8">
      <c r="A1266" t="str">
        <f t="shared" si="42"/>
        <v>Khoán chi hoạt động 22</v>
      </c>
      <c r="B1266" s="25">
        <v>2</v>
      </c>
      <c r="C1266" s="6" t="s">
        <v>33</v>
      </c>
      <c r="D1266" s="47"/>
      <c r="E1266" s="45">
        <v>85</v>
      </c>
      <c r="F1266" s="46"/>
      <c r="G1266" s="45">
        <v>8198</v>
      </c>
      <c r="H1266">
        <v>22</v>
      </c>
    </row>
    <row r="1267" spans="1:8" ht="30">
      <c r="A1267" t="str">
        <f t="shared" ref="A1267:A1289" si="43">C1267&amp;H1267</f>
        <v>Phân bổ theo số biên chế CBCC được giao22</v>
      </c>
      <c r="B1267" s="14" t="s">
        <v>10</v>
      </c>
      <c r="C1267" s="15" t="s">
        <v>32</v>
      </c>
      <c r="D1267" s="55"/>
      <c r="E1267" s="56">
        <v>70</v>
      </c>
      <c r="F1267" s="57">
        <v>80</v>
      </c>
      <c r="G1267" s="58">
        <v>5600</v>
      </c>
      <c r="H1267">
        <v>22</v>
      </c>
    </row>
    <row r="1268" spans="1:8" ht="30">
      <c r="A1268" t="str">
        <f t="shared" si="43"/>
        <v>Phân bổ theo số biên chế viên chức được giao22</v>
      </c>
      <c r="B1268" s="14" t="s">
        <v>1</v>
      </c>
      <c r="C1268" s="15" t="s">
        <v>31</v>
      </c>
      <c r="D1268" s="55"/>
      <c r="E1268" s="56">
        <v>15</v>
      </c>
      <c r="F1268" s="57">
        <v>50</v>
      </c>
      <c r="G1268" s="58">
        <v>750</v>
      </c>
      <c r="H1268">
        <v>22</v>
      </c>
    </row>
    <row r="1269" spans="1:8" ht="30">
      <c r="A1269" t="str">
        <f t="shared" si="43"/>
        <v>Phân bổ bổ sung số biên chế tiết kiệm, chưa tuyển22</v>
      </c>
      <c r="B1269" s="14" t="s">
        <v>26</v>
      </c>
      <c r="C1269" s="13" t="s">
        <v>30</v>
      </c>
      <c r="D1269" s="59"/>
      <c r="E1269" s="56">
        <v>28</v>
      </c>
      <c r="F1269" s="57">
        <v>66</v>
      </c>
      <c r="G1269" s="58">
        <v>1848</v>
      </c>
      <c r="H1269">
        <v>22</v>
      </c>
    </row>
    <row r="1270" spans="1:8">
      <c r="A1270" t="str">
        <f t="shared" si="43"/>
        <v>Chi các chế độ chính sách lớn22</v>
      </c>
      <c r="B1270" s="25">
        <v>3</v>
      </c>
      <c r="C1270" s="6" t="s">
        <v>29</v>
      </c>
      <c r="D1270" s="47"/>
      <c r="E1270" s="45"/>
      <c r="F1270" s="46"/>
      <c r="G1270" s="45">
        <v>14288.609</v>
      </c>
      <c r="H1270">
        <v>22</v>
      </c>
    </row>
    <row r="1271" spans="1:8" ht="30">
      <c r="A1271" t="str">
        <f t="shared" si="43"/>
        <v>Chi chế độ trợ giúp xã hội thường xuyên22</v>
      </c>
      <c r="B1271" s="3" t="s">
        <v>10</v>
      </c>
      <c r="C1271" s="8" t="s">
        <v>28</v>
      </c>
      <c r="D1271" s="49"/>
      <c r="E1271" s="50"/>
      <c r="F1271" s="51"/>
      <c r="G1271" s="50">
        <v>4374</v>
      </c>
      <c r="H1271">
        <v>22</v>
      </c>
    </row>
    <row r="1272" spans="1:8">
      <c r="A1272" t="str">
        <f t="shared" si="43"/>
        <v>Tiền điện hộ nghèo, BTXH22</v>
      </c>
      <c r="B1272" s="3" t="s">
        <v>1</v>
      </c>
      <c r="C1272" s="8" t="s">
        <v>27</v>
      </c>
      <c r="D1272" s="49"/>
      <c r="E1272" s="50"/>
      <c r="F1272" s="51"/>
      <c r="G1272" s="50">
        <v>31.571999999999999</v>
      </c>
      <c r="H1272">
        <v>22</v>
      </c>
    </row>
    <row r="1273" spans="1:8" ht="30">
      <c r="A1273" t="str">
        <f t="shared" si="43"/>
        <v>Chính sách người có uy tín, già làng22</v>
      </c>
      <c r="B1273" s="3" t="s">
        <v>26</v>
      </c>
      <c r="C1273" s="8" t="s">
        <v>25</v>
      </c>
      <c r="D1273" s="49"/>
      <c r="E1273" s="50"/>
      <c r="F1273" s="51"/>
      <c r="G1273" s="50">
        <v>137.79999999999998</v>
      </c>
      <c r="H1273">
        <v>22</v>
      </c>
    </row>
    <row r="1274" spans="1:8" ht="30">
      <c r="A1274" t="str">
        <f t="shared" si="43"/>
        <v>Chế độ quà tặng, chúc thọ người cao tuổi22</v>
      </c>
      <c r="B1274" s="3" t="s">
        <v>24</v>
      </c>
      <c r="C1274" s="8" t="s">
        <v>23</v>
      </c>
      <c r="D1274" s="49"/>
      <c r="E1274" s="50"/>
      <c r="F1274" s="51"/>
      <c r="G1274" s="50">
        <v>248.00000000000003</v>
      </c>
      <c r="H1274">
        <v>22</v>
      </c>
    </row>
    <row r="1275" spans="1:8" ht="30">
      <c r="A1275" t="str">
        <f t="shared" si="43"/>
        <v>Chế độ đối với trưởng các đoàn thể ấp22</v>
      </c>
      <c r="B1275" s="3" t="s">
        <v>22</v>
      </c>
      <c r="C1275" s="8" t="s">
        <v>21</v>
      </c>
      <c r="D1275" s="49"/>
      <c r="E1275" s="50">
        <v>52</v>
      </c>
      <c r="F1275" s="51">
        <v>3.5999999999999996</v>
      </c>
      <c r="G1275" s="50">
        <v>187.2</v>
      </c>
      <c r="H1275">
        <v>22</v>
      </c>
    </row>
    <row r="1276" spans="1:8">
      <c r="A1276" t="str">
        <f t="shared" si="43"/>
        <v>Chế độ hỗ trợ tổ nhân dân22</v>
      </c>
      <c r="B1276" s="3" t="s">
        <v>20</v>
      </c>
      <c r="C1276" s="8" t="s">
        <v>19</v>
      </c>
      <c r="D1276" s="49"/>
      <c r="E1276" s="50">
        <v>13</v>
      </c>
      <c r="F1276" s="51">
        <v>3.5999999999999996</v>
      </c>
      <c r="G1276" s="50">
        <v>46.8</v>
      </c>
      <c r="H1276">
        <v>22</v>
      </c>
    </row>
    <row r="1277" spans="1:8" ht="30">
      <c r="A1277" t="str">
        <f t="shared" si="43"/>
        <v>Chế độ đối với đội an ninh trật tự cơ sở22</v>
      </c>
      <c r="B1277" s="3" t="s">
        <v>18</v>
      </c>
      <c r="C1277" s="8" t="s">
        <v>17</v>
      </c>
      <c r="D1277" s="49"/>
      <c r="E1277" s="50"/>
      <c r="F1277" s="51"/>
      <c r="G1277" s="50">
        <v>2554.9199999999996</v>
      </c>
      <c r="H1277">
        <v>22</v>
      </c>
    </row>
    <row r="1278" spans="1:8">
      <c r="A1278" t="str">
        <f t="shared" si="43"/>
        <v>Chế độ dân quân tự vệ22</v>
      </c>
      <c r="B1278" s="3" t="s">
        <v>16</v>
      </c>
      <c r="C1278" s="8" t="s">
        <v>15</v>
      </c>
      <c r="D1278" s="49"/>
      <c r="E1278" s="50"/>
      <c r="F1278" s="51"/>
      <c r="G1278" s="50">
        <v>5981.9970000000003</v>
      </c>
      <c r="H1278">
        <v>22</v>
      </c>
    </row>
    <row r="1279" spans="1:8">
      <c r="A1279" t="str">
        <f t="shared" si="43"/>
        <v>Chế độ hỗ trợ Tết Nguyên đán22</v>
      </c>
      <c r="B1279" s="3" t="s">
        <v>14</v>
      </c>
      <c r="C1279" s="8" t="s">
        <v>13</v>
      </c>
      <c r="D1279" s="49"/>
      <c r="E1279" s="50"/>
      <c r="F1279" s="51"/>
      <c r="G1279" s="50">
        <v>726.31999999999994</v>
      </c>
      <c r="H1279">
        <v>22</v>
      </c>
    </row>
    <row r="1280" spans="1:8">
      <c r="A1280" t="str">
        <f t="shared" si="43"/>
        <v>Chi thu gom, xử lý rác22</v>
      </c>
      <c r="B1280" s="25">
        <v>4</v>
      </c>
      <c r="C1280" s="10" t="s">
        <v>12</v>
      </c>
      <c r="D1280" s="48"/>
      <c r="E1280" s="45"/>
      <c r="F1280" s="46"/>
      <c r="G1280" s="45">
        <v>450</v>
      </c>
      <c r="H1280">
        <v>22</v>
      </c>
    </row>
    <row r="1281" spans="1:8">
      <c r="A1281" t="str">
        <f t="shared" si="43"/>
        <v>Chi bổ sung đặc thù22</v>
      </c>
      <c r="B1281" s="25">
        <v>5</v>
      </c>
      <c r="C1281" s="6" t="s">
        <v>11</v>
      </c>
      <c r="D1281" s="47"/>
      <c r="E1281" s="45"/>
      <c r="F1281" s="46"/>
      <c r="G1281" s="45">
        <v>0</v>
      </c>
      <c r="H1281">
        <v>22</v>
      </c>
    </row>
    <row r="1282" spans="1:8">
      <c r="A1282" t="str">
        <f t="shared" si="43"/>
        <v>Hỗ trợ các phường, xã trung tâm22</v>
      </c>
      <c r="B1282" s="3" t="s">
        <v>10</v>
      </c>
      <c r="C1282" s="8" t="s">
        <v>9</v>
      </c>
      <c r="D1282" s="49"/>
      <c r="E1282" s="50">
        <v>0</v>
      </c>
      <c r="F1282" s="51"/>
      <c r="G1282" s="50">
        <v>0</v>
      </c>
      <c r="H1282">
        <v>22</v>
      </c>
    </row>
    <row r="1283" spans="1:8">
      <c r="A1283" t="str">
        <f t="shared" si="43"/>
        <v>- Phường Trấn Biên 22</v>
      </c>
      <c r="B1283" s="3"/>
      <c r="C1283" s="8" t="s">
        <v>8</v>
      </c>
      <c r="D1283" s="49"/>
      <c r="E1283" s="50"/>
      <c r="F1283" s="51">
        <v>70000</v>
      </c>
      <c r="G1283" s="50"/>
      <c r="H1283">
        <v>22</v>
      </c>
    </row>
    <row r="1284" spans="1:8" ht="30">
      <c r="A1284" t="str">
        <f t="shared" si="43"/>
        <v>- Phường Long Khánh và Phường Bình Phước22</v>
      </c>
      <c r="B1284" s="3"/>
      <c r="C1284" s="8" t="s">
        <v>7</v>
      </c>
      <c r="D1284" s="49"/>
      <c r="E1284" s="50"/>
      <c r="F1284" s="51">
        <v>19200</v>
      </c>
      <c r="G1284" s="50"/>
      <c r="H1284">
        <v>22</v>
      </c>
    </row>
    <row r="1285" spans="1:8">
      <c r="A1285" t="str">
        <f t="shared" si="43"/>
        <v>- Các phường trung tâm khác22</v>
      </c>
      <c r="B1285" s="3"/>
      <c r="C1285" s="8" t="s">
        <v>6</v>
      </c>
      <c r="D1285" s="49"/>
      <c r="E1285" s="50"/>
      <c r="F1285" s="51"/>
      <c r="G1285" s="50">
        <v>0</v>
      </c>
      <c r="H1285">
        <v>22</v>
      </c>
    </row>
    <row r="1286" spans="1:8">
      <c r="A1286" t="str">
        <f t="shared" si="43"/>
        <v xml:space="preserve"> Hỗ trợ các xã vùng biên giới22</v>
      </c>
      <c r="B1286" s="3" t="s">
        <v>1</v>
      </c>
      <c r="C1286" s="8" t="s">
        <v>5</v>
      </c>
      <c r="D1286" s="49"/>
      <c r="E1286" s="50"/>
      <c r="F1286" s="51">
        <v>1500</v>
      </c>
      <c r="G1286" s="50">
        <v>0</v>
      </c>
      <c r="H1286">
        <v>22</v>
      </c>
    </row>
    <row r="1287" spans="1:8">
      <c r="A1287" t="str">
        <f t="shared" si="43"/>
        <v>Phân bổ chung 22</v>
      </c>
      <c r="B1287" s="25">
        <v>9</v>
      </c>
      <c r="C1287" s="6" t="s">
        <v>4</v>
      </c>
      <c r="D1287" s="47"/>
      <c r="E1287" s="45"/>
      <c r="F1287" s="46"/>
      <c r="G1287" s="45">
        <v>19660.197</v>
      </c>
      <c r="H1287">
        <v>22</v>
      </c>
    </row>
    <row r="1288" spans="1:8">
      <c r="A1288" t="str">
        <f t="shared" si="43"/>
        <v>Phân bổ chung theo xã22</v>
      </c>
      <c r="B1288" s="3" t="s">
        <v>3</v>
      </c>
      <c r="C1288" s="8" t="s">
        <v>2</v>
      </c>
      <c r="D1288" s="49"/>
      <c r="E1288" s="50">
        <v>1</v>
      </c>
      <c r="F1288" s="51">
        <v>18000</v>
      </c>
      <c r="G1288" s="50">
        <v>18000</v>
      </c>
      <c r="H1288">
        <v>22</v>
      </c>
    </row>
    <row r="1289" spans="1:8">
      <c r="A1289" t="str">
        <f t="shared" si="43"/>
        <v>Phân bổ theo dân số 22</v>
      </c>
      <c r="B1289" s="3" t="s">
        <v>1</v>
      </c>
      <c r="C1289" s="8" t="s">
        <v>0</v>
      </c>
      <c r="D1289" s="49"/>
      <c r="E1289" s="52">
        <v>21561</v>
      </c>
      <c r="F1289" s="51">
        <v>7.6999999999999999E-2</v>
      </c>
      <c r="G1289" s="50">
        <v>1660.1969999999999</v>
      </c>
      <c r="H1289">
        <v>22</v>
      </c>
    </row>
    <row r="1291" spans="1:8">
      <c r="B1291" s="147" t="s">
        <v>64</v>
      </c>
      <c r="C1291" s="149" t="s">
        <v>63</v>
      </c>
      <c r="D1291" s="149" t="s">
        <v>62</v>
      </c>
      <c r="E1291" s="151" t="s">
        <v>61</v>
      </c>
      <c r="F1291" s="151"/>
      <c r="G1291" s="151"/>
      <c r="H1291">
        <v>23</v>
      </c>
    </row>
    <row r="1292" spans="1:8">
      <c r="B1292" s="148"/>
      <c r="C1292" s="150"/>
      <c r="D1292" s="150"/>
      <c r="E1292" s="18" t="s">
        <v>60</v>
      </c>
      <c r="F1292" s="18" t="s">
        <v>59</v>
      </c>
      <c r="G1292" s="18" t="s">
        <v>58</v>
      </c>
      <c r="H1292">
        <v>23</v>
      </c>
    </row>
    <row r="1293" spans="1:8">
      <c r="A1293" t="str">
        <f t="shared" ref="A1293:A1324" si="44">C1293&amp;H1293</f>
        <v>Tổng23</v>
      </c>
      <c r="B1293" s="25"/>
      <c r="C1293" s="26" t="s">
        <v>57</v>
      </c>
      <c r="D1293" s="45"/>
      <c r="E1293" s="45"/>
      <c r="F1293" s="46"/>
      <c r="G1293" s="45">
        <v>154877.70797894528</v>
      </c>
      <c r="H1293">
        <v>23</v>
      </c>
    </row>
    <row r="1294" spans="1:8">
      <c r="A1294" t="str">
        <f t="shared" si="44"/>
        <v>Sự nghiệp giáo dục - đào tạo23</v>
      </c>
      <c r="B1294" s="25" t="s">
        <v>56</v>
      </c>
      <c r="C1294" s="6" t="s">
        <v>55</v>
      </c>
      <c r="D1294" s="47"/>
      <c r="E1294" s="45"/>
      <c r="F1294" s="46"/>
      <c r="G1294" s="45">
        <v>91886.562114945264</v>
      </c>
      <c r="H1294">
        <v>23</v>
      </c>
    </row>
    <row r="1295" spans="1:8" ht="28.5">
      <c r="A1295" t="str">
        <f t="shared" si="44"/>
        <v>Chi chế độ tiền lương theo số biên chế có mặt23</v>
      </c>
      <c r="B1295" s="25">
        <v>1</v>
      </c>
      <c r="C1295" s="10" t="s">
        <v>54</v>
      </c>
      <c r="D1295" s="48"/>
      <c r="E1295" s="45">
        <v>237</v>
      </c>
      <c r="F1295" s="46"/>
      <c r="G1295" s="45">
        <v>68535.757353959998</v>
      </c>
      <c r="H1295">
        <v>23</v>
      </c>
    </row>
    <row r="1296" spans="1:8">
      <c r="A1296" t="str">
        <f t="shared" si="44"/>
        <v>Khoán chi hoạt động giáo dục23</v>
      </c>
      <c r="B1296" s="25">
        <v>2</v>
      </c>
      <c r="C1296" s="6" t="s">
        <v>163</v>
      </c>
      <c r="D1296" s="47"/>
      <c r="E1296" s="45"/>
      <c r="F1296" s="46"/>
      <c r="G1296" s="45">
        <v>10353</v>
      </c>
      <c r="H1296">
        <v>23</v>
      </c>
    </row>
    <row r="1297" spans="1:8">
      <c r="A1297" t="str">
        <f t="shared" si="44"/>
        <v>Mầm non23</v>
      </c>
      <c r="B1297" s="3" t="s">
        <v>10</v>
      </c>
      <c r="C1297" s="8" t="s">
        <v>53</v>
      </c>
      <c r="D1297" s="49"/>
      <c r="E1297" s="50"/>
      <c r="F1297" s="51"/>
      <c r="G1297" s="50">
        <v>3000</v>
      </c>
      <c r="H1297">
        <v>23</v>
      </c>
    </row>
    <row r="1298" spans="1:8">
      <c r="A1298" t="str">
        <f t="shared" si="44"/>
        <v>- Phường23</v>
      </c>
      <c r="B1298" s="3"/>
      <c r="C1298" s="8" t="s">
        <v>167</v>
      </c>
      <c r="D1298" s="49"/>
      <c r="E1298" s="50"/>
      <c r="F1298" s="51">
        <v>52</v>
      </c>
      <c r="G1298" s="50">
        <v>0</v>
      </c>
      <c r="H1298">
        <v>23</v>
      </c>
    </row>
    <row r="1299" spans="1:8">
      <c r="A1299" t="str">
        <f t="shared" si="44"/>
        <v>- Xã23</v>
      </c>
      <c r="B1299" s="3"/>
      <c r="C1299" s="8" t="s">
        <v>164</v>
      </c>
      <c r="D1299" s="49"/>
      <c r="E1299" s="50">
        <v>50</v>
      </c>
      <c r="F1299" s="51">
        <v>60</v>
      </c>
      <c r="G1299" s="50">
        <v>3000</v>
      </c>
      <c r="H1299">
        <v>23</v>
      </c>
    </row>
    <row r="1300" spans="1:8">
      <c r="A1300" t="str">
        <f t="shared" si="44"/>
        <v>Cấp 1, 223</v>
      </c>
      <c r="B1300" s="3" t="s">
        <v>1</v>
      </c>
      <c r="C1300" s="8" t="s">
        <v>52</v>
      </c>
      <c r="D1300" s="49"/>
      <c r="E1300" s="50"/>
      <c r="F1300" s="51"/>
      <c r="G1300" s="50">
        <v>6825</v>
      </c>
      <c r="H1300">
        <v>23</v>
      </c>
    </row>
    <row r="1301" spans="1:8">
      <c r="A1301" t="str">
        <f t="shared" si="44"/>
        <v>-Phường23</v>
      </c>
      <c r="B1301" s="3"/>
      <c r="C1301" s="8" t="s">
        <v>168</v>
      </c>
      <c r="D1301" s="49"/>
      <c r="E1301" s="50"/>
      <c r="F1301" s="51">
        <v>30</v>
      </c>
      <c r="G1301" s="50">
        <v>0</v>
      </c>
      <c r="H1301">
        <v>23</v>
      </c>
    </row>
    <row r="1302" spans="1:8">
      <c r="A1302" t="str">
        <f t="shared" si="44"/>
        <v>-Xã23</v>
      </c>
      <c r="B1302" s="3"/>
      <c r="C1302" s="8" t="s">
        <v>169</v>
      </c>
      <c r="D1302" s="49"/>
      <c r="E1302" s="50">
        <v>195</v>
      </c>
      <c r="F1302" s="51">
        <v>35</v>
      </c>
      <c r="G1302" s="50">
        <v>6825</v>
      </c>
      <c r="H1302">
        <v>23</v>
      </c>
    </row>
    <row r="1303" spans="1:8">
      <c r="A1303" t="str">
        <f t="shared" si="44"/>
        <v>Trường chính trị 23</v>
      </c>
      <c r="B1303" s="3" t="s">
        <v>26</v>
      </c>
      <c r="C1303" s="8" t="s">
        <v>51</v>
      </c>
      <c r="D1303" s="49"/>
      <c r="E1303" s="50"/>
      <c r="F1303" s="51">
        <v>80</v>
      </c>
      <c r="G1303" s="50">
        <v>0</v>
      </c>
      <c r="H1303">
        <v>23</v>
      </c>
    </row>
    <row r="1304" spans="1:8">
      <c r="A1304" t="str">
        <f t="shared" si="44"/>
        <v>Trường dân tộc nội trú23</v>
      </c>
      <c r="B1304" s="3" t="s">
        <v>24</v>
      </c>
      <c r="C1304" s="8" t="s">
        <v>165</v>
      </c>
      <c r="D1304" s="49"/>
      <c r="E1304" s="50"/>
      <c r="F1304" s="51">
        <v>55</v>
      </c>
      <c r="G1304" s="50">
        <v>0</v>
      </c>
      <c r="H1304">
        <v>23</v>
      </c>
    </row>
    <row r="1305" spans="1:8" ht="45">
      <c r="A1305" t="str">
        <f t="shared" si="44"/>
        <v>'Phân bổ bổ sung số biên chế tiết kiệm, chưa tuyển sự nghiệp giáo dục - đào tạo23</v>
      </c>
      <c r="B1305" s="3" t="s">
        <v>22</v>
      </c>
      <c r="C1305" s="8" t="s">
        <v>170</v>
      </c>
      <c r="D1305" s="49"/>
      <c r="E1305" s="50">
        <v>8</v>
      </c>
      <c r="F1305" s="51">
        <v>66</v>
      </c>
      <c r="G1305" s="50">
        <v>528</v>
      </c>
      <c r="H1305">
        <v>23</v>
      </c>
    </row>
    <row r="1306" spans="1:8">
      <c r="A1306" t="str">
        <f t="shared" si="44"/>
        <v>Chi các chế độ chính sách23</v>
      </c>
      <c r="B1306" s="25">
        <v>3</v>
      </c>
      <c r="C1306" s="6" t="s">
        <v>50</v>
      </c>
      <c r="D1306" s="47"/>
      <c r="E1306" s="45"/>
      <c r="F1306" s="46"/>
      <c r="G1306" s="45">
        <v>12840.944760985263</v>
      </c>
      <c r="H1306">
        <v>23</v>
      </c>
    </row>
    <row r="1307" spans="1:8" ht="30">
      <c r="A1307" t="str">
        <f t="shared" si="44"/>
        <v>Miễn giảm học phí, hỗ trợ chi phí học tập23</v>
      </c>
      <c r="B1307" s="3" t="s">
        <v>10</v>
      </c>
      <c r="C1307" s="8" t="s">
        <v>49</v>
      </c>
      <c r="D1307" s="49"/>
      <c r="E1307" s="50"/>
      <c r="F1307" s="51"/>
      <c r="G1307" s="50">
        <v>4418.0099999999993</v>
      </c>
      <c r="H1307">
        <v>23</v>
      </c>
    </row>
    <row r="1308" spans="1:8" ht="45">
      <c r="A1308" t="str">
        <f t="shared" si="44"/>
        <v>Chính sách hỗ trợ mầm non (tiền ăn trẻ, hỗ trợ giáo viên, hỗ trợ cơ sở mầm non)23</v>
      </c>
      <c r="B1308" s="3" t="s">
        <v>1</v>
      </c>
      <c r="C1308" s="8" t="s">
        <v>48</v>
      </c>
      <c r="D1308" s="49"/>
      <c r="E1308" s="50"/>
      <c r="F1308" s="51"/>
      <c r="G1308" s="50">
        <v>738.18000000000006</v>
      </c>
      <c r="H1308">
        <v>23</v>
      </c>
    </row>
    <row r="1309" spans="1:8">
      <c r="A1309" t="str">
        <f t="shared" si="44"/>
        <v>Chế độ hỗ trợ học sinh khuyết tật23</v>
      </c>
      <c r="B1309" s="3" t="s">
        <v>26</v>
      </c>
      <c r="C1309" s="8" t="s">
        <v>47</v>
      </c>
      <c r="D1309" s="49"/>
      <c r="E1309" s="50"/>
      <c r="F1309" s="51"/>
      <c r="G1309" s="50">
        <v>0</v>
      </c>
      <c r="H1309">
        <v>23</v>
      </c>
    </row>
    <row r="1310" spans="1:8" ht="30">
      <c r="A1310" t="str">
        <f t="shared" si="44"/>
        <v>Chế độ giáo viên dạy trẻ khuyết tật23</v>
      </c>
      <c r="B1310" s="3" t="s">
        <v>24</v>
      </c>
      <c r="C1310" s="8" t="s">
        <v>46</v>
      </c>
      <c r="D1310" s="49"/>
      <c r="E1310" s="50"/>
      <c r="F1310" s="51"/>
      <c r="G1310" s="50">
        <v>1610.4747609852632</v>
      </c>
      <c r="H1310">
        <v>23</v>
      </c>
    </row>
    <row r="1311" spans="1:8" ht="30">
      <c r="A1311" t="str">
        <f t="shared" si="44"/>
        <v>Chế độ hỗ trợ trẻ em nhà trẻ bán trú23</v>
      </c>
      <c r="B1311" s="3" t="s">
        <v>22</v>
      </c>
      <c r="C1311" s="8" t="s">
        <v>45</v>
      </c>
      <c r="D1311" s="49"/>
      <c r="E1311" s="50"/>
      <c r="F1311" s="51"/>
      <c r="G1311" s="50">
        <v>5789.88</v>
      </c>
      <c r="H1311">
        <v>23</v>
      </c>
    </row>
    <row r="1312" spans="1:8" ht="30">
      <c r="A1312" t="str">
        <f t="shared" si="44"/>
        <v>Chế độ hỗ trợ đối với học sinh, trường dân tộc nội trú23</v>
      </c>
      <c r="B1312" s="21" t="s">
        <v>20</v>
      </c>
      <c r="C1312" s="22" t="s">
        <v>161</v>
      </c>
      <c r="D1312" s="49"/>
      <c r="E1312" s="50"/>
      <c r="F1312" s="51"/>
      <c r="G1312" s="50">
        <v>0</v>
      </c>
      <c r="H1312">
        <v>23</v>
      </c>
    </row>
    <row r="1313" spans="1:8">
      <c r="A1313" t="str">
        <f t="shared" si="44"/>
        <v>Hỗ trợ Tết Nguyên đán23</v>
      </c>
      <c r="B1313" s="3" t="s">
        <v>18</v>
      </c>
      <c r="C1313" s="8" t="s">
        <v>44</v>
      </c>
      <c r="D1313" s="49"/>
      <c r="E1313" s="50"/>
      <c r="F1313" s="51"/>
      <c r="G1313" s="50">
        <v>284.39999999999998</v>
      </c>
      <c r="H1313">
        <v>23</v>
      </c>
    </row>
    <row r="1314" spans="1:8">
      <c r="A1314" t="str">
        <f t="shared" si="44"/>
        <v>Các đặc thù23</v>
      </c>
      <c r="B1314" s="25">
        <v>4</v>
      </c>
      <c r="C1314" s="6" t="s">
        <v>43</v>
      </c>
      <c r="D1314" s="47"/>
      <c r="E1314" s="45"/>
      <c r="F1314" s="46"/>
      <c r="G1314" s="45">
        <v>0</v>
      </c>
      <c r="H1314">
        <v>23</v>
      </c>
    </row>
    <row r="1315" spans="1:8" ht="30">
      <c r="A1315" t="str">
        <f t="shared" si="44"/>
        <v>Trường có từ 02 cơ sở trở lên, mỗi cơ sở23</v>
      </c>
      <c r="B1315" s="3" t="s">
        <v>10</v>
      </c>
      <c r="C1315" s="8" t="s">
        <v>42</v>
      </c>
      <c r="D1315" s="49"/>
      <c r="E1315" s="50">
        <v>0</v>
      </c>
      <c r="F1315" s="51">
        <v>56</v>
      </c>
      <c r="G1315" s="50">
        <v>0</v>
      </c>
      <c r="H1315">
        <v>23</v>
      </c>
    </row>
    <row r="1316" spans="1:8" ht="30">
      <c r="A1316" t="str">
        <f t="shared" si="44"/>
        <v>Hỗ trợ các phường, xã trung tâm (kinh phí đào tạo chính trị)23</v>
      </c>
      <c r="B1316" s="3" t="s">
        <v>1</v>
      </c>
      <c r="C1316" s="8" t="s">
        <v>166</v>
      </c>
      <c r="D1316" s="49"/>
      <c r="E1316" s="50">
        <v>0</v>
      </c>
      <c r="F1316" s="51">
        <v>1500</v>
      </c>
      <c r="G1316" s="50">
        <v>0</v>
      </c>
      <c r="H1316">
        <v>23</v>
      </c>
    </row>
    <row r="1317" spans="1:8">
      <c r="A1317" t="str">
        <f t="shared" si="44"/>
        <v>Kinh phí hoạt động ngành23</v>
      </c>
      <c r="B1317" s="25">
        <v>5</v>
      </c>
      <c r="C1317" s="6" t="s">
        <v>41</v>
      </c>
      <c r="D1317" s="47"/>
      <c r="E1317" s="52">
        <v>15686</v>
      </c>
      <c r="F1317" s="53">
        <v>0.01</v>
      </c>
      <c r="G1317" s="45">
        <v>156.86000000000001</v>
      </c>
      <c r="H1317">
        <v>23</v>
      </c>
    </row>
    <row r="1318" spans="1:8">
      <c r="A1318" t="str">
        <f t="shared" si="44"/>
        <v>Các sự nghiệp khác23</v>
      </c>
      <c r="B1318" s="25" t="s">
        <v>40</v>
      </c>
      <c r="C1318" s="6" t="s">
        <v>39</v>
      </c>
      <c r="D1318" s="47"/>
      <c r="E1318" s="50"/>
      <c r="F1318" s="46"/>
      <c r="G1318" s="45">
        <v>62991.145864000006</v>
      </c>
      <c r="H1318">
        <v>23</v>
      </c>
    </row>
    <row r="1319" spans="1:8">
      <c r="A1319" t="str">
        <f t="shared" si="44"/>
        <v>Chi chế độ tiền lương23</v>
      </c>
      <c r="B1319" s="25">
        <v>1</v>
      </c>
      <c r="C1319" s="10" t="s">
        <v>38</v>
      </c>
      <c r="D1319" s="48"/>
      <c r="E1319" s="45"/>
      <c r="F1319" s="46"/>
      <c r="G1319" s="45">
        <v>16163.221463999998</v>
      </c>
      <c r="H1319">
        <v>23</v>
      </c>
    </row>
    <row r="1320" spans="1:8" ht="30">
      <c r="A1320" t="str">
        <f t="shared" si="44"/>
        <v>Chế độ tiền lương theo số biên chế có mặt23</v>
      </c>
      <c r="B1320" s="3" t="s">
        <v>10</v>
      </c>
      <c r="C1320" s="8" t="s">
        <v>37</v>
      </c>
      <c r="D1320" s="49"/>
      <c r="E1320" s="50">
        <v>68</v>
      </c>
      <c r="F1320" s="51"/>
      <c r="G1320" s="50">
        <v>13794.207335999999</v>
      </c>
      <c r="H1320">
        <v>23</v>
      </c>
    </row>
    <row r="1321" spans="1:8">
      <c r="A1321" t="str">
        <f t="shared" si="44"/>
        <v>Phụ cấp cấp ủy23</v>
      </c>
      <c r="B1321" s="3" t="s">
        <v>1</v>
      </c>
      <c r="C1321" s="8" t="s">
        <v>36</v>
      </c>
      <c r="D1321" s="49"/>
      <c r="E1321" s="54">
        <v>27</v>
      </c>
      <c r="F1321" s="51">
        <v>8.4239999999999995</v>
      </c>
      <c r="G1321" s="50">
        <v>227.44799999999998</v>
      </c>
      <c r="H1321">
        <v>23</v>
      </c>
    </row>
    <row r="1322" spans="1:8">
      <c r="A1322" t="str">
        <f t="shared" si="44"/>
        <v>Phụ cấp HĐND23</v>
      </c>
      <c r="B1322" s="3" t="s">
        <v>26</v>
      </c>
      <c r="C1322" s="8" t="s">
        <v>35</v>
      </c>
      <c r="D1322" s="49"/>
      <c r="E1322" s="54">
        <v>34</v>
      </c>
      <c r="F1322" s="51">
        <v>8.4239999999999995</v>
      </c>
      <c r="G1322" s="50">
        <v>286.416</v>
      </c>
      <c r="H1322">
        <v>23</v>
      </c>
    </row>
    <row r="1323" spans="1:8" ht="45">
      <c r="A1323" t="str">
        <f t="shared" si="44"/>
        <v>Chế độ người hoạt động không chuyên trách, người trực tiếp tham gia hoạt động tại cấp ấp23</v>
      </c>
      <c r="B1323" s="3" t="s">
        <v>24</v>
      </c>
      <c r="C1323" s="8" t="s">
        <v>34</v>
      </c>
      <c r="D1323" s="49"/>
      <c r="E1323" s="50"/>
      <c r="F1323" s="51"/>
      <c r="G1323" s="50">
        <v>1855.1501279999998</v>
      </c>
      <c r="H1323">
        <v>23</v>
      </c>
    </row>
    <row r="1324" spans="1:8">
      <c r="A1324" t="str">
        <f t="shared" si="44"/>
        <v>Khoán chi hoạt động 23</v>
      </c>
      <c r="B1324" s="25">
        <v>2</v>
      </c>
      <c r="C1324" s="6" t="s">
        <v>33</v>
      </c>
      <c r="D1324" s="47"/>
      <c r="E1324" s="45"/>
      <c r="F1324" s="46"/>
      <c r="G1324" s="45">
        <v>7180</v>
      </c>
      <c r="H1324">
        <v>23</v>
      </c>
    </row>
    <row r="1325" spans="1:8" ht="30">
      <c r="A1325" t="str">
        <f t="shared" ref="A1325:A1347" si="45">C1325&amp;H1325</f>
        <v>Phân bổ theo số biên chế CBCC được giao23</v>
      </c>
      <c r="B1325" s="14" t="s">
        <v>10</v>
      </c>
      <c r="C1325" s="15" t="s">
        <v>32</v>
      </c>
      <c r="D1325" s="55"/>
      <c r="E1325" s="56">
        <v>68</v>
      </c>
      <c r="F1325" s="57">
        <v>80</v>
      </c>
      <c r="G1325" s="58">
        <v>5440</v>
      </c>
      <c r="H1325">
        <v>23</v>
      </c>
    </row>
    <row r="1326" spans="1:8" ht="30">
      <c r="A1326" t="str">
        <f t="shared" si="45"/>
        <v>Phân bổ theo số biên chế viên chức được giao23</v>
      </c>
      <c r="B1326" s="14" t="s">
        <v>1</v>
      </c>
      <c r="C1326" s="15" t="s">
        <v>31</v>
      </c>
      <c r="D1326" s="55"/>
      <c r="E1326" s="56">
        <v>15</v>
      </c>
      <c r="F1326" s="57">
        <v>50</v>
      </c>
      <c r="G1326" s="58">
        <v>750</v>
      </c>
      <c r="H1326">
        <v>23</v>
      </c>
    </row>
    <row r="1327" spans="1:8" ht="30">
      <c r="A1327" t="str">
        <f t="shared" si="45"/>
        <v>Phân bổ bổ sung số biên chế tiết kiệm, chưa tuyển23</v>
      </c>
      <c r="B1327" s="14" t="s">
        <v>26</v>
      </c>
      <c r="C1327" s="13" t="s">
        <v>30</v>
      </c>
      <c r="D1327" s="59"/>
      <c r="E1327" s="56">
        <v>15</v>
      </c>
      <c r="F1327" s="57">
        <v>66</v>
      </c>
      <c r="G1327" s="58">
        <v>990</v>
      </c>
      <c r="H1327">
        <v>23</v>
      </c>
    </row>
    <row r="1328" spans="1:8">
      <c r="A1328" t="str">
        <f t="shared" si="45"/>
        <v>Chi các chế độ chính sách lớn23</v>
      </c>
      <c r="B1328" s="25">
        <v>3</v>
      </c>
      <c r="C1328" s="6" t="s">
        <v>29</v>
      </c>
      <c r="D1328" s="47"/>
      <c r="E1328" s="45"/>
      <c r="F1328" s="46"/>
      <c r="G1328" s="45">
        <v>17302.102400000003</v>
      </c>
      <c r="H1328">
        <v>23</v>
      </c>
    </row>
    <row r="1329" spans="1:8" ht="30">
      <c r="A1329" t="str">
        <f t="shared" si="45"/>
        <v>Chi chế độ trợ giúp xã hội thường xuyên23</v>
      </c>
      <c r="B1329" s="3" t="s">
        <v>10</v>
      </c>
      <c r="C1329" s="8" t="s">
        <v>28</v>
      </c>
      <c r="D1329" s="49"/>
      <c r="E1329" s="50"/>
      <c r="F1329" s="51"/>
      <c r="G1329" s="50">
        <v>3585</v>
      </c>
      <c r="H1329">
        <v>23</v>
      </c>
    </row>
    <row r="1330" spans="1:8">
      <c r="A1330" t="str">
        <f t="shared" si="45"/>
        <v>Tiền điện hộ nghèo, BTXH23</v>
      </c>
      <c r="B1330" s="3" t="s">
        <v>1</v>
      </c>
      <c r="C1330" s="8" t="s">
        <v>27</v>
      </c>
      <c r="D1330" s="49"/>
      <c r="E1330" s="50"/>
      <c r="F1330" s="51"/>
      <c r="G1330" s="50">
        <v>1983.7440000000001</v>
      </c>
      <c r="H1330">
        <v>23</v>
      </c>
    </row>
    <row r="1331" spans="1:8" ht="30">
      <c r="A1331" t="str">
        <f t="shared" si="45"/>
        <v>Chính sách người có uy tín, già làng23</v>
      </c>
      <c r="B1331" s="3" t="s">
        <v>26</v>
      </c>
      <c r="C1331" s="8" t="s">
        <v>25</v>
      </c>
      <c r="D1331" s="49"/>
      <c r="E1331" s="50"/>
      <c r="F1331" s="51"/>
      <c r="G1331" s="50">
        <v>63.600000000000009</v>
      </c>
      <c r="H1331">
        <v>23</v>
      </c>
    </row>
    <row r="1332" spans="1:8" ht="30">
      <c r="A1332" t="str">
        <f t="shared" si="45"/>
        <v>Chế độ quà tặng, chúc thọ người cao tuổi23</v>
      </c>
      <c r="B1332" s="3" t="s">
        <v>24</v>
      </c>
      <c r="C1332" s="8" t="s">
        <v>23</v>
      </c>
      <c r="D1332" s="49"/>
      <c r="E1332" s="50"/>
      <c r="F1332" s="51"/>
      <c r="G1332" s="50">
        <v>67</v>
      </c>
      <c r="H1332">
        <v>23</v>
      </c>
    </row>
    <row r="1333" spans="1:8" ht="30">
      <c r="A1333" t="str">
        <f t="shared" si="45"/>
        <v>Chế độ đối với trưởng các đoàn thể ấp23</v>
      </c>
      <c r="B1333" s="3" t="s">
        <v>22</v>
      </c>
      <c r="C1333" s="8" t="s">
        <v>21</v>
      </c>
      <c r="D1333" s="49"/>
      <c r="E1333" s="50">
        <v>64</v>
      </c>
      <c r="F1333" s="51">
        <v>3.5999999999999996</v>
      </c>
      <c r="G1333" s="50">
        <v>230.39999999999998</v>
      </c>
      <c r="H1333">
        <v>23</v>
      </c>
    </row>
    <row r="1334" spans="1:8">
      <c r="A1334" t="str">
        <f t="shared" si="45"/>
        <v>Chế độ hỗ trợ tổ nhân dân23</v>
      </c>
      <c r="B1334" s="3" t="s">
        <v>20</v>
      </c>
      <c r="C1334" s="8" t="s">
        <v>19</v>
      </c>
      <c r="D1334" s="49"/>
      <c r="E1334" s="50"/>
      <c r="F1334" s="51">
        <v>3.5999999999999996</v>
      </c>
      <c r="G1334" s="50">
        <v>0</v>
      </c>
      <c r="H1334">
        <v>23</v>
      </c>
    </row>
    <row r="1335" spans="1:8" ht="30">
      <c r="A1335" t="str">
        <f t="shared" si="45"/>
        <v>Chế độ đối với đội an ninh trật tự cơ sở23</v>
      </c>
      <c r="B1335" s="3" t="s">
        <v>18</v>
      </c>
      <c r="C1335" s="8" t="s">
        <v>17</v>
      </c>
      <c r="D1335" s="49"/>
      <c r="E1335" s="50"/>
      <c r="F1335" s="51"/>
      <c r="G1335" s="50">
        <v>2472.48</v>
      </c>
      <c r="H1335">
        <v>23</v>
      </c>
    </row>
    <row r="1336" spans="1:8">
      <c r="A1336" t="str">
        <f t="shared" si="45"/>
        <v>Chế độ dân quân tự vệ23</v>
      </c>
      <c r="B1336" s="3" t="s">
        <v>16</v>
      </c>
      <c r="C1336" s="8" t="s">
        <v>15</v>
      </c>
      <c r="D1336" s="49"/>
      <c r="E1336" s="50"/>
      <c r="F1336" s="51"/>
      <c r="G1336" s="50">
        <v>8122.4784</v>
      </c>
      <c r="H1336">
        <v>23</v>
      </c>
    </row>
    <row r="1337" spans="1:8">
      <c r="A1337" t="str">
        <f t="shared" si="45"/>
        <v>Chế độ hỗ trợ Tết Nguyên đán23</v>
      </c>
      <c r="B1337" s="3" t="s">
        <v>14</v>
      </c>
      <c r="C1337" s="8" t="s">
        <v>13</v>
      </c>
      <c r="D1337" s="49"/>
      <c r="E1337" s="50"/>
      <c r="F1337" s="51"/>
      <c r="G1337" s="50">
        <v>777.4</v>
      </c>
      <c r="H1337">
        <v>23</v>
      </c>
    </row>
    <row r="1338" spans="1:8">
      <c r="A1338" t="str">
        <f t="shared" si="45"/>
        <v>Chi thu gom, xử lý rác23</v>
      </c>
      <c r="B1338" s="25">
        <v>4</v>
      </c>
      <c r="C1338" s="10" t="s">
        <v>12</v>
      </c>
      <c r="D1338" s="48"/>
      <c r="E1338" s="45"/>
      <c r="F1338" s="46"/>
      <c r="G1338" s="45">
        <v>138</v>
      </c>
      <c r="H1338">
        <v>23</v>
      </c>
    </row>
    <row r="1339" spans="1:8">
      <c r="A1339" t="str">
        <f t="shared" si="45"/>
        <v>Chi bổ sung đặc thù23</v>
      </c>
      <c r="B1339" s="25">
        <v>5</v>
      </c>
      <c r="C1339" s="6" t="s">
        <v>11</v>
      </c>
      <c r="D1339" s="47"/>
      <c r="E1339" s="45"/>
      <c r="F1339" s="46"/>
      <c r="G1339" s="45">
        <v>3000</v>
      </c>
      <c r="H1339">
        <v>23</v>
      </c>
    </row>
    <row r="1340" spans="1:8">
      <c r="A1340" t="str">
        <f t="shared" si="45"/>
        <v>Hỗ trợ các phường, xã trung tâm23</v>
      </c>
      <c r="B1340" s="3" t="s">
        <v>10</v>
      </c>
      <c r="C1340" s="8" t="s">
        <v>9</v>
      </c>
      <c r="D1340" s="49"/>
      <c r="E1340" s="50"/>
      <c r="F1340" s="51"/>
      <c r="G1340" s="50">
        <v>0</v>
      </c>
      <c r="H1340">
        <v>23</v>
      </c>
    </row>
    <row r="1341" spans="1:8">
      <c r="A1341" t="str">
        <f t="shared" si="45"/>
        <v>- Phường Trấn Biên 23</v>
      </c>
      <c r="B1341" s="3"/>
      <c r="C1341" s="8" t="s">
        <v>8</v>
      </c>
      <c r="D1341" s="49"/>
      <c r="E1341" s="50"/>
      <c r="F1341" s="51">
        <v>60000</v>
      </c>
      <c r="G1341" s="50"/>
      <c r="H1341">
        <v>23</v>
      </c>
    </row>
    <row r="1342" spans="1:8" ht="30">
      <c r="A1342" t="str">
        <f t="shared" si="45"/>
        <v>- Phường Long Khánh và Phường Bình Phước23</v>
      </c>
      <c r="B1342" s="3"/>
      <c r="C1342" s="8" t="s">
        <v>7</v>
      </c>
      <c r="D1342" s="49"/>
      <c r="E1342" s="50"/>
      <c r="F1342" s="51">
        <v>19200</v>
      </c>
      <c r="G1342" s="50"/>
      <c r="H1342">
        <v>23</v>
      </c>
    </row>
    <row r="1343" spans="1:8">
      <c r="A1343" t="str">
        <f t="shared" si="45"/>
        <v>- Các phường trung tâm khác23</v>
      </c>
      <c r="B1343" s="3"/>
      <c r="C1343" s="8" t="s">
        <v>6</v>
      </c>
      <c r="D1343" s="49"/>
      <c r="E1343" s="50"/>
      <c r="F1343" s="51">
        <v>8500</v>
      </c>
      <c r="G1343" s="50"/>
      <c r="H1343">
        <v>23</v>
      </c>
    </row>
    <row r="1344" spans="1:8">
      <c r="A1344" t="str">
        <f t="shared" si="45"/>
        <v xml:space="preserve"> Hỗ trợ các xã vùng biên giới23</v>
      </c>
      <c r="B1344" s="3" t="s">
        <v>1</v>
      </c>
      <c r="C1344" s="8" t="s">
        <v>5</v>
      </c>
      <c r="D1344" s="49"/>
      <c r="E1344" s="50">
        <v>1</v>
      </c>
      <c r="F1344" s="51">
        <v>3000</v>
      </c>
      <c r="G1344" s="50">
        <v>3000</v>
      </c>
      <c r="H1344">
        <v>23</v>
      </c>
    </row>
    <row r="1345" spans="1:8">
      <c r="A1345" t="str">
        <f t="shared" si="45"/>
        <v>Phân bổ chung 23</v>
      </c>
      <c r="B1345" s="25">
        <v>9</v>
      </c>
      <c r="C1345" s="6" t="s">
        <v>4</v>
      </c>
      <c r="D1345" s="47"/>
      <c r="E1345" s="45"/>
      <c r="F1345" s="46"/>
      <c r="G1345" s="45">
        <v>19207.822</v>
      </c>
      <c r="H1345">
        <v>23</v>
      </c>
    </row>
    <row r="1346" spans="1:8">
      <c r="A1346" t="str">
        <f t="shared" si="45"/>
        <v>Phân bổ chung theo xã23</v>
      </c>
      <c r="B1346" s="3" t="s">
        <v>3</v>
      </c>
      <c r="C1346" s="8" t="s">
        <v>2</v>
      </c>
      <c r="D1346" s="49"/>
      <c r="E1346" s="50">
        <v>1</v>
      </c>
      <c r="F1346" s="51">
        <v>18000</v>
      </c>
      <c r="G1346" s="50">
        <v>18000</v>
      </c>
      <c r="H1346">
        <v>23</v>
      </c>
    </row>
    <row r="1347" spans="1:8">
      <c r="A1347" t="str">
        <f t="shared" si="45"/>
        <v>Phân bổ theo dân số 23</v>
      </c>
      <c r="B1347" s="3" t="s">
        <v>1</v>
      </c>
      <c r="C1347" s="8" t="s">
        <v>0</v>
      </c>
      <c r="D1347" s="49"/>
      <c r="E1347" s="52">
        <v>15686</v>
      </c>
      <c r="F1347" s="51">
        <v>7.6999999999999999E-2</v>
      </c>
      <c r="G1347" s="50">
        <v>1207.8219999999999</v>
      </c>
      <c r="H1347">
        <v>23</v>
      </c>
    </row>
    <row r="1349" spans="1:8">
      <c r="B1349" s="147" t="s">
        <v>64</v>
      </c>
      <c r="C1349" s="149" t="s">
        <v>63</v>
      </c>
      <c r="D1349" s="149" t="s">
        <v>62</v>
      </c>
      <c r="E1349" s="151" t="s">
        <v>61</v>
      </c>
      <c r="F1349" s="151"/>
      <c r="G1349" s="151"/>
      <c r="H1349">
        <v>24</v>
      </c>
    </row>
    <row r="1350" spans="1:8">
      <c r="B1350" s="148"/>
      <c r="C1350" s="150"/>
      <c r="D1350" s="150"/>
      <c r="E1350" s="18" t="s">
        <v>60</v>
      </c>
      <c r="F1350" s="18" t="s">
        <v>59</v>
      </c>
      <c r="G1350" s="18" t="s">
        <v>58</v>
      </c>
      <c r="H1350">
        <v>24</v>
      </c>
    </row>
    <row r="1351" spans="1:8">
      <c r="A1351" t="str">
        <f t="shared" ref="A1351:A1382" si="46">C1351&amp;H1351</f>
        <v>Tổng24</v>
      </c>
      <c r="B1351" s="25"/>
      <c r="C1351" s="26" t="s">
        <v>57</v>
      </c>
      <c r="D1351" s="45"/>
      <c r="E1351" s="45"/>
      <c r="F1351" s="46"/>
      <c r="G1351" s="45">
        <v>372068.75760000001</v>
      </c>
      <c r="H1351">
        <v>24</v>
      </c>
    </row>
    <row r="1352" spans="1:8">
      <c r="A1352" t="str">
        <f t="shared" si="46"/>
        <v>Sự nghiệp giáo dục - đào tạo24</v>
      </c>
      <c r="B1352" s="25" t="s">
        <v>56</v>
      </c>
      <c r="C1352" s="6" t="s">
        <v>55</v>
      </c>
      <c r="D1352" s="47"/>
      <c r="E1352" s="45"/>
      <c r="F1352" s="46"/>
      <c r="G1352" s="45">
        <v>248586.36</v>
      </c>
      <c r="H1352">
        <v>24</v>
      </c>
    </row>
    <row r="1353" spans="1:8" ht="28.5">
      <c r="A1353" t="str">
        <f t="shared" si="46"/>
        <v>Chi chế độ tiền lương theo số biên chế có mặt24</v>
      </c>
      <c r="B1353" s="25">
        <v>1</v>
      </c>
      <c r="C1353" s="10" t="s">
        <v>54</v>
      </c>
      <c r="D1353" s="48"/>
      <c r="E1353" s="45">
        <v>846</v>
      </c>
      <c r="F1353" s="46"/>
      <c r="G1353" s="45">
        <v>193171.63800000001</v>
      </c>
      <c r="H1353">
        <v>24</v>
      </c>
    </row>
    <row r="1354" spans="1:8">
      <c r="A1354" t="str">
        <f t="shared" si="46"/>
        <v>Khoán chi hoạt động giáo dục24</v>
      </c>
      <c r="B1354" s="25">
        <v>2</v>
      </c>
      <c r="C1354" s="6" t="s">
        <v>163</v>
      </c>
      <c r="D1354" s="47"/>
      <c r="E1354" s="45">
        <v>900</v>
      </c>
      <c r="F1354" s="46">
        <v>80000</v>
      </c>
      <c r="G1354" s="45">
        <v>41999</v>
      </c>
      <c r="H1354">
        <v>24</v>
      </c>
    </row>
    <row r="1355" spans="1:8">
      <c r="A1355" t="str">
        <f t="shared" si="46"/>
        <v>Mầm non24</v>
      </c>
      <c r="B1355" s="3" t="s">
        <v>10</v>
      </c>
      <c r="C1355" s="8" t="s">
        <v>53</v>
      </c>
      <c r="D1355" s="49"/>
      <c r="E1355" s="50">
        <v>272</v>
      </c>
      <c r="F1355" s="51"/>
      <c r="G1355" s="50">
        <v>16320</v>
      </c>
      <c r="H1355">
        <v>24</v>
      </c>
    </row>
    <row r="1356" spans="1:8">
      <c r="A1356" t="str">
        <f t="shared" si="46"/>
        <v>- Phường24</v>
      </c>
      <c r="B1356" s="3"/>
      <c r="C1356" s="8" t="s">
        <v>167</v>
      </c>
      <c r="D1356" s="49"/>
      <c r="E1356" s="50"/>
      <c r="F1356" s="51">
        <v>52000</v>
      </c>
      <c r="G1356" s="50">
        <v>0</v>
      </c>
      <c r="H1356">
        <v>24</v>
      </c>
    </row>
    <row r="1357" spans="1:8">
      <c r="A1357" t="str">
        <f t="shared" si="46"/>
        <v>- Xã24</v>
      </c>
      <c r="B1357" s="3"/>
      <c r="C1357" s="8" t="s">
        <v>164</v>
      </c>
      <c r="D1357" s="49"/>
      <c r="E1357" s="50">
        <v>272</v>
      </c>
      <c r="F1357" s="51">
        <v>60000</v>
      </c>
      <c r="G1357" s="50">
        <v>16320</v>
      </c>
      <c r="H1357">
        <v>24</v>
      </c>
    </row>
    <row r="1358" spans="1:8">
      <c r="A1358" t="str">
        <f t="shared" si="46"/>
        <v>Cấp 1, 224</v>
      </c>
      <c r="B1358" s="3" t="s">
        <v>1</v>
      </c>
      <c r="C1358" s="8" t="s">
        <v>52</v>
      </c>
      <c r="D1358" s="49"/>
      <c r="E1358" s="50">
        <v>625</v>
      </c>
      <c r="F1358" s="51"/>
      <c r="G1358" s="50">
        <v>21875</v>
      </c>
      <c r="H1358">
        <v>24</v>
      </c>
    </row>
    <row r="1359" spans="1:8">
      <c r="A1359" t="str">
        <f t="shared" si="46"/>
        <v>-Phường24</v>
      </c>
      <c r="B1359" s="3"/>
      <c r="C1359" s="8" t="s">
        <v>168</v>
      </c>
      <c r="D1359" s="49"/>
      <c r="E1359" s="50"/>
      <c r="F1359" s="51">
        <v>30000</v>
      </c>
      <c r="G1359" s="50">
        <v>0</v>
      </c>
      <c r="H1359">
        <v>24</v>
      </c>
    </row>
    <row r="1360" spans="1:8">
      <c r="A1360" t="str">
        <f t="shared" si="46"/>
        <v>-Xã24</v>
      </c>
      <c r="B1360" s="3"/>
      <c r="C1360" s="8" t="s">
        <v>169</v>
      </c>
      <c r="D1360" s="49"/>
      <c r="E1360" s="50">
        <v>625</v>
      </c>
      <c r="F1360" s="51">
        <v>35000</v>
      </c>
      <c r="G1360" s="50">
        <v>21875</v>
      </c>
      <c r="H1360">
        <v>24</v>
      </c>
    </row>
    <row r="1361" spans="1:8">
      <c r="A1361" t="str">
        <f t="shared" si="46"/>
        <v>Trường chính trị 24</v>
      </c>
      <c r="B1361" s="3" t="s">
        <v>26</v>
      </c>
      <c r="C1361" s="8" t="s">
        <v>51</v>
      </c>
      <c r="D1361" s="49"/>
      <c r="E1361" s="50">
        <v>3</v>
      </c>
      <c r="F1361" s="51">
        <v>80000</v>
      </c>
      <c r="G1361" s="50">
        <v>240</v>
      </c>
      <c r="H1361">
        <v>24</v>
      </c>
    </row>
    <row r="1362" spans="1:8">
      <c r="A1362" t="str">
        <f t="shared" si="46"/>
        <v>Trường dân tộc nội trú24</v>
      </c>
      <c r="B1362" s="3" t="s">
        <v>24</v>
      </c>
      <c r="C1362" s="8" t="s">
        <v>165</v>
      </c>
      <c r="D1362" s="49"/>
      <c r="E1362" s="50"/>
      <c r="F1362" s="51">
        <v>55000</v>
      </c>
      <c r="G1362" s="50">
        <v>0</v>
      </c>
      <c r="H1362">
        <v>24</v>
      </c>
    </row>
    <row r="1363" spans="1:8" ht="45">
      <c r="A1363" t="str">
        <f t="shared" si="46"/>
        <v>'Phân bổ bổ sung số biên chế tiết kiệm, chưa tuyển sự nghiệp giáo dục - đào tạo24</v>
      </c>
      <c r="B1363" s="3" t="s">
        <v>22</v>
      </c>
      <c r="C1363" s="8" t="s">
        <v>170</v>
      </c>
      <c r="D1363" s="49"/>
      <c r="E1363" s="50">
        <v>54</v>
      </c>
      <c r="F1363" s="51">
        <v>66000</v>
      </c>
      <c r="G1363" s="50">
        <v>3564</v>
      </c>
      <c r="H1363">
        <v>24</v>
      </c>
    </row>
    <row r="1364" spans="1:8">
      <c r="A1364" t="str">
        <f t="shared" si="46"/>
        <v>Chi các chế độ chính sách24</v>
      </c>
      <c r="B1364" s="25">
        <v>3</v>
      </c>
      <c r="C1364" s="6" t="s">
        <v>50</v>
      </c>
      <c r="D1364" s="47"/>
      <c r="E1364" s="45"/>
      <c r="F1364" s="46"/>
      <c r="G1364" s="45">
        <v>10718.611999999999</v>
      </c>
      <c r="H1364">
        <v>24</v>
      </c>
    </row>
    <row r="1365" spans="1:8" ht="30">
      <c r="A1365" t="str">
        <f t="shared" si="46"/>
        <v>Miễn giảm học phí, hỗ trợ chi phí học tập24</v>
      </c>
      <c r="B1365" s="3" t="s">
        <v>10</v>
      </c>
      <c r="C1365" s="8" t="s">
        <v>49</v>
      </c>
      <c r="D1365" s="49"/>
      <c r="E1365" s="50"/>
      <c r="F1365" s="51"/>
      <c r="G1365" s="50">
        <v>3469.3020000000001</v>
      </c>
      <c r="H1365">
        <v>24</v>
      </c>
    </row>
    <row r="1366" spans="1:8" ht="45">
      <c r="A1366" t="str">
        <f t="shared" si="46"/>
        <v>Chính sách hỗ trợ mầm non (tiền ăn trẻ, hỗ trợ giáo viên, hỗ trợ cơ sở mầm non)24</v>
      </c>
      <c r="B1366" s="3" t="s">
        <v>1</v>
      </c>
      <c r="C1366" s="8" t="s">
        <v>48</v>
      </c>
      <c r="D1366" s="49"/>
      <c r="E1366" s="50"/>
      <c r="F1366" s="51"/>
      <c r="G1366" s="50">
        <v>91.8</v>
      </c>
      <c r="H1366">
        <v>24</v>
      </c>
    </row>
    <row r="1367" spans="1:8">
      <c r="A1367" t="str">
        <f t="shared" si="46"/>
        <v>Chế độ hỗ trợ học sinh khuyết tật24</v>
      </c>
      <c r="B1367" s="3" t="s">
        <v>26</v>
      </c>
      <c r="C1367" s="8" t="s">
        <v>47</v>
      </c>
      <c r="D1367" s="49"/>
      <c r="E1367" s="50"/>
      <c r="F1367" s="51"/>
      <c r="G1367" s="50">
        <v>53.543999999999997</v>
      </c>
      <c r="H1367">
        <v>24</v>
      </c>
    </row>
    <row r="1368" spans="1:8" ht="30">
      <c r="A1368" t="str">
        <f t="shared" si="46"/>
        <v>Chế độ giáo viên dạy trẻ khuyết tật24</v>
      </c>
      <c r="B1368" s="3" t="s">
        <v>24</v>
      </c>
      <c r="C1368" s="8" t="s">
        <v>46</v>
      </c>
      <c r="D1368" s="49"/>
      <c r="E1368" s="50"/>
      <c r="F1368" s="51"/>
      <c r="G1368" s="50">
        <v>6020.7259999999997</v>
      </c>
      <c r="H1368">
        <v>24</v>
      </c>
    </row>
    <row r="1369" spans="1:8" ht="30">
      <c r="A1369" t="str">
        <f t="shared" si="46"/>
        <v>Chế độ hỗ trợ trẻ em nhà trẻ bán trú24</v>
      </c>
      <c r="B1369" s="3" t="s">
        <v>22</v>
      </c>
      <c r="C1369" s="8" t="s">
        <v>45</v>
      </c>
      <c r="D1369" s="49"/>
      <c r="E1369" s="50"/>
      <c r="F1369" s="51"/>
      <c r="G1369" s="50">
        <v>3.24</v>
      </c>
      <c r="H1369">
        <v>24</v>
      </c>
    </row>
    <row r="1370" spans="1:8" ht="30">
      <c r="A1370" t="str">
        <f t="shared" si="46"/>
        <v>Chế độ hỗ trợ đối với học sinh, trường dân tộc nội trú24</v>
      </c>
      <c r="B1370" s="21" t="s">
        <v>20</v>
      </c>
      <c r="C1370" s="22" t="s">
        <v>161</v>
      </c>
      <c r="D1370" s="49"/>
      <c r="E1370" s="50"/>
      <c r="F1370" s="51"/>
      <c r="G1370" s="50">
        <v>0</v>
      </c>
      <c r="H1370">
        <v>24</v>
      </c>
    </row>
    <row r="1371" spans="1:8">
      <c r="A1371" t="str">
        <f t="shared" si="46"/>
        <v>Hỗ trợ Tết Nguyên đán24</v>
      </c>
      <c r="B1371" s="3" t="s">
        <v>18</v>
      </c>
      <c r="C1371" s="8" t="s">
        <v>44</v>
      </c>
      <c r="D1371" s="49"/>
      <c r="E1371" s="50">
        <v>900</v>
      </c>
      <c r="F1371" s="51">
        <v>1200</v>
      </c>
      <c r="G1371" s="50">
        <v>1080</v>
      </c>
      <c r="H1371">
        <v>24</v>
      </c>
    </row>
    <row r="1372" spans="1:8">
      <c r="A1372" t="str">
        <f t="shared" si="46"/>
        <v>Các đặc thù24</v>
      </c>
      <c r="B1372" s="25">
        <v>4</v>
      </c>
      <c r="C1372" s="6" t="s">
        <v>43</v>
      </c>
      <c r="D1372" s="47"/>
      <c r="E1372" s="45"/>
      <c r="F1372" s="46"/>
      <c r="G1372" s="45">
        <v>2060</v>
      </c>
      <c r="H1372">
        <v>24</v>
      </c>
    </row>
    <row r="1373" spans="1:8" ht="30">
      <c r="A1373" t="str">
        <f t="shared" si="46"/>
        <v>Trường có từ 02 cơ sở trở lên, mỗi cơ sở24</v>
      </c>
      <c r="B1373" s="3" t="s">
        <v>10</v>
      </c>
      <c r="C1373" s="8" t="s">
        <v>42</v>
      </c>
      <c r="D1373" s="49"/>
      <c r="E1373" s="50">
        <v>10</v>
      </c>
      <c r="F1373" s="51">
        <v>56000</v>
      </c>
      <c r="G1373" s="50">
        <v>560</v>
      </c>
      <c r="H1373">
        <v>24</v>
      </c>
    </row>
    <row r="1374" spans="1:8" ht="30">
      <c r="A1374" t="str">
        <f t="shared" si="46"/>
        <v>Hỗ trợ các phường, xã trung tâm (kinh phí đào tạo chính trị)24</v>
      </c>
      <c r="B1374" s="3" t="s">
        <v>1</v>
      </c>
      <c r="C1374" s="8" t="s">
        <v>166</v>
      </c>
      <c r="D1374" s="49"/>
      <c r="E1374" s="50"/>
      <c r="F1374" s="51">
        <v>1500000</v>
      </c>
      <c r="G1374" s="50">
        <v>1500</v>
      </c>
      <c r="H1374">
        <v>24</v>
      </c>
    </row>
    <row r="1375" spans="1:8">
      <c r="A1375" t="str">
        <f t="shared" si="46"/>
        <v>Kinh phí hoạt động ngành24</v>
      </c>
      <c r="B1375" s="25">
        <v>5</v>
      </c>
      <c r="C1375" s="6" t="s">
        <v>41</v>
      </c>
      <c r="D1375" s="47"/>
      <c r="E1375" s="52">
        <v>63711</v>
      </c>
      <c r="F1375" s="53">
        <v>10</v>
      </c>
      <c r="G1375" s="45">
        <v>637.11</v>
      </c>
      <c r="H1375">
        <v>24</v>
      </c>
    </row>
    <row r="1376" spans="1:8">
      <c r="A1376" t="str">
        <f t="shared" si="46"/>
        <v>Các sự nghiệp khác24</v>
      </c>
      <c r="B1376" s="25" t="s">
        <v>40</v>
      </c>
      <c r="C1376" s="6" t="s">
        <v>39</v>
      </c>
      <c r="D1376" s="47"/>
      <c r="E1376" s="50"/>
      <c r="F1376" s="46"/>
      <c r="G1376" s="45">
        <v>123482.3976</v>
      </c>
      <c r="H1376">
        <v>24</v>
      </c>
    </row>
    <row r="1377" spans="1:8">
      <c r="A1377" t="str">
        <f t="shared" si="46"/>
        <v>Chi chế độ tiền lương24</v>
      </c>
      <c r="B1377" s="25">
        <v>1</v>
      </c>
      <c r="C1377" s="10" t="s">
        <v>38</v>
      </c>
      <c r="D1377" s="48"/>
      <c r="E1377" s="45">
        <v>75</v>
      </c>
      <c r="F1377" s="46"/>
      <c r="G1377" s="45">
        <v>21765.713</v>
      </c>
      <c r="H1377">
        <v>24</v>
      </c>
    </row>
    <row r="1378" spans="1:8" ht="30">
      <c r="A1378" t="str">
        <f t="shared" si="46"/>
        <v>Chế độ tiền lương theo số biên chế có mặt24</v>
      </c>
      <c r="B1378" s="3" t="s">
        <v>10</v>
      </c>
      <c r="C1378" s="8" t="s">
        <v>37</v>
      </c>
      <c r="D1378" s="49"/>
      <c r="E1378" s="50">
        <v>75</v>
      </c>
      <c r="F1378" s="51"/>
      <c r="G1378" s="50">
        <v>15831.659</v>
      </c>
      <c r="H1378">
        <v>24</v>
      </c>
    </row>
    <row r="1379" spans="1:8">
      <c r="A1379" t="str">
        <f t="shared" si="46"/>
        <v>Phụ cấp cấp ủy24</v>
      </c>
      <c r="B1379" s="3" t="s">
        <v>1</v>
      </c>
      <c r="C1379" s="8" t="s">
        <v>36</v>
      </c>
      <c r="D1379" s="49"/>
      <c r="E1379" s="54">
        <v>33</v>
      </c>
      <c r="F1379" s="51">
        <v>8424</v>
      </c>
      <c r="G1379" s="50">
        <v>277.99200000000002</v>
      </c>
      <c r="H1379">
        <v>24</v>
      </c>
    </row>
    <row r="1380" spans="1:8">
      <c r="A1380" t="str">
        <f t="shared" si="46"/>
        <v>Phụ cấp HĐND24</v>
      </c>
      <c r="B1380" s="3" t="s">
        <v>26</v>
      </c>
      <c r="C1380" s="8" t="s">
        <v>35</v>
      </c>
      <c r="D1380" s="49"/>
      <c r="E1380" s="54"/>
      <c r="F1380" s="51">
        <v>73242</v>
      </c>
      <c r="G1380" s="50">
        <v>878.904</v>
      </c>
      <c r="H1380">
        <v>24</v>
      </c>
    </row>
    <row r="1381" spans="1:8" ht="45">
      <c r="A1381" t="str">
        <f t="shared" si="46"/>
        <v>Chế độ người hoạt động không chuyên trách, người trực tiếp tham gia hoạt động tại cấp ấp24</v>
      </c>
      <c r="B1381" s="3" t="s">
        <v>24</v>
      </c>
      <c r="C1381" s="8" t="s">
        <v>34</v>
      </c>
      <c r="D1381" s="49"/>
      <c r="E1381" s="50"/>
      <c r="F1381" s="51"/>
      <c r="G1381" s="50">
        <v>4777.1580000000004</v>
      </c>
      <c r="H1381">
        <v>24</v>
      </c>
    </row>
    <row r="1382" spans="1:8">
      <c r="A1382" t="str">
        <f t="shared" si="46"/>
        <v>Khoán chi hoạt động 24</v>
      </c>
      <c r="B1382" s="25">
        <v>2</v>
      </c>
      <c r="C1382" s="6" t="s">
        <v>33</v>
      </c>
      <c r="D1382" s="47"/>
      <c r="E1382" s="45"/>
      <c r="F1382" s="46"/>
      <c r="G1382" s="45">
        <v>8272</v>
      </c>
      <c r="H1382">
        <v>24</v>
      </c>
    </row>
    <row r="1383" spans="1:8" ht="30">
      <c r="A1383" t="str">
        <f t="shared" ref="A1383:A1405" si="47">C1383&amp;H1383</f>
        <v>Phân bổ theo số biên chế CBCC được giao24</v>
      </c>
      <c r="B1383" s="14" t="s">
        <v>10</v>
      </c>
      <c r="C1383" s="15" t="s">
        <v>32</v>
      </c>
      <c r="D1383" s="55"/>
      <c r="E1383" s="56">
        <v>82</v>
      </c>
      <c r="F1383" s="57">
        <v>80000</v>
      </c>
      <c r="G1383" s="58">
        <v>6560</v>
      </c>
      <c r="H1383">
        <v>24</v>
      </c>
    </row>
    <row r="1384" spans="1:8" ht="30">
      <c r="A1384" t="str">
        <f t="shared" si="47"/>
        <v>Phân bổ theo số biên chế viên chức được giao24</v>
      </c>
      <c r="B1384" s="14" t="s">
        <v>1</v>
      </c>
      <c r="C1384" s="15" t="s">
        <v>31</v>
      </c>
      <c r="D1384" s="55"/>
      <c r="E1384" s="56">
        <v>25</v>
      </c>
      <c r="F1384" s="57">
        <v>50000</v>
      </c>
      <c r="G1384" s="58">
        <v>1250</v>
      </c>
      <c r="H1384">
        <v>24</v>
      </c>
    </row>
    <row r="1385" spans="1:8" ht="30">
      <c r="A1385" t="str">
        <f t="shared" si="47"/>
        <v>Phân bổ bổ sung số biên chế tiết kiệm, chưa tuyển24</v>
      </c>
      <c r="B1385" s="14" t="s">
        <v>26</v>
      </c>
      <c r="C1385" s="13" t="s">
        <v>30</v>
      </c>
      <c r="D1385" s="59"/>
      <c r="E1385" s="56">
        <v>7</v>
      </c>
      <c r="F1385" s="57">
        <v>66000</v>
      </c>
      <c r="G1385" s="58">
        <v>462</v>
      </c>
      <c r="H1385">
        <v>24</v>
      </c>
    </row>
    <row r="1386" spans="1:8">
      <c r="A1386" t="str">
        <f t="shared" si="47"/>
        <v>Chi các chế độ chính sách lớn24</v>
      </c>
      <c r="B1386" s="25">
        <v>3</v>
      </c>
      <c r="C1386" s="6" t="s">
        <v>29</v>
      </c>
      <c r="D1386" s="47"/>
      <c r="E1386" s="45"/>
      <c r="F1386" s="46"/>
      <c r="G1386" s="45">
        <v>51095.937600000005</v>
      </c>
      <c r="H1386">
        <v>24</v>
      </c>
    </row>
    <row r="1387" spans="1:8" ht="30">
      <c r="A1387" t="str">
        <f t="shared" si="47"/>
        <v>Chi chế độ trợ giúp xã hội thường xuyên24</v>
      </c>
      <c r="B1387" s="3" t="s">
        <v>10</v>
      </c>
      <c r="C1387" s="8" t="s">
        <v>28</v>
      </c>
      <c r="D1387" s="49"/>
      <c r="E1387" s="50"/>
      <c r="F1387" s="51"/>
      <c r="G1387" s="50">
        <v>32826</v>
      </c>
      <c r="H1387">
        <v>24</v>
      </c>
    </row>
    <row r="1388" spans="1:8">
      <c r="A1388" t="str">
        <f t="shared" si="47"/>
        <v>Tiền điện hộ nghèo, BTXH24</v>
      </c>
      <c r="B1388" s="3" t="s">
        <v>1</v>
      </c>
      <c r="C1388" s="8" t="s">
        <v>27</v>
      </c>
      <c r="D1388" s="49"/>
      <c r="E1388" s="50"/>
      <c r="F1388" s="51"/>
      <c r="G1388" s="50">
        <v>45.588000000000001</v>
      </c>
      <c r="H1388">
        <v>24</v>
      </c>
    </row>
    <row r="1389" spans="1:8" ht="30">
      <c r="A1389" t="str">
        <f t="shared" si="47"/>
        <v>Chính sách người có uy tín, già làng24</v>
      </c>
      <c r="B1389" s="3" t="s">
        <v>26</v>
      </c>
      <c r="C1389" s="8" t="s">
        <v>25</v>
      </c>
      <c r="D1389" s="49"/>
      <c r="E1389" s="50"/>
      <c r="F1389" s="51"/>
      <c r="G1389" s="50">
        <v>71.181600000000003</v>
      </c>
      <c r="H1389">
        <v>24</v>
      </c>
    </row>
    <row r="1390" spans="1:8" ht="30">
      <c r="A1390" t="str">
        <f t="shared" si="47"/>
        <v>Chế độ quà tặng, chúc thọ người cao tuổi24</v>
      </c>
      <c r="B1390" s="3" t="s">
        <v>24</v>
      </c>
      <c r="C1390" s="8" t="s">
        <v>23</v>
      </c>
      <c r="D1390" s="49"/>
      <c r="E1390" s="50"/>
      <c r="F1390" s="51"/>
      <c r="G1390" s="50">
        <v>535.4</v>
      </c>
      <c r="H1390">
        <v>24</v>
      </c>
    </row>
    <row r="1391" spans="1:8" ht="30">
      <c r="A1391" t="str">
        <f t="shared" si="47"/>
        <v>Chế độ đối với trưởng các đoàn thể ấp24</v>
      </c>
      <c r="B1391" s="3" t="s">
        <v>22</v>
      </c>
      <c r="C1391" s="8" t="s">
        <v>21</v>
      </c>
      <c r="D1391" s="49"/>
      <c r="E1391" s="50">
        <v>108</v>
      </c>
      <c r="F1391" s="51">
        <v>3600</v>
      </c>
      <c r="G1391" s="50">
        <v>388.8</v>
      </c>
      <c r="H1391">
        <v>24</v>
      </c>
    </row>
    <row r="1392" spans="1:8">
      <c r="A1392" t="str">
        <f t="shared" si="47"/>
        <v>Chế độ hỗ trợ tổ nhân dân24</v>
      </c>
      <c r="B1392" s="3" t="s">
        <v>20</v>
      </c>
      <c r="C1392" s="8" t="s">
        <v>19</v>
      </c>
      <c r="D1392" s="49"/>
      <c r="E1392" s="50">
        <v>317</v>
      </c>
      <c r="F1392" s="51">
        <v>3600</v>
      </c>
      <c r="G1392" s="50">
        <v>1141.2</v>
      </c>
      <c r="H1392">
        <v>24</v>
      </c>
    </row>
    <row r="1393" spans="1:8" ht="30">
      <c r="A1393" t="str">
        <f t="shared" si="47"/>
        <v>Chế độ đối với đội an ninh trật tự cơ sở24</v>
      </c>
      <c r="B1393" s="3" t="s">
        <v>18</v>
      </c>
      <c r="C1393" s="8" t="s">
        <v>17</v>
      </c>
      <c r="D1393" s="49"/>
      <c r="E1393" s="50"/>
      <c r="F1393" s="51"/>
      <c r="G1393" s="50">
        <v>6599.16</v>
      </c>
      <c r="H1393">
        <v>24</v>
      </c>
    </row>
    <row r="1394" spans="1:8">
      <c r="A1394" t="str">
        <f t="shared" si="47"/>
        <v>Chế độ dân quân tự vệ24</v>
      </c>
      <c r="B1394" s="3" t="s">
        <v>16</v>
      </c>
      <c r="C1394" s="8" t="s">
        <v>15</v>
      </c>
      <c r="D1394" s="49"/>
      <c r="E1394" s="50"/>
      <c r="F1394" s="51"/>
      <c r="G1394" s="50">
        <v>9036.2080000000005</v>
      </c>
      <c r="H1394">
        <v>24</v>
      </c>
    </row>
    <row r="1395" spans="1:8">
      <c r="A1395" t="str">
        <f t="shared" si="47"/>
        <v>Chế độ hỗ trợ Tết Nguyên đán24</v>
      </c>
      <c r="B1395" s="3" t="s">
        <v>14</v>
      </c>
      <c r="C1395" s="8" t="s">
        <v>13</v>
      </c>
      <c r="D1395" s="49"/>
      <c r="E1395" s="50"/>
      <c r="F1395" s="51"/>
      <c r="G1395" s="50">
        <v>452.4</v>
      </c>
      <c r="H1395">
        <v>24</v>
      </c>
    </row>
    <row r="1396" spans="1:8">
      <c r="A1396" t="str">
        <f t="shared" si="47"/>
        <v>Chi thu gom, xử lý rác24</v>
      </c>
      <c r="B1396" s="25">
        <v>4</v>
      </c>
      <c r="C1396" s="10" t="s">
        <v>12</v>
      </c>
      <c r="D1396" s="48"/>
      <c r="E1396" s="45"/>
      <c r="F1396" s="46"/>
      <c r="G1396" s="45">
        <v>10943</v>
      </c>
      <c r="H1396">
        <v>24</v>
      </c>
    </row>
    <row r="1397" spans="1:8">
      <c r="A1397" t="str">
        <f t="shared" si="47"/>
        <v>Chi bổ sung đặc thù24</v>
      </c>
      <c r="B1397" s="25">
        <v>5</v>
      </c>
      <c r="C1397" s="6" t="s">
        <v>11</v>
      </c>
      <c r="D1397" s="47"/>
      <c r="E1397" s="45"/>
      <c r="F1397" s="46"/>
      <c r="G1397" s="45">
        <v>8500</v>
      </c>
      <c r="H1397">
        <v>24</v>
      </c>
    </row>
    <row r="1398" spans="1:8">
      <c r="A1398" t="str">
        <f t="shared" si="47"/>
        <v>Hỗ trợ các phường, xã trung tâm24</v>
      </c>
      <c r="B1398" s="3" t="s">
        <v>10</v>
      </c>
      <c r="C1398" s="8" t="s">
        <v>9</v>
      </c>
      <c r="D1398" s="49"/>
      <c r="E1398" s="50"/>
      <c r="F1398" s="51"/>
      <c r="G1398" s="50">
        <v>8500</v>
      </c>
      <c r="H1398">
        <v>24</v>
      </c>
    </row>
    <row r="1399" spans="1:8">
      <c r="A1399" t="str">
        <f t="shared" si="47"/>
        <v>- Phường Trấn Biên 24</v>
      </c>
      <c r="B1399" s="3"/>
      <c r="C1399" s="8" t="s">
        <v>8</v>
      </c>
      <c r="D1399" s="49"/>
      <c r="E1399" s="50"/>
      <c r="F1399" s="51">
        <v>60000000</v>
      </c>
      <c r="G1399" s="50">
        <v>0</v>
      </c>
      <c r="H1399">
        <v>24</v>
      </c>
    </row>
    <row r="1400" spans="1:8" ht="30">
      <c r="A1400" t="str">
        <f t="shared" si="47"/>
        <v>- Phường Long Khánh và Phường Bình Phước24</v>
      </c>
      <c r="B1400" s="3"/>
      <c r="C1400" s="8" t="s">
        <v>7</v>
      </c>
      <c r="D1400" s="49"/>
      <c r="E1400" s="50"/>
      <c r="F1400" s="51">
        <v>19200000</v>
      </c>
      <c r="G1400" s="50">
        <v>0</v>
      </c>
      <c r="H1400">
        <v>24</v>
      </c>
    </row>
    <row r="1401" spans="1:8">
      <c r="A1401" t="str">
        <f t="shared" si="47"/>
        <v>- Các phường trung tâm khác24</v>
      </c>
      <c r="B1401" s="3"/>
      <c r="C1401" s="8" t="s">
        <v>6</v>
      </c>
      <c r="D1401" s="49"/>
      <c r="E1401" s="50">
        <v>1</v>
      </c>
      <c r="F1401" s="51">
        <v>8500000</v>
      </c>
      <c r="G1401" s="50">
        <v>8500</v>
      </c>
      <c r="H1401">
        <v>24</v>
      </c>
    </row>
    <row r="1402" spans="1:8">
      <c r="A1402" t="str">
        <f t="shared" si="47"/>
        <v xml:space="preserve"> Hỗ trợ các xã vùng biên giới24</v>
      </c>
      <c r="B1402" s="3" t="s">
        <v>1</v>
      </c>
      <c r="C1402" s="8" t="s">
        <v>5</v>
      </c>
      <c r="D1402" s="49"/>
      <c r="E1402" s="50"/>
      <c r="F1402" s="51">
        <v>3000000</v>
      </c>
      <c r="G1402" s="50">
        <v>0</v>
      </c>
      <c r="H1402">
        <v>24</v>
      </c>
    </row>
    <row r="1403" spans="1:8">
      <c r="A1403" t="str">
        <f t="shared" si="47"/>
        <v>Phân bổ chung 24</v>
      </c>
      <c r="B1403" s="25">
        <v>9</v>
      </c>
      <c r="C1403" s="6" t="s">
        <v>4</v>
      </c>
      <c r="D1403" s="47"/>
      <c r="E1403" s="45"/>
      <c r="F1403" s="46"/>
      <c r="G1403" s="45">
        <v>22905.746999999999</v>
      </c>
      <c r="H1403">
        <v>24</v>
      </c>
    </row>
    <row r="1404" spans="1:8">
      <c r="A1404" t="str">
        <f t="shared" si="47"/>
        <v>Phân bổ chung theo xã24</v>
      </c>
      <c r="B1404" s="3" t="s">
        <v>3</v>
      </c>
      <c r="C1404" s="8" t="s">
        <v>2</v>
      </c>
      <c r="D1404" s="49"/>
      <c r="E1404" s="50">
        <v>1</v>
      </c>
      <c r="F1404" s="51">
        <v>18000000</v>
      </c>
      <c r="G1404" s="50">
        <v>18000</v>
      </c>
      <c r="H1404">
        <v>24</v>
      </c>
    </row>
    <row r="1405" spans="1:8">
      <c r="A1405" t="str">
        <f t="shared" si="47"/>
        <v>Phân bổ theo dân số 24</v>
      </c>
      <c r="B1405" s="3" t="s">
        <v>1</v>
      </c>
      <c r="C1405" s="8" t="s">
        <v>0</v>
      </c>
      <c r="D1405" s="49"/>
      <c r="E1405" s="52">
        <v>63711</v>
      </c>
      <c r="F1405" s="51">
        <v>77</v>
      </c>
      <c r="G1405" s="50">
        <v>4905.7470000000003</v>
      </c>
      <c r="H1405">
        <v>24</v>
      </c>
    </row>
    <row r="1408" spans="1:8">
      <c r="B1408" s="147" t="s">
        <v>64</v>
      </c>
      <c r="C1408" s="149" t="s">
        <v>63</v>
      </c>
      <c r="D1408" s="149" t="s">
        <v>62</v>
      </c>
      <c r="E1408" s="151" t="s">
        <v>61</v>
      </c>
      <c r="F1408" s="151"/>
      <c r="G1408" s="151"/>
      <c r="H1408">
        <v>25</v>
      </c>
    </row>
    <row r="1409" spans="1:8">
      <c r="B1409" s="148"/>
      <c r="C1409" s="150"/>
      <c r="D1409" s="150"/>
      <c r="E1409" s="18" t="s">
        <v>60</v>
      </c>
      <c r="F1409" s="18" t="s">
        <v>59</v>
      </c>
      <c r="G1409" s="18" t="s">
        <v>58</v>
      </c>
      <c r="H1409">
        <v>25</v>
      </c>
    </row>
    <row r="1410" spans="1:8">
      <c r="A1410" t="str">
        <f t="shared" ref="A1410:A1441" si="48">C1410&amp;H1410</f>
        <v>Tổng25</v>
      </c>
      <c r="B1410" s="25"/>
      <c r="C1410" s="26" t="s">
        <v>57</v>
      </c>
      <c r="D1410" s="45"/>
      <c r="E1410" s="17"/>
      <c r="F1410" s="17"/>
      <c r="G1410" s="17">
        <v>246197.31842339589</v>
      </c>
      <c r="H1410">
        <v>25</v>
      </c>
    </row>
    <row r="1411" spans="1:8">
      <c r="A1411" t="str">
        <f t="shared" si="48"/>
        <v>Sự nghiệp giáo dục - đào tạo25</v>
      </c>
      <c r="B1411" s="25" t="s">
        <v>56</v>
      </c>
      <c r="C1411" s="6" t="s">
        <v>55</v>
      </c>
      <c r="D1411" s="47"/>
      <c r="E1411" s="5"/>
      <c r="F1411" s="5"/>
      <c r="G1411" s="5">
        <v>148233.24221589189</v>
      </c>
      <c r="H1411">
        <v>25</v>
      </c>
    </row>
    <row r="1412" spans="1:8" ht="28.5">
      <c r="A1412" t="str">
        <f t="shared" si="48"/>
        <v>Chi chế độ tiền lương theo số biên chế có mặt25</v>
      </c>
      <c r="B1412" s="25">
        <v>1</v>
      </c>
      <c r="C1412" s="10" t="s">
        <v>54</v>
      </c>
      <c r="D1412" s="48"/>
      <c r="E1412" s="5">
        <v>505</v>
      </c>
      <c r="F1412" s="5"/>
      <c r="G1412" s="5">
        <v>105832.57537933369</v>
      </c>
      <c r="H1412">
        <v>25</v>
      </c>
    </row>
    <row r="1413" spans="1:8">
      <c r="A1413" t="str">
        <f t="shared" si="48"/>
        <v>Khoán chi hoạt động giáo dục25</v>
      </c>
      <c r="B1413" s="25">
        <v>2</v>
      </c>
      <c r="C1413" s="6" t="s">
        <v>163</v>
      </c>
      <c r="D1413" s="47"/>
      <c r="E1413" s="5"/>
      <c r="F1413" s="5"/>
      <c r="G1413" s="5">
        <v>22195</v>
      </c>
      <c r="H1413">
        <v>25</v>
      </c>
    </row>
    <row r="1414" spans="1:8">
      <c r="A1414" t="str">
        <f t="shared" si="48"/>
        <v>Mầm non25</v>
      </c>
      <c r="B1414" s="3" t="s">
        <v>10</v>
      </c>
      <c r="C1414" s="8" t="s">
        <v>53</v>
      </c>
      <c r="D1414" s="49"/>
      <c r="E1414" s="4"/>
      <c r="F1414" s="4"/>
      <c r="G1414" s="4">
        <v>8880</v>
      </c>
      <c r="H1414">
        <v>25</v>
      </c>
    </row>
    <row r="1415" spans="1:8">
      <c r="A1415" t="str">
        <f t="shared" si="48"/>
        <v>- Phường25</v>
      </c>
      <c r="B1415" s="3"/>
      <c r="C1415" s="8" t="s">
        <v>167</v>
      </c>
      <c r="D1415" s="49"/>
      <c r="E1415" s="4"/>
      <c r="F1415" s="4">
        <v>52</v>
      </c>
      <c r="G1415" s="4">
        <v>0</v>
      </c>
      <c r="H1415">
        <v>25</v>
      </c>
    </row>
    <row r="1416" spans="1:8">
      <c r="A1416" t="str">
        <f t="shared" si="48"/>
        <v>- Xã25</v>
      </c>
      <c r="B1416" s="3"/>
      <c r="C1416" s="8" t="s">
        <v>164</v>
      </c>
      <c r="D1416" s="49"/>
      <c r="E1416" s="4">
        <v>148</v>
      </c>
      <c r="F1416" s="4">
        <v>60</v>
      </c>
      <c r="G1416" s="4">
        <v>8880</v>
      </c>
      <c r="H1416">
        <v>25</v>
      </c>
    </row>
    <row r="1417" spans="1:8">
      <c r="A1417" t="str">
        <f t="shared" si="48"/>
        <v>Cấp 1, 225</v>
      </c>
      <c r="B1417" s="3" t="s">
        <v>1</v>
      </c>
      <c r="C1417" s="8" t="s">
        <v>52</v>
      </c>
      <c r="D1417" s="49"/>
      <c r="E1417" s="4"/>
      <c r="F1417" s="4"/>
      <c r="G1417" s="4">
        <v>11235</v>
      </c>
      <c r="H1417">
        <v>25</v>
      </c>
    </row>
    <row r="1418" spans="1:8">
      <c r="A1418" t="str">
        <f t="shared" si="48"/>
        <v>-Phường25</v>
      </c>
      <c r="B1418" s="3"/>
      <c r="C1418" s="8" t="s">
        <v>168</v>
      </c>
      <c r="D1418" s="49"/>
      <c r="E1418" s="4"/>
      <c r="F1418" s="4">
        <v>30</v>
      </c>
      <c r="G1418" s="4">
        <v>0</v>
      </c>
      <c r="H1418">
        <v>25</v>
      </c>
    </row>
    <row r="1419" spans="1:8">
      <c r="A1419" t="str">
        <f t="shared" si="48"/>
        <v>-Xã25</v>
      </c>
      <c r="B1419" s="3"/>
      <c r="C1419" s="8" t="s">
        <v>169</v>
      </c>
      <c r="D1419" s="49"/>
      <c r="E1419" s="4">
        <v>321</v>
      </c>
      <c r="F1419" s="4">
        <v>35</v>
      </c>
      <c r="G1419" s="4">
        <v>11235</v>
      </c>
      <c r="H1419">
        <v>25</v>
      </c>
    </row>
    <row r="1420" spans="1:8">
      <c r="A1420" t="str">
        <f t="shared" si="48"/>
        <v>Trường chính trị 25</v>
      </c>
      <c r="B1420" s="3" t="s">
        <v>26</v>
      </c>
      <c r="C1420" s="8" t="s">
        <v>51</v>
      </c>
      <c r="D1420" s="49"/>
      <c r="E1420" s="4">
        <v>4</v>
      </c>
      <c r="F1420" s="4">
        <v>80</v>
      </c>
      <c r="G1420" s="4">
        <v>320</v>
      </c>
      <c r="H1420">
        <v>25</v>
      </c>
    </row>
    <row r="1421" spans="1:8">
      <c r="A1421" t="str">
        <f t="shared" si="48"/>
        <v>Trường dân tộc nội trú25</v>
      </c>
      <c r="B1421" s="3" t="s">
        <v>24</v>
      </c>
      <c r="C1421" s="8" t="s">
        <v>165</v>
      </c>
      <c r="D1421" s="49"/>
      <c r="E1421" s="4">
        <v>32</v>
      </c>
      <c r="F1421" s="4">
        <v>55</v>
      </c>
      <c r="G1421" s="4">
        <v>1760</v>
      </c>
      <c r="H1421">
        <v>25</v>
      </c>
    </row>
    <row r="1422" spans="1:8" ht="45">
      <c r="A1422" t="str">
        <f t="shared" si="48"/>
        <v>'Phân bổ bổ sung số biên chế tiết kiệm, chưa tuyển sự nghiệp giáo dục - đào tạo25</v>
      </c>
      <c r="B1422" s="3" t="s">
        <v>22</v>
      </c>
      <c r="C1422" s="8" t="s">
        <v>170</v>
      </c>
      <c r="D1422" s="49"/>
      <c r="E1422" s="4">
        <v>0</v>
      </c>
      <c r="F1422" s="4">
        <v>66</v>
      </c>
      <c r="G1422" s="4">
        <v>0</v>
      </c>
      <c r="H1422">
        <v>25</v>
      </c>
    </row>
    <row r="1423" spans="1:8">
      <c r="A1423" t="str">
        <f t="shared" si="48"/>
        <v>Chi các chế độ chính sách25</v>
      </c>
      <c r="B1423" s="25">
        <v>3</v>
      </c>
      <c r="C1423" s="6" t="s">
        <v>50</v>
      </c>
      <c r="D1423" s="47"/>
      <c r="E1423" s="5"/>
      <c r="F1423" s="5"/>
      <c r="G1423" s="5">
        <v>18116.086836558206</v>
      </c>
      <c r="H1423">
        <v>25</v>
      </c>
    </row>
    <row r="1424" spans="1:8" ht="30">
      <c r="A1424" t="str">
        <f t="shared" si="48"/>
        <v>Miễn giảm học phí, hỗ trợ chi phí học tập25</v>
      </c>
      <c r="B1424" s="3" t="s">
        <v>10</v>
      </c>
      <c r="C1424" s="8" t="s">
        <v>49</v>
      </c>
      <c r="D1424" s="49"/>
      <c r="E1424" s="4"/>
      <c r="F1424" s="4"/>
      <c r="G1424" s="4">
        <v>6845.4</v>
      </c>
      <c r="H1424">
        <v>25</v>
      </c>
    </row>
    <row r="1425" spans="1:8" ht="45">
      <c r="A1425" t="str">
        <f t="shared" si="48"/>
        <v>Chính sách hỗ trợ mầm non (tiền ăn trẻ, hỗ trợ giáo viên, hỗ trợ cơ sở mầm non)25</v>
      </c>
      <c r="B1425" s="3" t="s">
        <v>1</v>
      </c>
      <c r="C1425" s="8" t="s">
        <v>48</v>
      </c>
      <c r="D1425" s="49"/>
      <c r="E1425" s="4"/>
      <c r="F1425" s="4"/>
      <c r="G1425" s="4">
        <v>1452.6000000000001</v>
      </c>
      <c r="H1425">
        <v>25</v>
      </c>
    </row>
    <row r="1426" spans="1:8">
      <c r="A1426" t="str">
        <f t="shared" si="48"/>
        <v>Chế độ hỗ trợ học sinh khuyết tật25</v>
      </c>
      <c r="B1426" s="3" t="s">
        <v>26</v>
      </c>
      <c r="C1426" s="8" t="s">
        <v>47</v>
      </c>
      <c r="D1426" s="49"/>
      <c r="E1426" s="4"/>
      <c r="F1426" s="4"/>
      <c r="G1426" s="4">
        <v>53.543999999999997</v>
      </c>
      <c r="H1426">
        <v>25</v>
      </c>
    </row>
    <row r="1427" spans="1:8" ht="30">
      <c r="A1427" t="str">
        <f t="shared" si="48"/>
        <v>Chế độ giáo viên dạy trẻ khuyết tật25</v>
      </c>
      <c r="B1427" s="3" t="s">
        <v>24</v>
      </c>
      <c r="C1427" s="8" t="s">
        <v>46</v>
      </c>
      <c r="D1427" s="49"/>
      <c r="E1427" s="4"/>
      <c r="F1427" s="4"/>
      <c r="G1427" s="4">
        <v>1655.5872365582043</v>
      </c>
      <c r="H1427">
        <v>25</v>
      </c>
    </row>
    <row r="1428" spans="1:8" ht="30">
      <c r="A1428" t="str">
        <f t="shared" si="48"/>
        <v>Chế độ hỗ trợ trẻ em nhà trẻ bán trú25</v>
      </c>
      <c r="B1428" s="3" t="s">
        <v>22</v>
      </c>
      <c r="C1428" s="8" t="s">
        <v>45</v>
      </c>
      <c r="D1428" s="49"/>
      <c r="E1428" s="4"/>
      <c r="F1428" s="4"/>
      <c r="G1428" s="4">
        <v>45.36</v>
      </c>
      <c r="H1428">
        <v>25</v>
      </c>
    </row>
    <row r="1429" spans="1:8" ht="30">
      <c r="A1429" t="str">
        <f t="shared" si="48"/>
        <v>Chế độ hỗ trợ đối với học sinh, trường dân tộc nội trú25</v>
      </c>
      <c r="B1429" s="21" t="s">
        <v>20</v>
      </c>
      <c r="C1429" s="22" t="s">
        <v>161</v>
      </c>
      <c r="D1429" s="49"/>
      <c r="E1429" s="4"/>
      <c r="F1429" s="4"/>
      <c r="G1429" s="4">
        <v>7457.5956000000015</v>
      </c>
      <c r="H1429">
        <v>25</v>
      </c>
    </row>
    <row r="1430" spans="1:8">
      <c r="A1430" t="str">
        <f t="shared" si="48"/>
        <v>Hỗ trợ Tết Nguyên đán25</v>
      </c>
      <c r="B1430" s="3" t="s">
        <v>18</v>
      </c>
      <c r="C1430" s="8" t="s">
        <v>44</v>
      </c>
      <c r="D1430" s="49"/>
      <c r="E1430" s="4"/>
      <c r="F1430" s="4"/>
      <c r="G1430" s="4">
        <v>606</v>
      </c>
      <c r="H1430">
        <v>25</v>
      </c>
    </row>
    <row r="1431" spans="1:8">
      <c r="A1431" t="str">
        <f t="shared" si="48"/>
        <v>Các đặc thù25</v>
      </c>
      <c r="B1431" s="25">
        <v>4</v>
      </c>
      <c r="C1431" s="6" t="s">
        <v>43</v>
      </c>
      <c r="D1431" s="47"/>
      <c r="E1431" s="5"/>
      <c r="F1431" s="5"/>
      <c r="G1431" s="5">
        <v>1668</v>
      </c>
      <c r="H1431">
        <v>25</v>
      </c>
    </row>
    <row r="1432" spans="1:8" ht="30">
      <c r="A1432" t="str">
        <f t="shared" si="48"/>
        <v>Trường có từ 02 cơ sở trở lên, mỗi cơ sở25</v>
      </c>
      <c r="B1432" s="3" t="s">
        <v>10</v>
      </c>
      <c r="C1432" s="8" t="s">
        <v>42</v>
      </c>
      <c r="D1432" s="49"/>
      <c r="E1432" s="4">
        <v>3</v>
      </c>
      <c r="F1432" s="4">
        <v>56</v>
      </c>
      <c r="G1432" s="4">
        <v>168</v>
      </c>
      <c r="H1432">
        <v>25</v>
      </c>
    </row>
    <row r="1433" spans="1:8" ht="30">
      <c r="A1433" t="str">
        <f t="shared" si="48"/>
        <v>Hỗ trợ các phường, xã trung tâm (kinh phí đào tạo chính trị)25</v>
      </c>
      <c r="B1433" s="3" t="s">
        <v>1</v>
      </c>
      <c r="C1433" s="8" t="s">
        <v>166</v>
      </c>
      <c r="D1433" s="49"/>
      <c r="E1433" s="4">
        <v>1</v>
      </c>
      <c r="F1433" s="4">
        <v>1500</v>
      </c>
      <c r="G1433" s="4">
        <v>1500</v>
      </c>
      <c r="H1433">
        <v>25</v>
      </c>
    </row>
    <row r="1434" spans="1:8">
      <c r="A1434" t="str">
        <f t="shared" si="48"/>
        <v>Kinh phí hoạt động ngành25</v>
      </c>
      <c r="B1434" s="25">
        <v>5</v>
      </c>
      <c r="C1434" s="6" t="s">
        <v>41</v>
      </c>
      <c r="D1434" s="47"/>
      <c r="E1434" s="5">
        <v>42158</v>
      </c>
      <c r="F1434" s="16">
        <v>0.01</v>
      </c>
      <c r="G1434" s="5">
        <v>421.58</v>
      </c>
      <c r="H1434">
        <v>25</v>
      </c>
    </row>
    <row r="1435" spans="1:8">
      <c r="A1435" t="str">
        <f t="shared" si="48"/>
        <v>Các sự nghiệp khác25</v>
      </c>
      <c r="B1435" s="25" t="s">
        <v>40</v>
      </c>
      <c r="C1435" s="6" t="s">
        <v>39</v>
      </c>
      <c r="D1435" s="47"/>
      <c r="E1435" s="4"/>
      <c r="F1435" s="5"/>
      <c r="G1435" s="5">
        <v>97964.076207503997</v>
      </c>
      <c r="H1435">
        <v>25</v>
      </c>
    </row>
    <row r="1436" spans="1:8">
      <c r="A1436" t="str">
        <f t="shared" si="48"/>
        <v>Chi chế độ tiền lương25</v>
      </c>
      <c r="B1436" s="25">
        <v>1</v>
      </c>
      <c r="C1436" s="10" t="s">
        <v>38</v>
      </c>
      <c r="D1436" s="48"/>
      <c r="E1436" s="5"/>
      <c r="F1436" s="5"/>
      <c r="G1436" s="5">
        <v>24217.941931559995</v>
      </c>
      <c r="H1436">
        <v>25</v>
      </c>
    </row>
    <row r="1437" spans="1:8" ht="30">
      <c r="A1437" t="str">
        <f t="shared" si="48"/>
        <v>Chế độ tiền lương theo số biên chế có mặt25</v>
      </c>
      <c r="B1437" s="3" t="s">
        <v>10</v>
      </c>
      <c r="C1437" s="8" t="s">
        <v>37</v>
      </c>
      <c r="D1437" s="49"/>
      <c r="E1437" s="4">
        <v>107</v>
      </c>
      <c r="F1437" s="4"/>
      <c r="G1437" s="4">
        <v>20246.885179559999</v>
      </c>
      <c r="H1437">
        <v>25</v>
      </c>
    </row>
    <row r="1438" spans="1:8">
      <c r="A1438" t="str">
        <f t="shared" si="48"/>
        <v>Phụ cấp cấp ủy25</v>
      </c>
      <c r="B1438" s="3" t="s">
        <v>1</v>
      </c>
      <c r="C1438" s="8" t="s">
        <v>36</v>
      </c>
      <c r="D1438" s="49"/>
      <c r="E1438" s="4">
        <v>29</v>
      </c>
      <c r="F1438" s="7">
        <v>8.4239999999999995</v>
      </c>
      <c r="G1438" s="4">
        <v>244.29599999999999</v>
      </c>
      <c r="H1438">
        <v>25</v>
      </c>
    </row>
    <row r="1439" spans="1:8">
      <c r="A1439" t="str">
        <f t="shared" si="48"/>
        <v>Phụ cấp HĐND25</v>
      </c>
      <c r="B1439" s="3" t="s">
        <v>26</v>
      </c>
      <c r="C1439" s="8" t="s">
        <v>35</v>
      </c>
      <c r="D1439" s="49"/>
      <c r="E1439" s="4">
        <v>86</v>
      </c>
      <c r="F1439" s="7">
        <v>8.4239999999999995</v>
      </c>
      <c r="G1439" s="4">
        <v>724.46399999999994</v>
      </c>
      <c r="H1439">
        <v>25</v>
      </c>
    </row>
    <row r="1440" spans="1:8" ht="45">
      <c r="A1440" t="str">
        <f t="shared" si="48"/>
        <v>Chế độ người hoạt động không chuyên trách, người trực tiếp tham gia hoạt động tại cấp ấp25</v>
      </c>
      <c r="B1440" s="3" t="s">
        <v>24</v>
      </c>
      <c r="C1440" s="8" t="s">
        <v>34</v>
      </c>
      <c r="D1440" s="49"/>
      <c r="E1440" s="4"/>
      <c r="F1440" s="4"/>
      <c r="G1440" s="4">
        <v>3002.2967519999993</v>
      </c>
      <c r="H1440">
        <v>25</v>
      </c>
    </row>
    <row r="1441" spans="1:8">
      <c r="A1441" t="str">
        <f t="shared" si="48"/>
        <v>Khoán chi hoạt động 25</v>
      </c>
      <c r="B1441" s="25">
        <v>2</v>
      </c>
      <c r="C1441" s="6" t="s">
        <v>33</v>
      </c>
      <c r="D1441" s="47"/>
      <c r="E1441" s="5"/>
      <c r="F1441" s="5"/>
      <c r="G1441" s="5">
        <v>11468</v>
      </c>
      <c r="H1441">
        <v>25</v>
      </c>
    </row>
    <row r="1442" spans="1:8" ht="30">
      <c r="A1442" t="str">
        <f t="shared" ref="A1442:A1464" si="49">C1442&amp;H1442</f>
        <v>Phân bổ theo số biên chế CBCC được giao25</v>
      </c>
      <c r="B1442" s="14" t="s">
        <v>10</v>
      </c>
      <c r="C1442" s="15" t="s">
        <v>32</v>
      </c>
      <c r="D1442" s="55"/>
      <c r="E1442" s="5">
        <v>115</v>
      </c>
      <c r="F1442" s="12">
        <v>80</v>
      </c>
      <c r="G1442" s="5">
        <v>9200</v>
      </c>
      <c r="H1442">
        <v>25</v>
      </c>
    </row>
    <row r="1443" spans="1:8" ht="30">
      <c r="A1443" t="str">
        <f t="shared" si="49"/>
        <v>Phân bổ theo số biên chế viên chức được giao25</v>
      </c>
      <c r="B1443" s="14" t="s">
        <v>1</v>
      </c>
      <c r="C1443" s="15" t="s">
        <v>31</v>
      </c>
      <c r="D1443" s="55"/>
      <c r="E1443" s="5">
        <v>15</v>
      </c>
      <c r="F1443" s="12">
        <v>50</v>
      </c>
      <c r="G1443" s="5">
        <v>750</v>
      </c>
      <c r="H1443">
        <v>25</v>
      </c>
    </row>
    <row r="1444" spans="1:8" ht="30">
      <c r="A1444" t="str">
        <f t="shared" si="49"/>
        <v>Phân bổ bổ sung số biên chế tiết kiệm, chưa tuyển25</v>
      </c>
      <c r="B1444" s="14" t="s">
        <v>26</v>
      </c>
      <c r="C1444" s="13" t="s">
        <v>30</v>
      </c>
      <c r="D1444" s="59"/>
      <c r="E1444" s="5">
        <v>23</v>
      </c>
      <c r="F1444" s="12">
        <v>66</v>
      </c>
      <c r="G1444" s="5">
        <v>1518</v>
      </c>
      <c r="H1444">
        <v>25</v>
      </c>
    </row>
    <row r="1445" spans="1:8">
      <c r="A1445" t="str">
        <f t="shared" si="49"/>
        <v>Chi các chế độ chính sách lớn25</v>
      </c>
      <c r="B1445" s="25">
        <v>3</v>
      </c>
      <c r="C1445" s="6" t="s">
        <v>29</v>
      </c>
      <c r="D1445" s="47"/>
      <c r="E1445" s="5"/>
      <c r="F1445" s="5"/>
      <c r="G1445" s="5">
        <v>23982.477600000002</v>
      </c>
      <c r="H1445">
        <v>25</v>
      </c>
    </row>
    <row r="1446" spans="1:8" ht="30">
      <c r="A1446" t="str">
        <f t="shared" si="49"/>
        <v>Chi chế độ trợ giúp xã hội thường xuyên25</v>
      </c>
      <c r="B1446" s="3" t="s">
        <v>10</v>
      </c>
      <c r="C1446" s="8" t="s">
        <v>28</v>
      </c>
      <c r="D1446" s="49"/>
      <c r="E1446" s="4"/>
      <c r="F1446" s="4"/>
      <c r="G1446" s="4">
        <v>10323</v>
      </c>
      <c r="H1446">
        <v>25</v>
      </c>
    </row>
    <row r="1447" spans="1:8">
      <c r="A1447" t="str">
        <f t="shared" si="49"/>
        <v>Tiền điện hộ nghèo, BTXH25</v>
      </c>
      <c r="B1447" s="3" t="s">
        <v>1</v>
      </c>
      <c r="C1447" s="8" t="s">
        <v>27</v>
      </c>
      <c r="D1447" s="49"/>
      <c r="E1447" s="4"/>
      <c r="F1447" s="4"/>
      <c r="G1447" s="4">
        <v>19.188000000000002</v>
      </c>
      <c r="H1447">
        <v>25</v>
      </c>
    </row>
    <row r="1448" spans="1:8" ht="30">
      <c r="A1448" t="str">
        <f t="shared" si="49"/>
        <v>Chính sách người có uy tín, già làng25</v>
      </c>
      <c r="B1448" s="3" t="s">
        <v>26</v>
      </c>
      <c r="C1448" s="8" t="s">
        <v>25</v>
      </c>
      <c r="D1448" s="49"/>
      <c r="E1448" s="4"/>
      <c r="F1448" s="4"/>
      <c r="G1448" s="4">
        <v>0</v>
      </c>
      <c r="H1448">
        <v>25</v>
      </c>
    </row>
    <row r="1449" spans="1:8" ht="30">
      <c r="A1449" t="str">
        <f t="shared" si="49"/>
        <v>Chế độ quà tặng, chúc thọ người cao tuổi25</v>
      </c>
      <c r="B1449" s="3" t="s">
        <v>24</v>
      </c>
      <c r="C1449" s="8" t="s">
        <v>23</v>
      </c>
      <c r="D1449" s="49"/>
      <c r="E1449" s="4"/>
      <c r="F1449" s="4"/>
      <c r="G1449" s="4">
        <v>153.20000000000002</v>
      </c>
      <c r="H1449">
        <v>25</v>
      </c>
    </row>
    <row r="1450" spans="1:8" ht="30">
      <c r="A1450" t="str">
        <f t="shared" si="49"/>
        <v>Chế độ đối với trưởng các đoàn thể ấp25</v>
      </c>
      <c r="B1450" s="3" t="s">
        <v>22</v>
      </c>
      <c r="C1450" s="8" t="s">
        <v>21</v>
      </c>
      <c r="D1450" s="49"/>
      <c r="E1450" s="4"/>
      <c r="F1450" s="11">
        <v>3.5999999999999996</v>
      </c>
      <c r="G1450" s="4">
        <v>0</v>
      </c>
      <c r="H1450">
        <v>25</v>
      </c>
    </row>
    <row r="1451" spans="1:8">
      <c r="A1451" t="str">
        <f t="shared" si="49"/>
        <v>Chế độ hỗ trợ tổ nhân dân25</v>
      </c>
      <c r="B1451" s="3" t="s">
        <v>20</v>
      </c>
      <c r="C1451" s="8" t="s">
        <v>19</v>
      </c>
      <c r="D1451" s="49"/>
      <c r="E1451" s="2"/>
      <c r="F1451" s="11">
        <v>3.5999999999999996</v>
      </c>
      <c r="G1451" s="4">
        <v>0</v>
      </c>
      <c r="H1451">
        <v>25</v>
      </c>
    </row>
    <row r="1452" spans="1:8" ht="30">
      <c r="A1452" t="str">
        <f t="shared" si="49"/>
        <v>Chế độ đối với đội an ninh trật tự cơ sở25</v>
      </c>
      <c r="B1452" s="3" t="s">
        <v>18</v>
      </c>
      <c r="C1452" s="8" t="s">
        <v>17</v>
      </c>
      <c r="D1452" s="49"/>
      <c r="E1452" s="4"/>
      <c r="F1452" s="4"/>
      <c r="G1452" s="4">
        <v>4692.8879999999999</v>
      </c>
      <c r="H1452">
        <v>25</v>
      </c>
    </row>
    <row r="1453" spans="1:8">
      <c r="A1453" t="str">
        <f t="shared" si="49"/>
        <v>Chế độ dân quân tự vệ25</v>
      </c>
      <c r="B1453" s="3" t="s">
        <v>16</v>
      </c>
      <c r="C1453" s="8" t="s">
        <v>15</v>
      </c>
      <c r="D1453" s="49"/>
      <c r="E1453" s="4"/>
      <c r="F1453" s="4"/>
      <c r="G1453" s="4">
        <v>7410.4016000000001</v>
      </c>
      <c r="H1453">
        <v>25</v>
      </c>
    </row>
    <row r="1454" spans="1:8">
      <c r="A1454" t="str">
        <f t="shared" si="49"/>
        <v>Chế độ hỗ trợ Tết Nguyên đán25</v>
      </c>
      <c r="B1454" s="3" t="s">
        <v>14</v>
      </c>
      <c r="C1454" s="8" t="s">
        <v>13</v>
      </c>
      <c r="D1454" s="49"/>
      <c r="E1454" s="4"/>
      <c r="F1454" s="4"/>
      <c r="G1454" s="4">
        <v>1383.8</v>
      </c>
      <c r="H1454">
        <v>25</v>
      </c>
    </row>
    <row r="1455" spans="1:8">
      <c r="A1455" t="str">
        <f t="shared" si="49"/>
        <v>Chi thu gom, xử lý rác25</v>
      </c>
      <c r="B1455" s="25">
        <v>4</v>
      </c>
      <c r="C1455" s="10" t="s">
        <v>12</v>
      </c>
      <c r="D1455" s="48"/>
      <c r="E1455" s="5"/>
      <c r="F1455" s="5"/>
      <c r="G1455" s="5">
        <v>8549.490675944</v>
      </c>
      <c r="H1455">
        <v>25</v>
      </c>
    </row>
    <row r="1456" spans="1:8">
      <c r="A1456" t="str">
        <f t="shared" si="49"/>
        <v>Chi bổ sung đặc thù25</v>
      </c>
      <c r="B1456" s="25">
        <v>5</v>
      </c>
      <c r="C1456" s="6" t="s">
        <v>11</v>
      </c>
      <c r="D1456" s="47"/>
      <c r="E1456" s="5"/>
      <c r="F1456" s="5"/>
      <c r="G1456" s="5">
        <v>8500</v>
      </c>
      <c r="H1456">
        <v>25</v>
      </c>
    </row>
    <row r="1457" spans="1:8">
      <c r="A1457" t="str">
        <f t="shared" si="49"/>
        <v>Hỗ trợ các phường, xã trung tâm25</v>
      </c>
      <c r="B1457" s="3" t="s">
        <v>10</v>
      </c>
      <c r="C1457" s="8" t="s">
        <v>9</v>
      </c>
      <c r="D1457" s="49"/>
      <c r="E1457" s="4"/>
      <c r="F1457" s="9"/>
      <c r="G1457" s="4">
        <v>8500</v>
      </c>
      <c r="H1457">
        <v>25</v>
      </c>
    </row>
    <row r="1458" spans="1:8">
      <c r="A1458" t="str">
        <f t="shared" si="49"/>
        <v>- Phường Trấn Biên 25</v>
      </c>
      <c r="B1458" s="3"/>
      <c r="C1458" s="8" t="s">
        <v>8</v>
      </c>
      <c r="D1458" s="49"/>
      <c r="E1458" s="4"/>
      <c r="F1458" s="4">
        <v>60000</v>
      </c>
      <c r="G1458" s="4"/>
      <c r="H1458">
        <v>25</v>
      </c>
    </row>
    <row r="1459" spans="1:8" ht="30">
      <c r="A1459" t="str">
        <f t="shared" si="49"/>
        <v>- Phường Long Khánh và Phường Bình Phước25</v>
      </c>
      <c r="B1459" s="3"/>
      <c r="C1459" s="8" t="s">
        <v>7</v>
      </c>
      <c r="D1459" s="49"/>
      <c r="E1459" s="4"/>
      <c r="F1459" s="4">
        <v>19200</v>
      </c>
      <c r="G1459" s="4"/>
      <c r="H1459">
        <v>25</v>
      </c>
    </row>
    <row r="1460" spans="1:8">
      <c r="A1460" t="str">
        <f t="shared" si="49"/>
        <v>- Các phường trung tâm khác25</v>
      </c>
      <c r="B1460" s="3"/>
      <c r="C1460" s="8" t="s">
        <v>6</v>
      </c>
      <c r="D1460" s="49"/>
      <c r="E1460" s="4">
        <v>1</v>
      </c>
      <c r="F1460" s="4">
        <v>8500</v>
      </c>
      <c r="G1460" s="4">
        <v>8500</v>
      </c>
      <c r="H1460">
        <v>25</v>
      </c>
    </row>
    <row r="1461" spans="1:8">
      <c r="A1461" t="str">
        <f t="shared" si="49"/>
        <v xml:space="preserve"> Hỗ trợ các xã vùng biên giới25</v>
      </c>
      <c r="B1461" s="3" t="s">
        <v>1</v>
      </c>
      <c r="C1461" s="8" t="s">
        <v>5</v>
      </c>
      <c r="D1461" s="49"/>
      <c r="E1461" s="4"/>
      <c r="F1461" s="4">
        <v>3000</v>
      </c>
      <c r="G1461" s="4">
        <v>0</v>
      </c>
      <c r="H1461">
        <v>25</v>
      </c>
    </row>
    <row r="1462" spans="1:8">
      <c r="A1462" t="str">
        <f t="shared" si="49"/>
        <v>Phân bổ chung 25</v>
      </c>
      <c r="B1462" s="25">
        <v>9</v>
      </c>
      <c r="C1462" s="6" t="s">
        <v>4</v>
      </c>
      <c r="D1462" s="47"/>
      <c r="E1462" s="5"/>
      <c r="F1462" s="5"/>
      <c r="G1462" s="5">
        <v>21246.166000000001</v>
      </c>
      <c r="H1462">
        <v>25</v>
      </c>
    </row>
    <row r="1463" spans="1:8">
      <c r="A1463" t="str">
        <f t="shared" si="49"/>
        <v>Phân bổ chung theo xã25</v>
      </c>
      <c r="B1463" s="3" t="s">
        <v>3</v>
      </c>
      <c r="C1463" s="8" t="s">
        <v>2</v>
      </c>
      <c r="D1463" s="49"/>
      <c r="E1463" s="4"/>
      <c r="F1463" s="4">
        <v>18000</v>
      </c>
      <c r="G1463" s="4">
        <v>18000</v>
      </c>
      <c r="H1463">
        <v>25</v>
      </c>
    </row>
    <row r="1464" spans="1:8">
      <c r="A1464" t="str">
        <f t="shared" si="49"/>
        <v>Phân bổ theo dân số 25</v>
      </c>
      <c r="B1464" s="3" t="s">
        <v>1</v>
      </c>
      <c r="C1464" s="8" t="s">
        <v>0</v>
      </c>
      <c r="D1464" s="49"/>
      <c r="E1464" s="5">
        <v>42158</v>
      </c>
      <c r="F1464" s="7">
        <v>7.6999999999999999E-2</v>
      </c>
      <c r="G1464" s="4">
        <v>3246.1660000000002</v>
      </c>
      <c r="H1464">
        <v>25</v>
      </c>
    </row>
    <row r="1468" spans="1:8">
      <c r="B1468" s="147" t="s">
        <v>64</v>
      </c>
      <c r="C1468" s="149" t="s">
        <v>63</v>
      </c>
      <c r="D1468" s="149" t="s">
        <v>62</v>
      </c>
      <c r="E1468" s="151" t="s">
        <v>61</v>
      </c>
      <c r="F1468" s="151"/>
      <c r="G1468" s="151"/>
      <c r="H1468">
        <v>26</v>
      </c>
    </row>
    <row r="1469" spans="1:8">
      <c r="B1469" s="148"/>
      <c r="C1469" s="150"/>
      <c r="D1469" s="150"/>
      <c r="E1469" s="18" t="s">
        <v>60</v>
      </c>
      <c r="F1469" s="18" t="s">
        <v>59</v>
      </c>
      <c r="G1469" s="18" t="s">
        <v>58</v>
      </c>
      <c r="H1469">
        <v>26</v>
      </c>
    </row>
    <row r="1470" spans="1:8">
      <c r="A1470" t="str">
        <f t="shared" ref="A1470:A1501" si="50">C1470&amp;H1470</f>
        <v>Tổng26</v>
      </c>
      <c r="B1470" s="25"/>
      <c r="C1470" s="26" t="s">
        <v>57</v>
      </c>
      <c r="D1470" s="45"/>
      <c r="E1470" s="45"/>
      <c r="F1470" s="46"/>
      <c r="G1470" s="45">
        <v>151519.203863784</v>
      </c>
      <c r="H1470">
        <v>26</v>
      </c>
    </row>
    <row r="1471" spans="1:8">
      <c r="A1471" t="str">
        <f t="shared" si="50"/>
        <v>Sự nghiệp giáo dục - đào tạo26</v>
      </c>
      <c r="B1471" s="25" t="s">
        <v>56</v>
      </c>
      <c r="C1471" s="6" t="s">
        <v>55</v>
      </c>
      <c r="D1471" s="47"/>
      <c r="E1471" s="45"/>
      <c r="F1471" s="46"/>
      <c r="G1471" s="45">
        <v>76326.459114000012</v>
      </c>
      <c r="H1471">
        <v>26</v>
      </c>
    </row>
    <row r="1472" spans="1:8" ht="28.5">
      <c r="A1472" t="str">
        <f t="shared" si="50"/>
        <v>Chi chế độ tiền lương theo số biên chế có mặt26</v>
      </c>
      <c r="B1472" s="25">
        <v>1</v>
      </c>
      <c r="C1472" s="10" t="s">
        <v>54</v>
      </c>
      <c r="D1472" s="48"/>
      <c r="E1472" s="45">
        <v>278</v>
      </c>
      <c r="F1472" s="46"/>
      <c r="G1472" s="45">
        <v>62105.879114000003</v>
      </c>
      <c r="H1472">
        <v>26</v>
      </c>
    </row>
    <row r="1473" spans="1:8">
      <c r="A1473" t="str">
        <f t="shared" si="50"/>
        <v>Khoán chi hoạt động giáo dục26</v>
      </c>
      <c r="B1473" s="25">
        <v>2</v>
      </c>
      <c r="C1473" s="6" t="s">
        <v>163</v>
      </c>
      <c r="D1473" s="47"/>
      <c r="E1473" s="45"/>
      <c r="F1473" s="46"/>
      <c r="G1473" s="45">
        <v>12107</v>
      </c>
      <c r="H1473">
        <v>26</v>
      </c>
    </row>
    <row r="1474" spans="1:8">
      <c r="A1474" t="str">
        <f t="shared" si="50"/>
        <v>Mầm non26</v>
      </c>
      <c r="B1474" s="3" t="s">
        <v>10</v>
      </c>
      <c r="C1474" s="8" t="s">
        <v>53</v>
      </c>
      <c r="D1474" s="49"/>
      <c r="E1474" s="50"/>
      <c r="F1474" s="51"/>
      <c r="G1474" s="50">
        <v>5220</v>
      </c>
      <c r="H1474">
        <v>26</v>
      </c>
    </row>
    <row r="1475" spans="1:8">
      <c r="A1475" t="str">
        <f t="shared" si="50"/>
        <v>- Phường26</v>
      </c>
      <c r="B1475" s="3"/>
      <c r="C1475" s="8" t="s">
        <v>167</v>
      </c>
      <c r="D1475" s="49"/>
      <c r="E1475" s="50"/>
      <c r="F1475" s="51">
        <v>52</v>
      </c>
      <c r="G1475" s="50">
        <v>0</v>
      </c>
      <c r="H1475">
        <v>26</v>
      </c>
    </row>
    <row r="1476" spans="1:8">
      <c r="A1476" t="str">
        <f t="shared" si="50"/>
        <v>- Xã26</v>
      </c>
      <c r="B1476" s="3"/>
      <c r="C1476" s="8" t="s">
        <v>164</v>
      </c>
      <c r="D1476" s="49"/>
      <c r="E1476" s="50">
        <v>87</v>
      </c>
      <c r="F1476" s="51">
        <v>60</v>
      </c>
      <c r="G1476" s="50">
        <v>5220</v>
      </c>
      <c r="H1476">
        <v>26</v>
      </c>
    </row>
    <row r="1477" spans="1:8">
      <c r="A1477" t="str">
        <f t="shared" si="50"/>
        <v>Cấp 1, 226</v>
      </c>
      <c r="B1477" s="3" t="s">
        <v>1</v>
      </c>
      <c r="C1477" s="8" t="s">
        <v>52</v>
      </c>
      <c r="D1477" s="49"/>
      <c r="E1477" s="50"/>
      <c r="F1477" s="51"/>
      <c r="G1477" s="50">
        <v>6755</v>
      </c>
      <c r="H1477">
        <v>26</v>
      </c>
    </row>
    <row r="1478" spans="1:8">
      <c r="A1478" t="str">
        <f t="shared" si="50"/>
        <v>-Phường26</v>
      </c>
      <c r="B1478" s="3"/>
      <c r="C1478" s="8" t="s">
        <v>168</v>
      </c>
      <c r="D1478" s="49"/>
      <c r="E1478" s="50"/>
      <c r="F1478" s="51">
        <v>30</v>
      </c>
      <c r="G1478" s="50">
        <v>0</v>
      </c>
      <c r="H1478">
        <v>26</v>
      </c>
    </row>
    <row r="1479" spans="1:8">
      <c r="A1479" t="str">
        <f t="shared" si="50"/>
        <v>-Xã26</v>
      </c>
      <c r="B1479" s="3"/>
      <c r="C1479" s="8" t="s">
        <v>169</v>
      </c>
      <c r="D1479" s="49"/>
      <c r="E1479" s="50">
        <v>193</v>
      </c>
      <c r="F1479" s="51">
        <v>35</v>
      </c>
      <c r="G1479" s="50">
        <v>6755</v>
      </c>
      <c r="H1479">
        <v>26</v>
      </c>
    </row>
    <row r="1480" spans="1:8">
      <c r="A1480" t="str">
        <f t="shared" si="50"/>
        <v>Trường chính trị 26</v>
      </c>
      <c r="B1480" s="3" t="s">
        <v>26</v>
      </c>
      <c r="C1480" s="8" t="s">
        <v>51</v>
      </c>
      <c r="D1480" s="49"/>
      <c r="E1480" s="50">
        <v>0</v>
      </c>
      <c r="F1480" s="51">
        <v>80</v>
      </c>
      <c r="G1480" s="50">
        <v>0</v>
      </c>
      <c r="H1480">
        <v>26</v>
      </c>
    </row>
    <row r="1481" spans="1:8">
      <c r="A1481" t="str">
        <f t="shared" si="50"/>
        <v>Trường dân tộc nội trú26</v>
      </c>
      <c r="B1481" s="3" t="s">
        <v>24</v>
      </c>
      <c r="C1481" s="8" t="s">
        <v>165</v>
      </c>
      <c r="D1481" s="49"/>
      <c r="E1481" s="50">
        <v>0</v>
      </c>
      <c r="F1481" s="51">
        <v>55</v>
      </c>
      <c r="G1481" s="50">
        <v>0</v>
      </c>
      <c r="H1481">
        <v>26</v>
      </c>
    </row>
    <row r="1482" spans="1:8" ht="45">
      <c r="A1482" t="str">
        <f t="shared" si="50"/>
        <v>'Phân bổ bổ sung số biên chế tiết kiệm, chưa tuyển sự nghiệp giáo dục - đào tạo26</v>
      </c>
      <c r="B1482" s="3" t="s">
        <v>22</v>
      </c>
      <c r="C1482" s="8" t="s">
        <v>170</v>
      </c>
      <c r="D1482" s="49"/>
      <c r="E1482" s="50">
        <v>2</v>
      </c>
      <c r="F1482" s="51">
        <v>66</v>
      </c>
      <c r="G1482" s="50">
        <v>132</v>
      </c>
      <c r="H1482">
        <v>26</v>
      </c>
    </row>
    <row r="1483" spans="1:8">
      <c r="A1483" t="str">
        <f t="shared" si="50"/>
        <v>Chi các chế độ chính sách26</v>
      </c>
      <c r="B1483" s="25">
        <v>3</v>
      </c>
      <c r="C1483" s="6" t="s">
        <v>50</v>
      </c>
      <c r="D1483" s="47"/>
      <c r="E1483" s="45"/>
      <c r="F1483" s="46"/>
      <c r="G1483" s="45">
        <v>1248.55</v>
      </c>
      <c r="H1483">
        <v>26</v>
      </c>
    </row>
    <row r="1484" spans="1:8" ht="30">
      <c r="A1484" t="str">
        <f t="shared" si="50"/>
        <v>Miễn giảm học phí, hỗ trợ chi phí học tập26</v>
      </c>
      <c r="B1484" s="3" t="s">
        <v>10</v>
      </c>
      <c r="C1484" s="8" t="s">
        <v>49</v>
      </c>
      <c r="D1484" s="49"/>
      <c r="E1484" s="50"/>
      <c r="F1484" s="51"/>
      <c r="G1484" s="50">
        <v>49.949999999999996</v>
      </c>
      <c r="H1484">
        <v>26</v>
      </c>
    </row>
    <row r="1485" spans="1:8" ht="45">
      <c r="A1485" t="str">
        <f t="shared" si="50"/>
        <v>Chính sách hỗ trợ mầm non (tiền ăn trẻ, hỗ trợ giáo viên, hỗ trợ cơ sở mầm non)26</v>
      </c>
      <c r="B1485" s="3" t="s">
        <v>1</v>
      </c>
      <c r="C1485" s="8" t="s">
        <v>48</v>
      </c>
      <c r="D1485" s="49"/>
      <c r="E1485" s="50"/>
      <c r="F1485" s="51"/>
      <c r="G1485" s="50">
        <v>108</v>
      </c>
      <c r="H1485">
        <v>26</v>
      </c>
    </row>
    <row r="1486" spans="1:8">
      <c r="A1486" t="str">
        <f t="shared" si="50"/>
        <v>Chế độ hỗ trợ học sinh khuyết tật26</v>
      </c>
      <c r="B1486" s="3" t="s">
        <v>26</v>
      </c>
      <c r="C1486" s="8" t="s">
        <v>47</v>
      </c>
      <c r="D1486" s="49"/>
      <c r="E1486" s="50"/>
      <c r="F1486" s="51"/>
      <c r="G1486" s="50" t="s">
        <v>171</v>
      </c>
      <c r="H1486">
        <v>26</v>
      </c>
    </row>
    <row r="1487" spans="1:8" ht="30">
      <c r="A1487" t="str">
        <f t="shared" si="50"/>
        <v>Chế độ giáo viên dạy trẻ khuyết tật26</v>
      </c>
      <c r="B1487" s="3" t="s">
        <v>24</v>
      </c>
      <c r="C1487" s="8" t="s">
        <v>46</v>
      </c>
      <c r="D1487" s="49"/>
      <c r="E1487" s="50"/>
      <c r="F1487" s="51"/>
      <c r="G1487" s="50">
        <v>757</v>
      </c>
      <c r="H1487">
        <v>26</v>
      </c>
    </row>
    <row r="1488" spans="1:8" ht="30">
      <c r="A1488" t="str">
        <f t="shared" si="50"/>
        <v>Chế độ hỗ trợ trẻ em nhà trẻ bán trú26</v>
      </c>
      <c r="B1488" s="3" t="s">
        <v>22</v>
      </c>
      <c r="C1488" s="8" t="s">
        <v>45</v>
      </c>
      <c r="D1488" s="49"/>
      <c r="E1488" s="50"/>
      <c r="F1488" s="51"/>
      <c r="G1488" s="50" t="s">
        <v>171</v>
      </c>
      <c r="H1488">
        <v>26</v>
      </c>
    </row>
    <row r="1489" spans="1:8" ht="30">
      <c r="A1489" t="str">
        <f t="shared" si="50"/>
        <v>Chế độ hỗ trợ đối với học sinh, trường dân tộc nội trú26</v>
      </c>
      <c r="B1489" s="21" t="s">
        <v>20</v>
      </c>
      <c r="C1489" s="22" t="s">
        <v>161</v>
      </c>
      <c r="D1489" s="49"/>
      <c r="E1489" s="50"/>
      <c r="F1489" s="51"/>
      <c r="G1489" s="50" t="s">
        <v>171</v>
      </c>
      <c r="H1489">
        <v>26</v>
      </c>
    </row>
    <row r="1490" spans="1:8">
      <c r="A1490" t="str">
        <f t="shared" si="50"/>
        <v>Hỗ trợ Tết Nguyên đán26</v>
      </c>
      <c r="B1490" s="3" t="s">
        <v>18</v>
      </c>
      <c r="C1490" s="8" t="s">
        <v>44</v>
      </c>
      <c r="D1490" s="49"/>
      <c r="E1490" s="50"/>
      <c r="F1490" s="51"/>
      <c r="G1490" s="50">
        <v>333.59999999999997</v>
      </c>
      <c r="H1490">
        <v>26</v>
      </c>
    </row>
    <row r="1491" spans="1:8">
      <c r="A1491" t="str">
        <f t="shared" si="50"/>
        <v>Các đặc thù26</v>
      </c>
      <c r="B1491" s="25">
        <v>4</v>
      </c>
      <c r="C1491" s="6" t="s">
        <v>43</v>
      </c>
      <c r="D1491" s="47"/>
      <c r="E1491" s="45"/>
      <c r="F1491" s="46"/>
      <c r="G1491" s="45">
        <v>560</v>
      </c>
      <c r="H1491">
        <v>26</v>
      </c>
    </row>
    <row r="1492" spans="1:8" ht="30">
      <c r="A1492" t="str">
        <f t="shared" si="50"/>
        <v>Trường có từ 02 cơ sở trở lên, mỗi cơ sở26</v>
      </c>
      <c r="B1492" s="3" t="s">
        <v>10</v>
      </c>
      <c r="C1492" s="8" t="s">
        <v>42</v>
      </c>
      <c r="D1492" s="49"/>
      <c r="E1492" s="50">
        <v>10</v>
      </c>
      <c r="F1492" s="51">
        <v>56</v>
      </c>
      <c r="G1492" s="50">
        <v>560</v>
      </c>
      <c r="H1492">
        <v>26</v>
      </c>
    </row>
    <row r="1493" spans="1:8" ht="30">
      <c r="A1493" t="str">
        <f t="shared" si="50"/>
        <v>Hỗ trợ các phường, xã trung tâm (kinh phí đào tạo chính trị)26</v>
      </c>
      <c r="B1493" s="3" t="s">
        <v>1</v>
      </c>
      <c r="C1493" s="8" t="s">
        <v>166</v>
      </c>
      <c r="D1493" s="49"/>
      <c r="E1493" s="50">
        <v>0</v>
      </c>
      <c r="F1493" s="51">
        <v>1500</v>
      </c>
      <c r="G1493" s="50">
        <v>0</v>
      </c>
      <c r="H1493">
        <v>26</v>
      </c>
    </row>
    <row r="1494" spans="1:8">
      <c r="A1494" t="str">
        <f t="shared" si="50"/>
        <v>Kinh phí hoạt động ngành26</v>
      </c>
      <c r="B1494" s="25">
        <v>5</v>
      </c>
      <c r="C1494" s="6" t="s">
        <v>41</v>
      </c>
      <c r="D1494" s="47"/>
      <c r="E1494" s="52">
        <v>30503</v>
      </c>
      <c r="F1494" s="53">
        <v>0.01</v>
      </c>
      <c r="G1494" s="45">
        <v>305.03000000000003</v>
      </c>
      <c r="H1494">
        <v>26</v>
      </c>
    </row>
    <row r="1495" spans="1:8">
      <c r="A1495" t="str">
        <f t="shared" si="50"/>
        <v>Các sự nghiệp khác26</v>
      </c>
      <c r="B1495" s="25" t="s">
        <v>40</v>
      </c>
      <c r="C1495" s="6" t="s">
        <v>39</v>
      </c>
      <c r="D1495" s="47"/>
      <c r="E1495" s="50"/>
      <c r="F1495" s="46"/>
      <c r="G1495" s="45">
        <v>75192.744749783989</v>
      </c>
      <c r="H1495">
        <v>26</v>
      </c>
    </row>
    <row r="1496" spans="1:8">
      <c r="A1496" t="str">
        <f t="shared" si="50"/>
        <v>Chi chế độ tiền lương26</v>
      </c>
      <c r="B1496" s="25">
        <v>1</v>
      </c>
      <c r="C1496" s="10" t="s">
        <v>38</v>
      </c>
      <c r="D1496" s="48"/>
      <c r="E1496" s="45"/>
      <c r="F1496" s="46"/>
      <c r="G1496" s="45">
        <v>20358.530920799996</v>
      </c>
      <c r="H1496">
        <v>26</v>
      </c>
    </row>
    <row r="1497" spans="1:8" ht="30">
      <c r="A1497" t="str">
        <f t="shared" si="50"/>
        <v>Chế độ tiền lương theo số biên chế có mặt26</v>
      </c>
      <c r="B1497" s="3" t="s">
        <v>10</v>
      </c>
      <c r="C1497" s="8" t="s">
        <v>37</v>
      </c>
      <c r="D1497" s="49"/>
      <c r="E1497" s="50">
        <v>106</v>
      </c>
      <c r="F1497" s="51"/>
      <c r="G1497" s="50">
        <v>16375.107736799997</v>
      </c>
      <c r="H1497">
        <v>26</v>
      </c>
    </row>
    <row r="1498" spans="1:8">
      <c r="A1498" t="str">
        <f t="shared" si="50"/>
        <v>Phụ cấp cấp ủy26</v>
      </c>
      <c r="B1498" s="3" t="s">
        <v>1</v>
      </c>
      <c r="C1498" s="8" t="s">
        <v>36</v>
      </c>
      <c r="D1498" s="49"/>
      <c r="E1498" s="54">
        <v>33</v>
      </c>
      <c r="F1498" s="51">
        <v>8.4239999999999995</v>
      </c>
      <c r="G1498" s="50">
        <v>277.99199999999996</v>
      </c>
      <c r="H1498">
        <v>26</v>
      </c>
    </row>
    <row r="1499" spans="1:8">
      <c r="A1499" t="str">
        <f t="shared" si="50"/>
        <v>Phụ cấp HĐND26</v>
      </c>
      <c r="B1499" s="3" t="s">
        <v>26</v>
      </c>
      <c r="C1499" s="8" t="s">
        <v>35</v>
      </c>
      <c r="D1499" s="49"/>
      <c r="E1499" s="54">
        <v>81</v>
      </c>
      <c r="F1499" s="51">
        <v>8.4239999999999995</v>
      </c>
      <c r="G1499" s="50">
        <v>682.34399999999994</v>
      </c>
      <c r="H1499">
        <v>26</v>
      </c>
    </row>
    <row r="1500" spans="1:8" ht="45">
      <c r="A1500" t="str">
        <f t="shared" si="50"/>
        <v>Chế độ người hoạt động không chuyên trách, người trực tiếp tham gia hoạt động tại cấp ấp26</v>
      </c>
      <c r="B1500" s="3" t="s">
        <v>24</v>
      </c>
      <c r="C1500" s="8" t="s">
        <v>34</v>
      </c>
      <c r="D1500" s="49"/>
      <c r="E1500" s="50"/>
      <c r="F1500" s="51"/>
      <c r="G1500" s="50">
        <v>3023.087184</v>
      </c>
      <c r="H1500">
        <v>26</v>
      </c>
    </row>
    <row r="1501" spans="1:8">
      <c r="A1501" t="str">
        <f t="shared" si="50"/>
        <v>Khoán chi hoạt động 26</v>
      </c>
      <c r="B1501" s="25">
        <v>2</v>
      </c>
      <c r="C1501" s="6" t="s">
        <v>33</v>
      </c>
      <c r="D1501" s="47"/>
      <c r="E1501" s="45"/>
      <c r="F1501" s="46"/>
      <c r="G1501" s="45">
        <v>9198</v>
      </c>
      <c r="H1501">
        <v>26</v>
      </c>
    </row>
    <row r="1502" spans="1:8" ht="30">
      <c r="A1502" t="str">
        <f t="shared" ref="A1502:A1524" si="51">C1502&amp;H1502</f>
        <v>Phân bổ theo số biên chế CBCC được giao26</v>
      </c>
      <c r="B1502" s="14" t="s">
        <v>10</v>
      </c>
      <c r="C1502" s="15" t="s">
        <v>32</v>
      </c>
      <c r="D1502" s="55"/>
      <c r="E1502" s="56">
        <v>99</v>
      </c>
      <c r="F1502" s="57">
        <v>80</v>
      </c>
      <c r="G1502" s="58">
        <v>7920</v>
      </c>
      <c r="H1502">
        <v>26</v>
      </c>
    </row>
    <row r="1503" spans="1:8" ht="30">
      <c r="A1503" t="str">
        <f t="shared" si="51"/>
        <v>Phân bổ theo số biên chế viên chức được giao26</v>
      </c>
      <c r="B1503" s="14" t="s">
        <v>1</v>
      </c>
      <c r="C1503" s="15" t="s">
        <v>31</v>
      </c>
      <c r="D1503" s="55"/>
      <c r="E1503" s="56">
        <v>15</v>
      </c>
      <c r="F1503" s="57">
        <v>50</v>
      </c>
      <c r="G1503" s="58">
        <v>750</v>
      </c>
      <c r="H1503">
        <v>26</v>
      </c>
    </row>
    <row r="1504" spans="1:8" ht="30">
      <c r="A1504" t="str">
        <f t="shared" si="51"/>
        <v>Phân bổ bổ sung số biên chế tiết kiệm, chưa tuyển26</v>
      </c>
      <c r="B1504" s="14" t="s">
        <v>26</v>
      </c>
      <c r="C1504" s="13" t="s">
        <v>30</v>
      </c>
      <c r="D1504" s="59"/>
      <c r="E1504" s="56">
        <v>8</v>
      </c>
      <c r="F1504" s="57">
        <v>66</v>
      </c>
      <c r="G1504" s="58">
        <v>528</v>
      </c>
      <c r="H1504">
        <v>26</v>
      </c>
    </row>
    <row r="1505" spans="1:8">
      <c r="A1505" t="str">
        <f t="shared" si="51"/>
        <v>Chi các chế độ chính sách lớn26</v>
      </c>
      <c r="B1505" s="25">
        <v>3</v>
      </c>
      <c r="C1505" s="6" t="s">
        <v>29</v>
      </c>
      <c r="D1505" s="47"/>
      <c r="E1505" s="45"/>
      <c r="F1505" s="46"/>
      <c r="G1505" s="45">
        <v>21915.432799999999</v>
      </c>
      <c r="H1505">
        <v>26</v>
      </c>
    </row>
    <row r="1506" spans="1:8" ht="30">
      <c r="A1506" t="str">
        <f t="shared" si="51"/>
        <v>Chi chế độ trợ giúp xã hội thường xuyên26</v>
      </c>
      <c r="B1506" s="3" t="s">
        <v>10</v>
      </c>
      <c r="C1506" s="8" t="s">
        <v>28</v>
      </c>
      <c r="D1506" s="49"/>
      <c r="E1506" s="50"/>
      <c r="F1506" s="51"/>
      <c r="G1506" s="50">
        <v>7794</v>
      </c>
      <c r="H1506">
        <v>26</v>
      </c>
    </row>
    <row r="1507" spans="1:8">
      <c r="A1507" t="str">
        <f t="shared" si="51"/>
        <v>Tiền điện hộ nghèo, BTXH26</v>
      </c>
      <c r="B1507" s="3" t="s">
        <v>1</v>
      </c>
      <c r="C1507" s="8" t="s">
        <v>27</v>
      </c>
      <c r="D1507" s="49"/>
      <c r="E1507" s="50"/>
      <c r="F1507" s="51"/>
      <c r="G1507" s="50">
        <v>7</v>
      </c>
      <c r="H1507">
        <v>26</v>
      </c>
    </row>
    <row r="1508" spans="1:8" ht="30">
      <c r="A1508" t="str">
        <f t="shared" si="51"/>
        <v>Chính sách người có uy tín, già làng26</v>
      </c>
      <c r="B1508" s="3" t="s">
        <v>26</v>
      </c>
      <c r="C1508" s="8" t="s">
        <v>25</v>
      </c>
      <c r="D1508" s="49"/>
      <c r="E1508" s="50"/>
      <c r="F1508" s="51"/>
      <c r="G1508" s="50">
        <v>100.96799999999996</v>
      </c>
      <c r="H1508">
        <v>26</v>
      </c>
    </row>
    <row r="1509" spans="1:8" ht="30">
      <c r="A1509" t="str">
        <f t="shared" si="51"/>
        <v>Chế độ quà tặng, chúc thọ người cao tuổi26</v>
      </c>
      <c r="B1509" s="3" t="s">
        <v>24</v>
      </c>
      <c r="C1509" s="8" t="s">
        <v>23</v>
      </c>
      <c r="D1509" s="49"/>
      <c r="E1509" s="50"/>
      <c r="F1509" s="51"/>
      <c r="G1509" s="50">
        <v>83.600000000000009</v>
      </c>
      <c r="H1509">
        <v>26</v>
      </c>
    </row>
    <row r="1510" spans="1:8" ht="30">
      <c r="A1510" t="str">
        <f t="shared" si="51"/>
        <v>Chế độ đối với trưởng các đoàn thể ấp26</v>
      </c>
      <c r="B1510" s="3" t="s">
        <v>22</v>
      </c>
      <c r="C1510" s="8" t="s">
        <v>21</v>
      </c>
      <c r="D1510" s="49"/>
      <c r="E1510" s="50">
        <v>92</v>
      </c>
      <c r="F1510" s="51">
        <v>3.5999999999999996</v>
      </c>
      <c r="G1510" s="50">
        <v>331.2</v>
      </c>
      <c r="H1510">
        <v>26</v>
      </c>
    </row>
    <row r="1511" spans="1:8">
      <c r="A1511" t="str">
        <f t="shared" si="51"/>
        <v>Chế độ hỗ trợ tổ nhân dân26</v>
      </c>
      <c r="B1511" s="3" t="s">
        <v>20</v>
      </c>
      <c r="C1511" s="8" t="s">
        <v>19</v>
      </c>
      <c r="D1511" s="49"/>
      <c r="E1511" s="50"/>
      <c r="F1511" s="51">
        <v>3.5999999999999996</v>
      </c>
      <c r="G1511" s="50">
        <v>0</v>
      </c>
      <c r="H1511">
        <v>26</v>
      </c>
    </row>
    <row r="1512" spans="1:8" ht="30">
      <c r="A1512" t="str">
        <f t="shared" si="51"/>
        <v>Chế độ đối với đội an ninh trật tự cơ sở26</v>
      </c>
      <c r="B1512" s="3" t="s">
        <v>18</v>
      </c>
      <c r="C1512" s="8" t="s">
        <v>17</v>
      </c>
      <c r="D1512" s="49"/>
      <c r="E1512" s="50"/>
      <c r="F1512" s="51"/>
      <c r="G1512" s="50">
        <v>6149.4120000000003</v>
      </c>
      <c r="H1512">
        <v>26</v>
      </c>
    </row>
    <row r="1513" spans="1:8">
      <c r="A1513" t="str">
        <f t="shared" si="51"/>
        <v>Chế độ dân quân tự vệ26</v>
      </c>
      <c r="B1513" s="3" t="s">
        <v>16</v>
      </c>
      <c r="C1513" s="8" t="s">
        <v>15</v>
      </c>
      <c r="D1513" s="49"/>
      <c r="E1513" s="50"/>
      <c r="F1513" s="51"/>
      <c r="G1513" s="50">
        <v>6425.4128000000001</v>
      </c>
      <c r="H1513">
        <v>26</v>
      </c>
    </row>
    <row r="1514" spans="1:8">
      <c r="A1514" t="str">
        <f t="shared" si="51"/>
        <v>Chế độ hỗ trợ Tết Nguyên đán26</v>
      </c>
      <c r="B1514" s="3" t="s">
        <v>14</v>
      </c>
      <c r="C1514" s="8" t="s">
        <v>13</v>
      </c>
      <c r="D1514" s="49"/>
      <c r="E1514" s="50"/>
      <c r="F1514" s="51"/>
      <c r="G1514" s="50">
        <v>1023.8399999999999</v>
      </c>
      <c r="H1514">
        <v>26</v>
      </c>
    </row>
    <row r="1515" spans="1:8">
      <c r="A1515" t="str">
        <f t="shared" si="51"/>
        <v>Chi thu gom, xử lý rác26</v>
      </c>
      <c r="B1515" s="25">
        <v>4</v>
      </c>
      <c r="C1515" s="10" t="s">
        <v>12</v>
      </c>
      <c r="D1515" s="48"/>
      <c r="E1515" s="45"/>
      <c r="F1515" s="46"/>
      <c r="G1515" s="45">
        <v>3372.0500289839997</v>
      </c>
      <c r="H1515">
        <v>26</v>
      </c>
    </row>
    <row r="1516" spans="1:8">
      <c r="A1516" t="str">
        <f t="shared" si="51"/>
        <v>Chi bổ sung đặc thù26</v>
      </c>
      <c r="B1516" s="25">
        <v>5</v>
      </c>
      <c r="C1516" s="6" t="s">
        <v>11</v>
      </c>
      <c r="D1516" s="47"/>
      <c r="E1516" s="45"/>
      <c r="F1516" s="46"/>
      <c r="G1516" s="45">
        <v>0</v>
      </c>
      <c r="H1516">
        <v>26</v>
      </c>
    </row>
    <row r="1517" spans="1:8">
      <c r="A1517" t="str">
        <f t="shared" si="51"/>
        <v>Hỗ trợ các phường, xã trung tâm26</v>
      </c>
      <c r="B1517" s="3" t="s">
        <v>10</v>
      </c>
      <c r="C1517" s="8" t="s">
        <v>9</v>
      </c>
      <c r="D1517" s="49"/>
      <c r="E1517" s="50"/>
      <c r="F1517" s="51"/>
      <c r="G1517" s="50">
        <v>0</v>
      </c>
      <c r="H1517">
        <v>26</v>
      </c>
    </row>
    <row r="1518" spans="1:8">
      <c r="A1518" t="str">
        <f t="shared" si="51"/>
        <v>- Phường Trấn Biên 26</v>
      </c>
      <c r="B1518" s="3"/>
      <c r="C1518" s="8" t="s">
        <v>8</v>
      </c>
      <c r="D1518" s="49"/>
      <c r="E1518" s="50"/>
      <c r="F1518" s="51">
        <v>60000</v>
      </c>
      <c r="G1518" s="50">
        <v>0</v>
      </c>
      <c r="H1518">
        <v>26</v>
      </c>
    </row>
    <row r="1519" spans="1:8" ht="30">
      <c r="A1519" t="str">
        <f t="shared" si="51"/>
        <v>- Phường Long Khánh và Phường Bình Phước26</v>
      </c>
      <c r="B1519" s="3"/>
      <c r="C1519" s="8" t="s">
        <v>7</v>
      </c>
      <c r="D1519" s="49"/>
      <c r="E1519" s="50"/>
      <c r="F1519" s="51">
        <v>19200</v>
      </c>
      <c r="G1519" s="50">
        <v>0</v>
      </c>
      <c r="H1519">
        <v>26</v>
      </c>
    </row>
    <row r="1520" spans="1:8">
      <c r="A1520" t="str">
        <f t="shared" si="51"/>
        <v>- Các phường trung tâm khác26</v>
      </c>
      <c r="B1520" s="3"/>
      <c r="C1520" s="8" t="s">
        <v>6</v>
      </c>
      <c r="D1520" s="49"/>
      <c r="E1520" s="50"/>
      <c r="F1520" s="51">
        <v>8500</v>
      </c>
      <c r="G1520" s="50">
        <v>0</v>
      </c>
      <c r="H1520">
        <v>26</v>
      </c>
    </row>
    <row r="1521" spans="1:8">
      <c r="A1521" t="str">
        <f t="shared" si="51"/>
        <v xml:space="preserve"> Hỗ trợ các xã vùng biên giới26</v>
      </c>
      <c r="B1521" s="3" t="s">
        <v>1</v>
      </c>
      <c r="C1521" s="8" t="s">
        <v>5</v>
      </c>
      <c r="D1521" s="49"/>
      <c r="E1521" s="50"/>
      <c r="F1521" s="51">
        <v>3000</v>
      </c>
      <c r="G1521" s="50">
        <v>0</v>
      </c>
      <c r="H1521">
        <v>26</v>
      </c>
    </row>
    <row r="1522" spans="1:8">
      <c r="A1522" t="str">
        <f t="shared" si="51"/>
        <v>Phân bổ chung 26</v>
      </c>
      <c r="B1522" s="25">
        <v>9</v>
      </c>
      <c r="C1522" s="6" t="s">
        <v>4</v>
      </c>
      <c r="D1522" s="47"/>
      <c r="E1522" s="45"/>
      <c r="F1522" s="46"/>
      <c r="G1522" s="45">
        <v>20348.731</v>
      </c>
      <c r="H1522">
        <v>26</v>
      </c>
    </row>
    <row r="1523" spans="1:8">
      <c r="A1523" t="str">
        <f t="shared" si="51"/>
        <v>Phân bổ chung theo xã26</v>
      </c>
      <c r="B1523" s="3" t="s">
        <v>3</v>
      </c>
      <c r="C1523" s="8" t="s">
        <v>2</v>
      </c>
      <c r="D1523" s="49"/>
      <c r="E1523" s="50"/>
      <c r="F1523" s="51">
        <v>18000</v>
      </c>
      <c r="G1523" s="50">
        <v>18000</v>
      </c>
      <c r="H1523">
        <v>26</v>
      </c>
    </row>
    <row r="1524" spans="1:8">
      <c r="A1524" t="str">
        <f t="shared" si="51"/>
        <v>Phân bổ theo dân số 26</v>
      </c>
      <c r="B1524" s="3" t="s">
        <v>1</v>
      </c>
      <c r="C1524" s="8" t="s">
        <v>0</v>
      </c>
      <c r="D1524" s="49"/>
      <c r="E1524" s="52">
        <v>30503</v>
      </c>
      <c r="F1524" s="51">
        <v>7.6999999999999999E-2</v>
      </c>
      <c r="G1524" s="50">
        <v>2348.7309999999998</v>
      </c>
      <c r="H1524">
        <v>26</v>
      </c>
    </row>
    <row r="1527" spans="1:8">
      <c r="B1527" s="147" t="s">
        <v>64</v>
      </c>
      <c r="C1527" s="149" t="s">
        <v>63</v>
      </c>
      <c r="D1527" s="149" t="s">
        <v>62</v>
      </c>
      <c r="E1527" s="151" t="s">
        <v>61</v>
      </c>
      <c r="F1527" s="151"/>
      <c r="G1527" s="151"/>
      <c r="H1527">
        <v>27</v>
      </c>
    </row>
    <row r="1528" spans="1:8">
      <c r="B1528" s="148"/>
      <c r="C1528" s="150"/>
      <c r="D1528" s="150"/>
      <c r="E1528" s="18" t="s">
        <v>60</v>
      </c>
      <c r="F1528" s="18" t="s">
        <v>59</v>
      </c>
      <c r="G1528" s="18" t="s">
        <v>58</v>
      </c>
      <c r="H1528">
        <v>27</v>
      </c>
    </row>
    <row r="1529" spans="1:8">
      <c r="A1529" t="str">
        <f t="shared" ref="A1529:A1560" si="52">C1529&amp;H1529</f>
        <v>Tổng27</v>
      </c>
      <c r="B1529" s="25"/>
      <c r="C1529" s="26" t="s">
        <v>57</v>
      </c>
      <c r="D1529" s="45"/>
      <c r="E1529" s="45"/>
      <c r="F1529" s="46"/>
      <c r="G1529" s="45">
        <v>177449.50567698997</v>
      </c>
      <c r="H1529">
        <v>27</v>
      </c>
    </row>
    <row r="1530" spans="1:8">
      <c r="A1530" t="str">
        <f t="shared" si="52"/>
        <v>Sự nghiệp giáo dục - đào tạo27</v>
      </c>
      <c r="B1530" s="25" t="s">
        <v>56</v>
      </c>
      <c r="C1530" s="6" t="s">
        <v>55</v>
      </c>
      <c r="D1530" s="47"/>
      <c r="E1530" s="45"/>
      <c r="F1530" s="46"/>
      <c r="G1530" s="45">
        <v>85392.476169389949</v>
      </c>
      <c r="H1530">
        <v>27</v>
      </c>
    </row>
    <row r="1531" spans="1:8" ht="28.5">
      <c r="A1531" t="str">
        <f t="shared" si="52"/>
        <v>Chi chế độ tiền lương theo số biên chế có mặt27</v>
      </c>
      <c r="B1531" s="25">
        <v>1</v>
      </c>
      <c r="C1531" s="10" t="s">
        <v>54</v>
      </c>
      <c r="D1531" s="48"/>
      <c r="E1531" s="45">
        <v>272</v>
      </c>
      <c r="F1531" s="46"/>
      <c r="G1531" s="45">
        <v>67465.227304799992</v>
      </c>
      <c r="H1531">
        <v>27</v>
      </c>
    </row>
    <row r="1532" spans="1:8">
      <c r="A1532" t="str">
        <f t="shared" si="52"/>
        <v>Khoán chi hoạt động giáo dục27</v>
      </c>
      <c r="B1532" s="25">
        <v>2</v>
      </c>
      <c r="C1532" s="6" t="s">
        <v>163</v>
      </c>
      <c r="D1532" s="47"/>
      <c r="E1532" s="45"/>
      <c r="F1532" s="46"/>
      <c r="G1532" s="45">
        <v>9796</v>
      </c>
      <c r="H1532">
        <v>27</v>
      </c>
    </row>
    <row r="1533" spans="1:8">
      <c r="A1533" t="str">
        <f t="shared" si="52"/>
        <v>Mầm non27</v>
      </c>
      <c r="B1533" s="3" t="s">
        <v>10</v>
      </c>
      <c r="C1533" s="8" t="s">
        <v>53</v>
      </c>
      <c r="D1533" s="49"/>
      <c r="E1533" s="50"/>
      <c r="F1533" s="51"/>
      <c r="G1533" s="50">
        <v>3640</v>
      </c>
      <c r="H1533">
        <v>27</v>
      </c>
    </row>
    <row r="1534" spans="1:8">
      <c r="A1534" t="str">
        <f t="shared" si="52"/>
        <v>- Phường27</v>
      </c>
      <c r="B1534" s="3"/>
      <c r="C1534" s="8" t="s">
        <v>167</v>
      </c>
      <c r="D1534" s="49"/>
      <c r="E1534" s="50">
        <v>70</v>
      </c>
      <c r="F1534" s="51">
        <v>52</v>
      </c>
      <c r="G1534" s="50">
        <v>3640</v>
      </c>
      <c r="H1534">
        <v>27</v>
      </c>
    </row>
    <row r="1535" spans="1:8">
      <c r="A1535" t="str">
        <f t="shared" si="52"/>
        <v>- Xã27</v>
      </c>
      <c r="B1535" s="3"/>
      <c r="C1535" s="8" t="s">
        <v>164</v>
      </c>
      <c r="D1535" s="49"/>
      <c r="E1535" s="50"/>
      <c r="F1535" s="51">
        <v>60</v>
      </c>
      <c r="G1535" s="50">
        <v>0</v>
      </c>
      <c r="H1535">
        <v>27</v>
      </c>
    </row>
    <row r="1536" spans="1:8">
      <c r="A1536" t="str">
        <f t="shared" si="52"/>
        <v>Cấp 1, 227</v>
      </c>
      <c r="B1536" s="3" t="s">
        <v>1</v>
      </c>
      <c r="C1536" s="8" t="s">
        <v>52</v>
      </c>
      <c r="D1536" s="49"/>
      <c r="E1536" s="50"/>
      <c r="F1536" s="51"/>
      <c r="G1536" s="50">
        <v>6090</v>
      </c>
      <c r="H1536">
        <v>27</v>
      </c>
    </row>
    <row r="1537" spans="1:8">
      <c r="A1537" t="str">
        <f t="shared" si="52"/>
        <v>-Phường27</v>
      </c>
      <c r="B1537" s="3"/>
      <c r="C1537" s="8" t="s">
        <v>168</v>
      </c>
      <c r="D1537" s="49"/>
      <c r="E1537" s="50">
        <v>203</v>
      </c>
      <c r="F1537" s="51">
        <v>30</v>
      </c>
      <c r="G1537" s="50">
        <v>6090</v>
      </c>
      <c r="H1537">
        <v>27</v>
      </c>
    </row>
    <row r="1538" spans="1:8">
      <c r="A1538" t="str">
        <f t="shared" si="52"/>
        <v>-Xã27</v>
      </c>
      <c r="B1538" s="3"/>
      <c r="C1538" s="8" t="s">
        <v>169</v>
      </c>
      <c r="D1538" s="49"/>
      <c r="E1538" s="50"/>
      <c r="F1538" s="51">
        <v>35</v>
      </c>
      <c r="G1538" s="50">
        <v>0</v>
      </c>
      <c r="H1538">
        <v>27</v>
      </c>
    </row>
    <row r="1539" spans="1:8">
      <c r="A1539" t="str">
        <f t="shared" si="52"/>
        <v>Trường chính trị 27</v>
      </c>
      <c r="B1539" s="3" t="s">
        <v>26</v>
      </c>
      <c r="C1539" s="8" t="s">
        <v>51</v>
      </c>
      <c r="D1539" s="49"/>
      <c r="E1539" s="50"/>
      <c r="F1539" s="51">
        <v>80</v>
      </c>
      <c r="G1539" s="50">
        <v>0</v>
      </c>
      <c r="H1539">
        <v>27</v>
      </c>
    </row>
    <row r="1540" spans="1:8">
      <c r="A1540" t="str">
        <f t="shared" si="52"/>
        <v>Trường dân tộc nội trú27</v>
      </c>
      <c r="B1540" s="3" t="s">
        <v>24</v>
      </c>
      <c r="C1540" s="8" t="s">
        <v>165</v>
      </c>
      <c r="D1540" s="49"/>
      <c r="E1540" s="50"/>
      <c r="F1540" s="51">
        <v>55</v>
      </c>
      <c r="G1540" s="50">
        <v>0</v>
      </c>
      <c r="H1540">
        <v>27</v>
      </c>
    </row>
    <row r="1541" spans="1:8" ht="45">
      <c r="A1541" t="str">
        <f t="shared" si="52"/>
        <v>'Phân bổ bổ sung số biên chế tiết kiệm, chưa tuyển sự nghiệp giáo dục - đào tạo27</v>
      </c>
      <c r="B1541" s="3" t="s">
        <v>22</v>
      </c>
      <c r="C1541" s="8" t="s">
        <v>170</v>
      </c>
      <c r="D1541" s="49"/>
      <c r="E1541" s="50">
        <v>1</v>
      </c>
      <c r="F1541" s="51">
        <v>66</v>
      </c>
      <c r="G1541" s="50">
        <v>66</v>
      </c>
      <c r="H1541">
        <v>27</v>
      </c>
    </row>
    <row r="1542" spans="1:8">
      <c r="A1542" t="str">
        <f t="shared" si="52"/>
        <v>Chi các chế độ chính sách27</v>
      </c>
      <c r="B1542" s="25">
        <v>3</v>
      </c>
      <c r="C1542" s="6" t="s">
        <v>50</v>
      </c>
      <c r="D1542" s="47"/>
      <c r="E1542" s="45"/>
      <c r="F1542" s="46"/>
      <c r="G1542" s="45">
        <v>7790.0188645899589</v>
      </c>
      <c r="H1542">
        <v>27</v>
      </c>
    </row>
    <row r="1543" spans="1:8" ht="30">
      <c r="A1543" t="str">
        <f t="shared" si="52"/>
        <v>Miễn giảm học phí, hỗ trợ chi phí học tập27</v>
      </c>
      <c r="B1543" s="3" t="s">
        <v>10</v>
      </c>
      <c r="C1543" s="8" t="s">
        <v>49</v>
      </c>
      <c r="D1543" s="49"/>
      <c r="E1543" s="50"/>
      <c r="F1543" s="51"/>
      <c r="G1543" s="50">
        <v>4834.7999999999993</v>
      </c>
      <c r="H1543">
        <v>27</v>
      </c>
    </row>
    <row r="1544" spans="1:8" ht="45">
      <c r="A1544" t="str">
        <f t="shared" si="52"/>
        <v>Chính sách hỗ trợ mầm non (tiền ăn trẻ, hỗ trợ giáo viên, hỗ trợ cơ sở mầm non)27</v>
      </c>
      <c r="B1544" s="3" t="s">
        <v>1</v>
      </c>
      <c r="C1544" s="8" t="s">
        <v>48</v>
      </c>
      <c r="D1544" s="49"/>
      <c r="E1544" s="50"/>
      <c r="F1544" s="51"/>
      <c r="G1544" s="50">
        <v>1591.7400000000002</v>
      </c>
      <c r="H1544">
        <v>27</v>
      </c>
    </row>
    <row r="1545" spans="1:8">
      <c r="A1545" t="str">
        <f t="shared" si="52"/>
        <v>Chế độ hỗ trợ học sinh khuyết tật27</v>
      </c>
      <c r="B1545" s="3" t="s">
        <v>26</v>
      </c>
      <c r="C1545" s="8" t="s">
        <v>47</v>
      </c>
      <c r="D1545" s="49"/>
      <c r="E1545" s="50"/>
      <c r="F1545" s="51"/>
      <c r="G1545" s="50">
        <v>0</v>
      </c>
      <c r="H1545">
        <v>27</v>
      </c>
    </row>
    <row r="1546" spans="1:8" ht="30">
      <c r="A1546" t="str">
        <f t="shared" si="52"/>
        <v>Chế độ giáo viên dạy trẻ khuyết tật27</v>
      </c>
      <c r="B1546" s="3" t="s">
        <v>24</v>
      </c>
      <c r="C1546" s="8" t="s">
        <v>46</v>
      </c>
      <c r="D1546" s="49"/>
      <c r="E1546" s="50"/>
      <c r="F1546" s="51"/>
      <c r="G1546" s="50">
        <v>1035.8788645899592</v>
      </c>
      <c r="H1546">
        <v>27</v>
      </c>
    </row>
    <row r="1547" spans="1:8" ht="30">
      <c r="A1547" t="str">
        <f t="shared" si="52"/>
        <v>Chế độ hỗ trợ trẻ em nhà trẻ bán trú27</v>
      </c>
      <c r="B1547" s="3" t="s">
        <v>22</v>
      </c>
      <c r="C1547" s="8" t="s">
        <v>45</v>
      </c>
      <c r="D1547" s="49"/>
      <c r="E1547" s="50"/>
      <c r="F1547" s="51"/>
      <c r="G1547" s="50">
        <v>0</v>
      </c>
      <c r="H1547">
        <v>27</v>
      </c>
    </row>
    <row r="1548" spans="1:8" ht="30">
      <c r="A1548" t="str">
        <f t="shared" si="52"/>
        <v>Chế độ hỗ trợ đối với học sinh, trường dân tộc nội trú27</v>
      </c>
      <c r="B1548" s="21" t="s">
        <v>20</v>
      </c>
      <c r="C1548" s="22" t="s">
        <v>161</v>
      </c>
      <c r="D1548" s="49"/>
      <c r="E1548" s="50"/>
      <c r="F1548" s="51"/>
      <c r="G1548" s="50">
        <v>0</v>
      </c>
      <c r="H1548">
        <v>27</v>
      </c>
    </row>
    <row r="1549" spans="1:8">
      <c r="A1549" t="str">
        <f t="shared" si="52"/>
        <v>Hỗ trợ Tết Nguyên đán27</v>
      </c>
      <c r="B1549" s="3" t="s">
        <v>18</v>
      </c>
      <c r="C1549" s="8" t="s">
        <v>44</v>
      </c>
      <c r="D1549" s="49"/>
      <c r="E1549" s="50">
        <v>273</v>
      </c>
      <c r="F1549" s="51">
        <v>1.2</v>
      </c>
      <c r="G1549" s="50">
        <v>327.59999999999997</v>
      </c>
      <c r="H1549">
        <v>27</v>
      </c>
    </row>
    <row r="1550" spans="1:8">
      <c r="A1550" t="str">
        <f t="shared" si="52"/>
        <v>Các đặc thù27</v>
      </c>
      <c r="B1550" s="25">
        <v>4</v>
      </c>
      <c r="C1550" s="6" t="s">
        <v>43</v>
      </c>
      <c r="D1550" s="47"/>
      <c r="E1550" s="45"/>
      <c r="F1550" s="46"/>
      <c r="G1550" s="45">
        <v>56</v>
      </c>
      <c r="H1550">
        <v>27</v>
      </c>
    </row>
    <row r="1551" spans="1:8" ht="30">
      <c r="A1551" t="str">
        <f t="shared" si="52"/>
        <v>Trường có từ 02 cơ sở trở lên, mỗi cơ sở27</v>
      </c>
      <c r="B1551" s="3" t="s">
        <v>10</v>
      </c>
      <c r="C1551" s="8" t="s">
        <v>42</v>
      </c>
      <c r="D1551" s="49"/>
      <c r="E1551" s="50">
        <v>1</v>
      </c>
      <c r="F1551" s="51">
        <v>56</v>
      </c>
      <c r="G1551" s="50">
        <v>56</v>
      </c>
      <c r="H1551">
        <v>27</v>
      </c>
    </row>
    <row r="1552" spans="1:8" ht="30">
      <c r="A1552" t="str">
        <f t="shared" si="52"/>
        <v>Hỗ trợ các phường, xã trung tâm (kinh phí đào tạo chính trị)27</v>
      </c>
      <c r="B1552" s="3" t="s">
        <v>1</v>
      </c>
      <c r="C1552" s="8" t="s">
        <v>166</v>
      </c>
      <c r="D1552" s="49"/>
      <c r="E1552" s="50"/>
      <c r="F1552" s="51">
        <v>1500</v>
      </c>
      <c r="G1552" s="50">
        <v>0</v>
      </c>
      <c r="H1552">
        <v>27</v>
      </c>
    </row>
    <row r="1553" spans="1:8">
      <c r="A1553" t="str">
        <f t="shared" si="52"/>
        <v>Kinh phí hoạt động ngành27</v>
      </c>
      <c r="B1553" s="25">
        <v>5</v>
      </c>
      <c r="C1553" s="6" t="s">
        <v>41</v>
      </c>
      <c r="D1553" s="47"/>
      <c r="E1553" s="52">
        <v>28523</v>
      </c>
      <c r="F1553" s="53">
        <v>0.01</v>
      </c>
      <c r="G1553" s="45">
        <v>285.23</v>
      </c>
      <c r="H1553">
        <v>27</v>
      </c>
    </row>
    <row r="1554" spans="1:8">
      <c r="A1554" t="str">
        <f t="shared" si="52"/>
        <v>Các sự nghiệp khác27</v>
      </c>
      <c r="B1554" s="25" t="s">
        <v>40</v>
      </c>
      <c r="C1554" s="6" t="s">
        <v>39</v>
      </c>
      <c r="D1554" s="47"/>
      <c r="E1554" s="50"/>
      <c r="F1554" s="46"/>
      <c r="G1554" s="45">
        <v>92057.029507600004</v>
      </c>
      <c r="H1554">
        <v>27</v>
      </c>
    </row>
    <row r="1555" spans="1:8">
      <c r="A1555" t="str">
        <f t="shared" si="52"/>
        <v>Chi chế độ tiền lương27</v>
      </c>
      <c r="B1555" s="25">
        <v>1</v>
      </c>
      <c r="C1555" s="10" t="s">
        <v>38</v>
      </c>
      <c r="D1555" s="48"/>
      <c r="E1555" s="45"/>
      <c r="F1555" s="46"/>
      <c r="G1555" s="45">
        <v>29383.793571599996</v>
      </c>
      <c r="H1555">
        <v>27</v>
      </c>
    </row>
    <row r="1556" spans="1:8" ht="30">
      <c r="A1556" t="str">
        <f t="shared" si="52"/>
        <v>Chế độ tiền lương theo số biên chế có mặt27</v>
      </c>
      <c r="B1556" s="3" t="s">
        <v>10</v>
      </c>
      <c r="C1556" s="8" t="s">
        <v>37</v>
      </c>
      <c r="D1556" s="49"/>
      <c r="E1556" s="50">
        <v>145</v>
      </c>
      <c r="F1556" s="51"/>
      <c r="G1556" s="50">
        <v>26135.440203599996</v>
      </c>
      <c r="H1556">
        <v>27</v>
      </c>
    </row>
    <row r="1557" spans="1:8">
      <c r="A1557" t="str">
        <f t="shared" si="52"/>
        <v>Phụ cấp cấp ủy27</v>
      </c>
      <c r="B1557" s="3" t="s">
        <v>1</v>
      </c>
      <c r="C1557" s="8" t="s">
        <v>36</v>
      </c>
      <c r="D1557" s="49"/>
      <c r="E1557" s="54">
        <v>27</v>
      </c>
      <c r="F1557" s="51">
        <v>8.4239999999999995</v>
      </c>
      <c r="G1557" s="50">
        <v>227.44799999999998</v>
      </c>
      <c r="H1557">
        <v>27</v>
      </c>
    </row>
    <row r="1558" spans="1:8">
      <c r="A1558" t="str">
        <f t="shared" si="52"/>
        <v>Phụ cấp HĐND27</v>
      </c>
      <c r="B1558" s="3" t="s">
        <v>26</v>
      </c>
      <c r="C1558" s="8" t="s">
        <v>35</v>
      </c>
      <c r="D1558" s="49"/>
      <c r="E1558" s="54">
        <v>71</v>
      </c>
      <c r="F1558" s="51">
        <v>8.4239999999999995</v>
      </c>
      <c r="G1558" s="50">
        <v>598.10399999999993</v>
      </c>
      <c r="H1558">
        <v>27</v>
      </c>
    </row>
    <row r="1559" spans="1:8" ht="45">
      <c r="A1559" t="str">
        <f t="shared" si="52"/>
        <v>Chế độ người hoạt động không chuyên trách, người trực tiếp tham gia hoạt động tại cấp ấp27</v>
      </c>
      <c r="B1559" s="3" t="s">
        <v>24</v>
      </c>
      <c r="C1559" s="8" t="s">
        <v>34</v>
      </c>
      <c r="D1559" s="49"/>
      <c r="E1559" s="50"/>
      <c r="F1559" s="51"/>
      <c r="G1559" s="50">
        <v>2422.8013679999999</v>
      </c>
      <c r="H1559">
        <v>27</v>
      </c>
    </row>
    <row r="1560" spans="1:8">
      <c r="A1560" t="str">
        <f t="shared" si="52"/>
        <v>Khoán chi hoạt động 27</v>
      </c>
      <c r="B1560" s="25">
        <v>2</v>
      </c>
      <c r="C1560" s="6" t="s">
        <v>33</v>
      </c>
      <c r="D1560" s="47"/>
      <c r="E1560" s="45"/>
      <c r="F1560" s="46"/>
      <c r="G1560" s="45">
        <v>11908</v>
      </c>
      <c r="H1560">
        <v>27</v>
      </c>
    </row>
    <row r="1561" spans="1:8" ht="30">
      <c r="A1561" t="str">
        <f t="shared" ref="A1561:A1583" si="53">C1561&amp;H1561</f>
        <v>Phân bổ theo số biên chế CBCC được giao27</v>
      </c>
      <c r="B1561" s="14" t="s">
        <v>10</v>
      </c>
      <c r="C1561" s="15" t="s">
        <v>32</v>
      </c>
      <c r="D1561" s="55"/>
      <c r="E1561" s="56">
        <v>137</v>
      </c>
      <c r="F1561" s="57">
        <v>80</v>
      </c>
      <c r="G1561" s="58">
        <v>10960</v>
      </c>
      <c r="H1561">
        <v>27</v>
      </c>
    </row>
    <row r="1562" spans="1:8" ht="30">
      <c r="A1562" t="str">
        <f t="shared" si="53"/>
        <v>Phân bổ theo số biên chế viên chức được giao27</v>
      </c>
      <c r="B1562" s="14" t="s">
        <v>1</v>
      </c>
      <c r="C1562" s="15" t="s">
        <v>31</v>
      </c>
      <c r="D1562" s="55"/>
      <c r="E1562" s="56">
        <v>15</v>
      </c>
      <c r="F1562" s="57">
        <v>50</v>
      </c>
      <c r="G1562" s="58">
        <v>750</v>
      </c>
      <c r="H1562">
        <v>27</v>
      </c>
    </row>
    <row r="1563" spans="1:8" ht="30">
      <c r="A1563" t="str">
        <f t="shared" si="53"/>
        <v>Phân bổ bổ sung số biên chế tiết kiệm, chưa tuyển27</v>
      </c>
      <c r="B1563" s="14" t="s">
        <v>26</v>
      </c>
      <c r="C1563" s="13" t="s">
        <v>30</v>
      </c>
      <c r="D1563" s="59"/>
      <c r="E1563" s="56">
        <v>3</v>
      </c>
      <c r="F1563" s="57">
        <v>66</v>
      </c>
      <c r="G1563" s="58">
        <v>198</v>
      </c>
      <c r="H1563">
        <v>27</v>
      </c>
    </row>
    <row r="1564" spans="1:8">
      <c r="A1564" t="str">
        <f t="shared" si="53"/>
        <v>Chi các chế độ chính sách lớn27</v>
      </c>
      <c r="B1564" s="25">
        <v>3</v>
      </c>
      <c r="C1564" s="6" t="s">
        <v>29</v>
      </c>
      <c r="D1564" s="47"/>
      <c r="E1564" s="45"/>
      <c r="F1564" s="46"/>
      <c r="G1564" s="45">
        <v>21043.619600000002</v>
      </c>
      <c r="H1564">
        <v>27</v>
      </c>
    </row>
    <row r="1565" spans="1:8" ht="30">
      <c r="A1565" t="str">
        <f t="shared" si="53"/>
        <v>Chi chế độ trợ giúp xã hội thường xuyên27</v>
      </c>
      <c r="B1565" s="3" t="s">
        <v>10</v>
      </c>
      <c r="C1565" s="8" t="s">
        <v>28</v>
      </c>
      <c r="D1565" s="49"/>
      <c r="E1565" s="50"/>
      <c r="F1565" s="51"/>
      <c r="G1565" s="50">
        <v>7248</v>
      </c>
      <c r="H1565">
        <v>27</v>
      </c>
    </row>
    <row r="1566" spans="1:8">
      <c r="A1566" t="str">
        <f t="shared" si="53"/>
        <v>Tiền điện hộ nghèo, BTXH27</v>
      </c>
      <c r="B1566" s="3" t="s">
        <v>1</v>
      </c>
      <c r="C1566" s="8" t="s">
        <v>27</v>
      </c>
      <c r="D1566" s="49"/>
      <c r="E1566" s="50"/>
      <c r="F1566" s="51"/>
      <c r="G1566" s="50">
        <v>0</v>
      </c>
      <c r="H1566">
        <v>27</v>
      </c>
    </row>
    <row r="1567" spans="1:8" ht="30">
      <c r="A1567" t="str">
        <f t="shared" si="53"/>
        <v>Chính sách người có uy tín, già làng27</v>
      </c>
      <c r="B1567" s="3" t="s">
        <v>26</v>
      </c>
      <c r="C1567" s="8" t="s">
        <v>25</v>
      </c>
      <c r="D1567" s="49"/>
      <c r="E1567" s="50"/>
      <c r="F1567" s="51"/>
      <c r="G1567" s="50">
        <v>108.19200000000002</v>
      </c>
      <c r="H1567">
        <v>27</v>
      </c>
    </row>
    <row r="1568" spans="1:8" ht="30">
      <c r="A1568" t="str">
        <f t="shared" si="53"/>
        <v>Chế độ quà tặng, chúc thọ người cao tuổi27</v>
      </c>
      <c r="B1568" s="3" t="s">
        <v>24</v>
      </c>
      <c r="C1568" s="8" t="s">
        <v>23</v>
      </c>
      <c r="D1568" s="49"/>
      <c r="E1568" s="50"/>
      <c r="F1568" s="51"/>
      <c r="G1568" s="50">
        <v>192.8</v>
      </c>
      <c r="H1568">
        <v>27</v>
      </c>
    </row>
    <row r="1569" spans="1:8" ht="30">
      <c r="A1569" t="str">
        <f t="shared" si="53"/>
        <v>Chế độ đối với trưởng các đoàn thể ấp27</v>
      </c>
      <c r="B1569" s="3" t="s">
        <v>22</v>
      </c>
      <c r="C1569" s="8" t="s">
        <v>21</v>
      </c>
      <c r="D1569" s="49"/>
      <c r="E1569" s="50">
        <v>18</v>
      </c>
      <c r="F1569" s="51">
        <v>3.5999999999999996</v>
      </c>
      <c r="G1569" s="50">
        <v>64.8</v>
      </c>
      <c r="H1569">
        <v>27</v>
      </c>
    </row>
    <row r="1570" spans="1:8">
      <c r="A1570" t="str">
        <f t="shared" si="53"/>
        <v>Chế độ hỗ trợ tổ nhân dân27</v>
      </c>
      <c r="B1570" s="3" t="s">
        <v>20</v>
      </c>
      <c r="C1570" s="8" t="s">
        <v>19</v>
      </c>
      <c r="D1570" s="49"/>
      <c r="E1570" s="50">
        <v>15</v>
      </c>
      <c r="F1570" s="51">
        <v>3.5999999999999996</v>
      </c>
      <c r="G1570" s="50">
        <v>53.999999999999993</v>
      </c>
      <c r="H1570">
        <v>27</v>
      </c>
    </row>
    <row r="1571" spans="1:8" ht="30">
      <c r="A1571" t="str">
        <f t="shared" si="53"/>
        <v>Chế độ đối với đội an ninh trật tự cơ sở27</v>
      </c>
      <c r="B1571" s="3" t="s">
        <v>18</v>
      </c>
      <c r="C1571" s="8" t="s">
        <v>17</v>
      </c>
      <c r="D1571" s="49"/>
      <c r="E1571" s="50"/>
      <c r="F1571" s="51"/>
      <c r="G1571" s="50">
        <v>3885</v>
      </c>
      <c r="H1571">
        <v>27</v>
      </c>
    </row>
    <row r="1572" spans="1:8">
      <c r="A1572" t="str">
        <f t="shared" si="53"/>
        <v>Chế độ dân quân tự vệ27</v>
      </c>
      <c r="B1572" s="3" t="s">
        <v>16</v>
      </c>
      <c r="C1572" s="8" t="s">
        <v>15</v>
      </c>
      <c r="D1572" s="49"/>
      <c r="E1572" s="50"/>
      <c r="F1572" s="51"/>
      <c r="G1572" s="50">
        <v>8117.0676000000003</v>
      </c>
      <c r="H1572">
        <v>27</v>
      </c>
    </row>
    <row r="1573" spans="1:8">
      <c r="A1573" t="str">
        <f t="shared" si="53"/>
        <v>Chế độ hỗ trợ Tết Nguyên đán27</v>
      </c>
      <c r="B1573" s="3" t="s">
        <v>14</v>
      </c>
      <c r="C1573" s="8" t="s">
        <v>13</v>
      </c>
      <c r="D1573" s="49"/>
      <c r="E1573" s="50"/>
      <c r="F1573" s="51"/>
      <c r="G1573" s="50">
        <v>1373.76</v>
      </c>
      <c r="H1573">
        <v>27</v>
      </c>
    </row>
    <row r="1574" spans="1:8">
      <c r="A1574" t="str">
        <f t="shared" si="53"/>
        <v>Chi thu gom, xử lý rác27</v>
      </c>
      <c r="B1574" s="25">
        <v>4</v>
      </c>
      <c r="C1574" s="10" t="s">
        <v>12</v>
      </c>
      <c r="D1574" s="48"/>
      <c r="E1574" s="45"/>
      <c r="F1574" s="46"/>
      <c r="G1574" s="45">
        <v>9525.3453360000003</v>
      </c>
      <c r="H1574">
        <v>27</v>
      </c>
    </row>
    <row r="1575" spans="1:8">
      <c r="A1575" t="str">
        <f t="shared" si="53"/>
        <v>Chi bổ sung đặc thù27</v>
      </c>
      <c r="B1575" s="25">
        <v>5</v>
      </c>
      <c r="C1575" s="6" t="s">
        <v>11</v>
      </c>
      <c r="D1575" s="47"/>
      <c r="E1575" s="45"/>
      <c r="F1575" s="46"/>
      <c r="G1575" s="45">
        <v>0</v>
      </c>
      <c r="H1575">
        <v>27</v>
      </c>
    </row>
    <row r="1576" spans="1:8">
      <c r="A1576" t="str">
        <f t="shared" si="53"/>
        <v>Hỗ trợ các phường, xã trung tâm27</v>
      </c>
      <c r="B1576" s="3" t="s">
        <v>10</v>
      </c>
      <c r="C1576" s="8" t="s">
        <v>9</v>
      </c>
      <c r="D1576" s="49"/>
      <c r="E1576" s="50"/>
      <c r="F1576" s="51"/>
      <c r="G1576" s="50">
        <v>0</v>
      </c>
      <c r="H1576">
        <v>27</v>
      </c>
    </row>
    <row r="1577" spans="1:8">
      <c r="A1577" t="str">
        <f t="shared" si="53"/>
        <v>- Phường Trấn Biên 27</v>
      </c>
      <c r="B1577" s="3"/>
      <c r="C1577" s="8" t="s">
        <v>8</v>
      </c>
      <c r="D1577" s="49"/>
      <c r="E1577" s="50"/>
      <c r="F1577" s="51">
        <v>60000</v>
      </c>
      <c r="G1577" s="50"/>
      <c r="H1577">
        <v>27</v>
      </c>
    </row>
    <row r="1578" spans="1:8" ht="30">
      <c r="A1578" t="str">
        <f t="shared" si="53"/>
        <v>- Phường Long Khánh và Phường Bình Phước27</v>
      </c>
      <c r="B1578" s="3"/>
      <c r="C1578" s="8" t="s">
        <v>7</v>
      </c>
      <c r="D1578" s="49"/>
      <c r="E1578" s="50"/>
      <c r="F1578" s="51">
        <v>19200</v>
      </c>
      <c r="G1578" s="50"/>
      <c r="H1578">
        <v>27</v>
      </c>
    </row>
    <row r="1579" spans="1:8">
      <c r="A1579" t="str">
        <f t="shared" si="53"/>
        <v>- Các phường trung tâm khác27</v>
      </c>
      <c r="B1579" s="3"/>
      <c r="C1579" s="8" t="s">
        <v>6</v>
      </c>
      <c r="D1579" s="49"/>
      <c r="E1579" s="50"/>
      <c r="F1579" s="51">
        <v>8500</v>
      </c>
      <c r="G1579" s="50"/>
      <c r="H1579">
        <v>27</v>
      </c>
    </row>
    <row r="1580" spans="1:8">
      <c r="A1580" t="str">
        <f t="shared" si="53"/>
        <v xml:space="preserve"> Hỗ trợ các xã vùng biên giới27</v>
      </c>
      <c r="B1580" s="3" t="s">
        <v>1</v>
      </c>
      <c r="C1580" s="8" t="s">
        <v>5</v>
      </c>
      <c r="D1580" s="49"/>
      <c r="E1580" s="50"/>
      <c r="F1580" s="51">
        <v>3000</v>
      </c>
      <c r="G1580" s="50">
        <v>0</v>
      </c>
      <c r="H1580">
        <v>27</v>
      </c>
    </row>
    <row r="1581" spans="1:8">
      <c r="A1581" t="str">
        <f t="shared" si="53"/>
        <v>Phân bổ chung 27</v>
      </c>
      <c r="B1581" s="25">
        <v>9</v>
      </c>
      <c r="C1581" s="6" t="s">
        <v>4</v>
      </c>
      <c r="D1581" s="47"/>
      <c r="E1581" s="45"/>
      <c r="F1581" s="46"/>
      <c r="G1581" s="45">
        <v>20196.271000000001</v>
      </c>
      <c r="H1581">
        <v>27</v>
      </c>
    </row>
    <row r="1582" spans="1:8">
      <c r="A1582" t="str">
        <f t="shared" si="53"/>
        <v>Phân bổ chung theo xã27</v>
      </c>
      <c r="B1582" s="3" t="s">
        <v>3</v>
      </c>
      <c r="C1582" s="8" t="s">
        <v>2</v>
      </c>
      <c r="D1582" s="49"/>
      <c r="E1582" s="50"/>
      <c r="F1582" s="51">
        <v>18000</v>
      </c>
      <c r="G1582" s="50">
        <v>18000</v>
      </c>
      <c r="H1582">
        <v>27</v>
      </c>
    </row>
    <row r="1583" spans="1:8">
      <c r="A1583" t="str">
        <f t="shared" si="53"/>
        <v>Phân bổ theo dân số 27</v>
      </c>
      <c r="B1583" s="3" t="s">
        <v>1</v>
      </c>
      <c r="C1583" s="8" t="s">
        <v>0</v>
      </c>
      <c r="D1583" s="49"/>
      <c r="E1583" s="52">
        <v>28523</v>
      </c>
      <c r="F1583" s="51">
        <v>7.6999999999999999E-2</v>
      </c>
      <c r="G1583" s="50">
        <v>2196.2710000000002</v>
      </c>
      <c r="H1583">
        <v>27</v>
      </c>
    </row>
    <row r="1586" spans="1:8">
      <c r="B1586" s="147" t="s">
        <v>64</v>
      </c>
      <c r="C1586" s="149" t="s">
        <v>63</v>
      </c>
      <c r="D1586" s="149" t="s">
        <v>62</v>
      </c>
      <c r="E1586" s="151" t="s">
        <v>61</v>
      </c>
      <c r="F1586" s="151"/>
      <c r="G1586" s="151"/>
      <c r="H1586">
        <v>28</v>
      </c>
    </row>
    <row r="1587" spans="1:8">
      <c r="B1587" s="148"/>
      <c r="C1587" s="150"/>
      <c r="D1587" s="150"/>
      <c r="E1587" s="18" t="s">
        <v>60</v>
      </c>
      <c r="F1587" s="18" t="s">
        <v>59</v>
      </c>
      <c r="G1587" s="18" t="s">
        <v>58</v>
      </c>
      <c r="H1587">
        <v>28</v>
      </c>
    </row>
    <row r="1588" spans="1:8">
      <c r="A1588" t="str">
        <f t="shared" ref="A1588:A1619" si="54">C1588&amp;H1588</f>
        <v>Tổng28</v>
      </c>
      <c r="B1588" s="25"/>
      <c r="C1588" s="26" t="s">
        <v>57</v>
      </c>
      <c r="D1588" s="45"/>
      <c r="E1588" s="45"/>
      <c r="F1588" s="46"/>
      <c r="G1588" s="45">
        <v>271689.94266727997</v>
      </c>
      <c r="H1588">
        <v>28</v>
      </c>
    </row>
    <row r="1589" spans="1:8">
      <c r="A1589" t="str">
        <f t="shared" si="54"/>
        <v>Sự nghiệp giáo dục - đào tạo28</v>
      </c>
      <c r="B1589" s="25" t="s">
        <v>56</v>
      </c>
      <c r="C1589" s="6" t="s">
        <v>55</v>
      </c>
      <c r="D1589" s="47"/>
      <c r="E1589" s="45"/>
      <c r="F1589" s="46"/>
      <c r="G1589" s="45">
        <v>165221.27166727997</v>
      </c>
      <c r="H1589">
        <v>28</v>
      </c>
    </row>
    <row r="1590" spans="1:8" ht="28.5">
      <c r="A1590" t="str">
        <f t="shared" si="54"/>
        <v>Chi chế độ tiền lương theo số biên chế có mặt28</v>
      </c>
      <c r="B1590" s="25">
        <v>1</v>
      </c>
      <c r="C1590" s="10" t="s">
        <v>54</v>
      </c>
      <c r="D1590" s="48"/>
      <c r="E1590" s="45">
        <v>629</v>
      </c>
      <c r="F1590" s="46"/>
      <c r="G1590" s="45">
        <v>123386.88086727999</v>
      </c>
      <c r="H1590">
        <v>28</v>
      </c>
    </row>
    <row r="1591" spans="1:8">
      <c r="A1591" t="str">
        <f t="shared" si="54"/>
        <v>Khoán chi hoạt động giáo dục28</v>
      </c>
      <c r="B1591" s="25">
        <v>2</v>
      </c>
      <c r="C1591" s="6" t="s">
        <v>163</v>
      </c>
      <c r="D1591" s="47"/>
      <c r="E1591" s="45"/>
      <c r="F1591" s="46"/>
      <c r="G1591" s="45">
        <v>33497.283199999998</v>
      </c>
      <c r="H1591">
        <v>28</v>
      </c>
    </row>
    <row r="1592" spans="1:8">
      <c r="A1592" t="str">
        <f t="shared" si="54"/>
        <v>Mầm non28</v>
      </c>
      <c r="B1592" s="3" t="s">
        <v>10</v>
      </c>
      <c r="C1592" s="8" t="s">
        <v>53</v>
      </c>
      <c r="D1592" s="49"/>
      <c r="E1592" s="50"/>
      <c r="F1592" s="51"/>
      <c r="G1592" s="50">
        <v>7980</v>
      </c>
      <c r="H1592">
        <v>28</v>
      </c>
    </row>
    <row r="1593" spans="1:8">
      <c r="A1593" t="str">
        <f t="shared" si="54"/>
        <v>- Phường28</v>
      </c>
      <c r="B1593" s="3"/>
      <c r="C1593" s="8" t="s">
        <v>167</v>
      </c>
      <c r="D1593" s="49"/>
      <c r="E1593" s="50"/>
      <c r="F1593" s="51">
        <v>52</v>
      </c>
      <c r="G1593" s="50">
        <v>0</v>
      </c>
      <c r="H1593">
        <v>28</v>
      </c>
    </row>
    <row r="1594" spans="1:8">
      <c r="A1594" t="str">
        <f t="shared" si="54"/>
        <v>- Xã28</v>
      </c>
      <c r="B1594" s="3"/>
      <c r="C1594" s="8" t="s">
        <v>164</v>
      </c>
      <c r="D1594" s="49"/>
      <c r="E1594" s="50">
        <v>133</v>
      </c>
      <c r="F1594" s="51">
        <v>60</v>
      </c>
      <c r="G1594" s="50">
        <v>7980</v>
      </c>
      <c r="H1594">
        <v>28</v>
      </c>
    </row>
    <row r="1595" spans="1:8">
      <c r="A1595" t="str">
        <f t="shared" si="54"/>
        <v>Cấp 1, 228</v>
      </c>
      <c r="B1595" s="3" t="s">
        <v>1</v>
      </c>
      <c r="C1595" s="8" t="s">
        <v>52</v>
      </c>
      <c r="D1595" s="49"/>
      <c r="E1595" s="50"/>
      <c r="F1595" s="51"/>
      <c r="G1595" s="50">
        <v>20195</v>
      </c>
      <c r="H1595">
        <v>28</v>
      </c>
    </row>
    <row r="1596" spans="1:8">
      <c r="A1596" t="str">
        <f t="shared" si="54"/>
        <v>-Phường28</v>
      </c>
      <c r="B1596" s="3"/>
      <c r="C1596" s="8" t="s">
        <v>168</v>
      </c>
      <c r="D1596" s="49"/>
      <c r="E1596" s="50"/>
      <c r="F1596" s="51">
        <v>30</v>
      </c>
      <c r="G1596" s="50">
        <v>0</v>
      </c>
      <c r="H1596">
        <v>28</v>
      </c>
    </row>
    <row r="1597" spans="1:8">
      <c r="A1597" t="str">
        <f t="shared" si="54"/>
        <v>-Xã28</v>
      </c>
      <c r="B1597" s="3"/>
      <c r="C1597" s="8" t="s">
        <v>169</v>
      </c>
      <c r="D1597" s="49"/>
      <c r="E1597" s="50">
        <v>577</v>
      </c>
      <c r="F1597" s="51">
        <v>35</v>
      </c>
      <c r="G1597" s="50">
        <v>20195</v>
      </c>
      <c r="H1597">
        <v>28</v>
      </c>
    </row>
    <row r="1598" spans="1:8">
      <c r="A1598" t="str">
        <f t="shared" si="54"/>
        <v>Trường chính trị 28</v>
      </c>
      <c r="B1598" s="3" t="s">
        <v>26</v>
      </c>
      <c r="C1598" s="8" t="s">
        <v>51</v>
      </c>
      <c r="D1598" s="49"/>
      <c r="E1598" s="50"/>
      <c r="F1598" s="51">
        <v>80</v>
      </c>
      <c r="G1598" s="50">
        <v>0</v>
      </c>
      <c r="H1598">
        <v>28</v>
      </c>
    </row>
    <row r="1599" spans="1:8">
      <c r="A1599" t="str">
        <f t="shared" si="54"/>
        <v>Trường dân tộc nội trú28</v>
      </c>
      <c r="B1599" s="3" t="s">
        <v>24</v>
      </c>
      <c r="C1599" s="8" t="s">
        <v>165</v>
      </c>
      <c r="D1599" s="49"/>
      <c r="E1599" s="50"/>
      <c r="F1599" s="51">
        <v>55</v>
      </c>
      <c r="G1599" s="50">
        <v>0</v>
      </c>
      <c r="H1599">
        <v>28</v>
      </c>
    </row>
    <row r="1600" spans="1:8" ht="45">
      <c r="A1600" t="str">
        <f t="shared" si="54"/>
        <v>'Phân bổ bổ sung số biên chế tiết kiệm, chưa tuyển sự nghiệp giáo dục - đào tạo28</v>
      </c>
      <c r="B1600" s="3" t="s">
        <v>22</v>
      </c>
      <c r="C1600" s="8" t="s">
        <v>170</v>
      </c>
      <c r="D1600" s="49"/>
      <c r="E1600" s="50">
        <v>81</v>
      </c>
      <c r="F1600" s="51">
        <v>65.707199999999986</v>
      </c>
      <c r="G1600" s="50">
        <v>5322.2831999999989</v>
      </c>
      <c r="H1600">
        <v>28</v>
      </c>
    </row>
    <row r="1601" spans="1:8">
      <c r="A1601" t="str">
        <f t="shared" si="54"/>
        <v>Chi các chế độ chính sách28</v>
      </c>
      <c r="B1601" s="25">
        <v>3</v>
      </c>
      <c r="C1601" s="6" t="s">
        <v>50</v>
      </c>
      <c r="D1601" s="47"/>
      <c r="E1601" s="45"/>
      <c r="F1601" s="46"/>
      <c r="G1601" s="45">
        <v>7523.8</v>
      </c>
      <c r="H1601">
        <v>28</v>
      </c>
    </row>
    <row r="1602" spans="1:8" ht="30">
      <c r="A1602" t="str">
        <f t="shared" si="54"/>
        <v>Miễn giảm học phí, hỗ trợ chi phí học tập28</v>
      </c>
      <c r="B1602" s="3" t="s">
        <v>10</v>
      </c>
      <c r="C1602" s="8" t="s">
        <v>49</v>
      </c>
      <c r="D1602" s="49"/>
      <c r="E1602" s="50"/>
      <c r="F1602" s="51"/>
      <c r="G1602" s="50">
        <v>4520</v>
      </c>
      <c r="H1602">
        <v>28</v>
      </c>
    </row>
    <row r="1603" spans="1:8" ht="45">
      <c r="A1603" t="str">
        <f t="shared" si="54"/>
        <v>Chính sách hỗ trợ mầm non (tiền ăn trẻ, hỗ trợ giáo viên, hỗ trợ cơ sở mầm non)28</v>
      </c>
      <c r="B1603" s="3" t="s">
        <v>1</v>
      </c>
      <c r="C1603" s="8" t="s">
        <v>48</v>
      </c>
      <c r="D1603" s="49"/>
      <c r="E1603" s="50">
        <v>371</v>
      </c>
      <c r="F1603" s="51">
        <v>0.8</v>
      </c>
      <c r="G1603" s="50">
        <v>677</v>
      </c>
      <c r="H1603">
        <v>28</v>
      </c>
    </row>
    <row r="1604" spans="1:8">
      <c r="A1604" t="str">
        <f t="shared" si="54"/>
        <v>Chế độ hỗ trợ học sinh khuyết tật28</v>
      </c>
      <c r="B1604" s="3" t="s">
        <v>26</v>
      </c>
      <c r="C1604" s="8" t="s">
        <v>47</v>
      </c>
      <c r="D1604" s="49"/>
      <c r="E1604" s="50"/>
      <c r="F1604" s="51"/>
      <c r="G1604" s="50">
        <v>0</v>
      </c>
      <c r="H1604">
        <v>28</v>
      </c>
    </row>
    <row r="1605" spans="1:8" ht="30">
      <c r="A1605" t="str">
        <f t="shared" si="54"/>
        <v>Chế độ giáo viên dạy trẻ khuyết tật28</v>
      </c>
      <c r="B1605" s="3" t="s">
        <v>24</v>
      </c>
      <c r="C1605" s="8" t="s">
        <v>46</v>
      </c>
      <c r="D1605" s="49"/>
      <c r="E1605" s="50"/>
      <c r="F1605" s="51"/>
      <c r="G1605" s="50">
        <v>1512</v>
      </c>
      <c r="H1605">
        <v>28</v>
      </c>
    </row>
    <row r="1606" spans="1:8" ht="30">
      <c r="A1606" t="str">
        <f t="shared" si="54"/>
        <v>Chế độ hỗ trợ trẻ em nhà trẻ bán trú28</v>
      </c>
      <c r="B1606" s="3" t="s">
        <v>22</v>
      </c>
      <c r="C1606" s="8" t="s">
        <v>45</v>
      </c>
      <c r="D1606" s="49"/>
      <c r="E1606" s="50"/>
      <c r="F1606" s="51"/>
      <c r="G1606" s="50"/>
      <c r="H1606">
        <v>28</v>
      </c>
    </row>
    <row r="1607" spans="1:8" ht="30">
      <c r="A1607" t="str">
        <f t="shared" si="54"/>
        <v>Chế độ hỗ trợ đối với học sinh, trường dân tộc nội trú28</v>
      </c>
      <c r="B1607" s="21" t="s">
        <v>20</v>
      </c>
      <c r="C1607" s="22" t="s">
        <v>161</v>
      </c>
      <c r="D1607" s="49"/>
      <c r="E1607" s="50"/>
      <c r="F1607" s="51"/>
      <c r="G1607" s="50"/>
      <c r="H1607">
        <v>28</v>
      </c>
    </row>
    <row r="1608" spans="1:8">
      <c r="A1608" t="str">
        <f t="shared" si="54"/>
        <v>Hỗ trợ Tết Nguyên đán28</v>
      </c>
      <c r="B1608" s="3" t="s">
        <v>18</v>
      </c>
      <c r="C1608" s="8" t="s">
        <v>44</v>
      </c>
      <c r="D1608" s="49"/>
      <c r="E1608" s="50">
        <v>679</v>
      </c>
      <c r="F1608" s="51">
        <v>1.2</v>
      </c>
      <c r="G1608" s="50">
        <v>814.8</v>
      </c>
      <c r="H1608">
        <v>28</v>
      </c>
    </row>
    <row r="1609" spans="1:8">
      <c r="A1609" t="str">
        <f t="shared" si="54"/>
        <v>Các đặc thù28</v>
      </c>
      <c r="B1609" s="25">
        <v>4</v>
      </c>
      <c r="C1609" s="6" t="s">
        <v>43</v>
      </c>
      <c r="D1609" s="47"/>
      <c r="E1609" s="45"/>
      <c r="F1609" s="46"/>
      <c r="G1609" s="45">
        <v>112.55760000000001</v>
      </c>
      <c r="H1609">
        <v>28</v>
      </c>
    </row>
    <row r="1610" spans="1:8" ht="30">
      <c r="A1610" t="str">
        <f t="shared" si="54"/>
        <v>Trường có từ 02 cơ sở trở lên, mỗi cơ sở28</v>
      </c>
      <c r="B1610" s="3" t="s">
        <v>10</v>
      </c>
      <c r="C1610" s="8" t="s">
        <v>42</v>
      </c>
      <c r="D1610" s="49"/>
      <c r="E1610" s="50">
        <v>2</v>
      </c>
      <c r="F1610" s="51">
        <v>56.278800000000004</v>
      </c>
      <c r="G1610" s="50">
        <v>112.55760000000001</v>
      </c>
      <c r="H1610">
        <v>28</v>
      </c>
    </row>
    <row r="1611" spans="1:8" ht="30">
      <c r="A1611" t="str">
        <f t="shared" si="54"/>
        <v>Hỗ trợ các phường, xã trung tâm (kinh phí đào tạo chính trị)28</v>
      </c>
      <c r="B1611" s="3" t="s">
        <v>1</v>
      </c>
      <c r="C1611" s="8" t="s">
        <v>166</v>
      </c>
      <c r="D1611" s="49"/>
      <c r="E1611" s="50"/>
      <c r="F1611" s="51">
        <v>1500</v>
      </c>
      <c r="G1611" s="50"/>
      <c r="H1611">
        <v>28</v>
      </c>
    </row>
    <row r="1612" spans="1:8">
      <c r="A1612" t="str">
        <f t="shared" si="54"/>
        <v>Kinh phí hoạt động ngành28</v>
      </c>
      <c r="B1612" s="25">
        <v>5</v>
      </c>
      <c r="C1612" s="6" t="s">
        <v>41</v>
      </c>
      <c r="D1612" s="47"/>
      <c r="E1612" s="52">
        <v>70075</v>
      </c>
      <c r="F1612" s="53">
        <v>0.01</v>
      </c>
      <c r="G1612" s="45">
        <v>700.75</v>
      </c>
      <c r="H1612">
        <v>28</v>
      </c>
    </row>
    <row r="1613" spans="1:8">
      <c r="A1613" t="str">
        <f t="shared" si="54"/>
        <v>Các sự nghiệp khác28</v>
      </c>
      <c r="B1613" s="25" t="s">
        <v>40</v>
      </c>
      <c r="C1613" s="6" t="s">
        <v>39</v>
      </c>
      <c r="D1613" s="47"/>
      <c r="E1613" s="50"/>
      <c r="F1613" s="46"/>
      <c r="G1613" s="45">
        <v>106468.671</v>
      </c>
      <c r="H1613">
        <v>28</v>
      </c>
    </row>
    <row r="1614" spans="1:8">
      <c r="A1614" t="str">
        <f t="shared" si="54"/>
        <v>Chi chế độ tiền lương28</v>
      </c>
      <c r="B1614" s="25">
        <v>1</v>
      </c>
      <c r="C1614" s="10" t="s">
        <v>38</v>
      </c>
      <c r="D1614" s="48"/>
      <c r="E1614" s="45"/>
      <c r="F1614" s="46"/>
      <c r="G1614" s="45">
        <v>24870.295999999998</v>
      </c>
      <c r="H1614">
        <v>28</v>
      </c>
    </row>
    <row r="1615" spans="1:8" ht="30">
      <c r="A1615" t="str">
        <f t="shared" si="54"/>
        <v>Chế độ tiền lương theo số biên chế có mặt28</v>
      </c>
      <c r="B1615" s="3" t="s">
        <v>10</v>
      </c>
      <c r="C1615" s="8" t="s">
        <v>37</v>
      </c>
      <c r="D1615" s="49"/>
      <c r="E1615" s="50">
        <v>122</v>
      </c>
      <c r="F1615" s="51"/>
      <c r="G1615" s="50">
        <v>20707</v>
      </c>
      <c r="H1615">
        <v>28</v>
      </c>
    </row>
    <row r="1616" spans="1:8">
      <c r="A1616" t="str">
        <f t="shared" si="54"/>
        <v>Phụ cấp cấp ủy28</v>
      </c>
      <c r="B1616" s="3" t="s">
        <v>1</v>
      </c>
      <c r="C1616" s="8" t="s">
        <v>36</v>
      </c>
      <c r="D1616" s="49"/>
      <c r="E1616" s="54">
        <v>29</v>
      </c>
      <c r="F1616" s="51">
        <v>8.4239999999999995</v>
      </c>
      <c r="G1616" s="50">
        <v>244.29599999999999</v>
      </c>
      <c r="H1616">
        <v>28</v>
      </c>
    </row>
    <row r="1617" spans="1:8">
      <c r="A1617" t="str">
        <f t="shared" si="54"/>
        <v>Phụ cấp HĐND28</v>
      </c>
      <c r="B1617" s="3" t="s">
        <v>26</v>
      </c>
      <c r="C1617" s="8" t="s">
        <v>35</v>
      </c>
      <c r="D1617" s="49"/>
      <c r="E1617" s="54"/>
      <c r="F1617" s="51">
        <v>8.4239999999999995</v>
      </c>
      <c r="G1617" s="50">
        <v>906</v>
      </c>
      <c r="H1617">
        <v>28</v>
      </c>
    </row>
    <row r="1618" spans="1:8" ht="45">
      <c r="A1618" t="str">
        <f t="shared" si="54"/>
        <v>Chế độ người hoạt động không chuyên trách, người trực tiếp tham gia hoạt động tại cấp ấp28</v>
      </c>
      <c r="B1618" s="3" t="s">
        <v>24</v>
      </c>
      <c r="C1618" s="8" t="s">
        <v>34</v>
      </c>
      <c r="D1618" s="49"/>
      <c r="E1618" s="50">
        <v>87</v>
      </c>
      <c r="F1618" s="51"/>
      <c r="G1618" s="50">
        <v>3013</v>
      </c>
      <c r="H1618">
        <v>28</v>
      </c>
    </row>
    <row r="1619" spans="1:8">
      <c r="A1619" t="str">
        <f t="shared" si="54"/>
        <v>Khoán chi hoạt động 28</v>
      </c>
      <c r="B1619" s="25">
        <v>2</v>
      </c>
      <c r="C1619" s="6" t="s">
        <v>33</v>
      </c>
      <c r="D1619" s="47"/>
      <c r="E1619" s="45"/>
      <c r="F1619" s="46"/>
      <c r="G1619" s="45">
        <v>9894</v>
      </c>
      <c r="H1619">
        <v>28</v>
      </c>
    </row>
    <row r="1620" spans="1:8" ht="30">
      <c r="A1620" t="str">
        <f t="shared" ref="A1620:A1642" si="55">C1620&amp;H1620</f>
        <v>Phân bổ theo số biên chế CBCC được giao28</v>
      </c>
      <c r="B1620" s="14" t="s">
        <v>10</v>
      </c>
      <c r="C1620" s="15" t="s">
        <v>32</v>
      </c>
      <c r="D1620" s="55"/>
      <c r="E1620" s="56">
        <v>111</v>
      </c>
      <c r="F1620" s="57">
        <v>80</v>
      </c>
      <c r="G1620" s="58">
        <v>8880</v>
      </c>
      <c r="H1620">
        <v>28</v>
      </c>
    </row>
    <row r="1621" spans="1:8" ht="30">
      <c r="A1621" t="str">
        <f t="shared" si="55"/>
        <v>Phân bổ theo số biên chế viên chức được giao28</v>
      </c>
      <c r="B1621" s="14" t="s">
        <v>1</v>
      </c>
      <c r="C1621" s="15" t="s">
        <v>31</v>
      </c>
      <c r="D1621" s="55"/>
      <c r="E1621" s="56">
        <v>15</v>
      </c>
      <c r="F1621" s="57">
        <v>50</v>
      </c>
      <c r="G1621" s="58">
        <v>750</v>
      </c>
      <c r="H1621">
        <v>28</v>
      </c>
    </row>
    <row r="1622" spans="1:8" ht="30">
      <c r="A1622" t="str">
        <f t="shared" si="55"/>
        <v>Phân bổ bổ sung số biên chế tiết kiệm, chưa tuyển28</v>
      </c>
      <c r="B1622" s="14" t="s">
        <v>26</v>
      </c>
      <c r="C1622" s="13" t="s">
        <v>30</v>
      </c>
      <c r="D1622" s="59"/>
      <c r="E1622" s="56">
        <v>4</v>
      </c>
      <c r="F1622" s="57">
        <v>66</v>
      </c>
      <c r="G1622" s="58">
        <v>264</v>
      </c>
      <c r="H1622">
        <v>28</v>
      </c>
    </row>
    <row r="1623" spans="1:8">
      <c r="A1623" t="str">
        <f t="shared" si="55"/>
        <v>Chi các chế độ chính sách lớn28</v>
      </c>
      <c r="B1623" s="25">
        <v>3</v>
      </c>
      <c r="C1623" s="6" t="s">
        <v>29</v>
      </c>
      <c r="D1623" s="47"/>
      <c r="E1623" s="45"/>
      <c r="F1623" s="46"/>
      <c r="G1623" s="45">
        <v>41003.599999999999</v>
      </c>
      <c r="H1623">
        <v>28</v>
      </c>
    </row>
    <row r="1624" spans="1:8" ht="30">
      <c r="A1624" t="str">
        <f t="shared" si="55"/>
        <v>Chi chế độ trợ giúp xã hội thường xuyên28</v>
      </c>
      <c r="B1624" s="3" t="s">
        <v>10</v>
      </c>
      <c r="C1624" s="8" t="s">
        <v>28</v>
      </c>
      <c r="D1624" s="49"/>
      <c r="E1624" s="50"/>
      <c r="F1624" s="51"/>
      <c r="G1624" s="50">
        <v>22998</v>
      </c>
      <c r="H1624">
        <v>28</v>
      </c>
    </row>
    <row r="1625" spans="1:8">
      <c r="A1625" t="str">
        <f t="shared" si="55"/>
        <v>Tiền điện hộ nghèo, BTXH28</v>
      </c>
      <c r="B1625" s="3" t="s">
        <v>1</v>
      </c>
      <c r="C1625" s="8" t="s">
        <v>27</v>
      </c>
      <c r="D1625" s="49"/>
      <c r="E1625" s="50">
        <v>209</v>
      </c>
      <c r="F1625" s="51">
        <v>6.5500000000000003E-2</v>
      </c>
      <c r="G1625" s="50">
        <v>180</v>
      </c>
      <c r="H1625">
        <v>28</v>
      </c>
    </row>
    <row r="1626" spans="1:8" ht="30">
      <c r="A1626" t="str">
        <f t="shared" si="55"/>
        <v>Chính sách người có uy tín, già làng28</v>
      </c>
      <c r="B1626" s="3" t="s">
        <v>26</v>
      </c>
      <c r="C1626" s="8" t="s">
        <v>25</v>
      </c>
      <c r="D1626" s="49"/>
      <c r="E1626" s="50"/>
      <c r="F1626" s="51"/>
      <c r="G1626" s="50">
        <v>0</v>
      </c>
      <c r="H1626">
        <v>28</v>
      </c>
    </row>
    <row r="1627" spans="1:8" ht="30">
      <c r="A1627" t="str">
        <f t="shared" si="55"/>
        <v>Chế độ quà tặng, chúc thọ người cao tuổi28</v>
      </c>
      <c r="B1627" s="3" t="s">
        <v>24</v>
      </c>
      <c r="C1627" s="8" t="s">
        <v>23</v>
      </c>
      <c r="D1627" s="49"/>
      <c r="E1627" s="50"/>
      <c r="F1627" s="51"/>
      <c r="G1627" s="50">
        <v>449</v>
      </c>
      <c r="H1627">
        <v>28</v>
      </c>
    </row>
    <row r="1628" spans="1:8" ht="30">
      <c r="A1628" t="str">
        <f t="shared" si="55"/>
        <v>Chế độ đối với trưởng các đoàn thể ấp28</v>
      </c>
      <c r="B1628" s="3" t="s">
        <v>22</v>
      </c>
      <c r="C1628" s="8" t="s">
        <v>21</v>
      </c>
      <c r="D1628" s="49"/>
      <c r="E1628" s="50">
        <v>68</v>
      </c>
      <c r="F1628" s="51">
        <v>3.5999999999999996</v>
      </c>
      <c r="G1628" s="50">
        <v>244.79999999999998</v>
      </c>
      <c r="H1628">
        <v>28</v>
      </c>
    </row>
    <row r="1629" spans="1:8">
      <c r="A1629" t="str">
        <f t="shared" si="55"/>
        <v>Chế độ hỗ trợ tổ nhân dân28</v>
      </c>
      <c r="B1629" s="3" t="s">
        <v>20</v>
      </c>
      <c r="C1629" s="8" t="s">
        <v>19</v>
      </c>
      <c r="D1629" s="49"/>
      <c r="E1629" s="50">
        <v>368</v>
      </c>
      <c r="F1629" s="51">
        <v>3.5999999999999996</v>
      </c>
      <c r="G1629" s="50">
        <v>1324.8</v>
      </c>
      <c r="H1629">
        <v>28</v>
      </c>
    </row>
    <row r="1630" spans="1:8" ht="30">
      <c r="A1630" t="str">
        <f t="shared" si="55"/>
        <v>Chế độ đối với đội an ninh trật tự cơ sở28</v>
      </c>
      <c r="B1630" s="3" t="s">
        <v>18</v>
      </c>
      <c r="C1630" s="8" t="s">
        <v>17</v>
      </c>
      <c r="D1630" s="49"/>
      <c r="E1630" s="50"/>
      <c r="F1630" s="51"/>
      <c r="G1630" s="50">
        <v>4605</v>
      </c>
      <c r="H1630">
        <v>28</v>
      </c>
    </row>
    <row r="1631" spans="1:8">
      <c r="A1631" t="str">
        <f t="shared" si="55"/>
        <v>Chế độ dân quân tự vệ28</v>
      </c>
      <c r="B1631" s="3" t="s">
        <v>16</v>
      </c>
      <c r="C1631" s="8" t="s">
        <v>15</v>
      </c>
      <c r="D1631" s="49"/>
      <c r="E1631" s="50"/>
      <c r="F1631" s="51"/>
      <c r="G1631" s="50">
        <v>8315</v>
      </c>
      <c r="H1631">
        <v>28</v>
      </c>
    </row>
    <row r="1632" spans="1:8">
      <c r="A1632" t="str">
        <f t="shared" si="55"/>
        <v>Chế độ hỗ trợ Tết Nguyên đán28</v>
      </c>
      <c r="B1632" s="3" t="s">
        <v>14</v>
      </c>
      <c r="C1632" s="8" t="s">
        <v>13</v>
      </c>
      <c r="D1632" s="49"/>
      <c r="E1632" s="50"/>
      <c r="F1632" s="51"/>
      <c r="G1632" s="50">
        <v>2887</v>
      </c>
      <c r="H1632">
        <v>28</v>
      </c>
    </row>
    <row r="1633" spans="1:8">
      <c r="A1633" t="str">
        <f t="shared" si="55"/>
        <v>Chi thu gom, xử lý rác28</v>
      </c>
      <c r="B1633" s="25">
        <v>4</v>
      </c>
      <c r="C1633" s="10" t="s">
        <v>12</v>
      </c>
      <c r="D1633" s="48"/>
      <c r="E1633" s="45"/>
      <c r="F1633" s="46"/>
      <c r="G1633" s="45">
        <v>7305</v>
      </c>
      <c r="H1633">
        <v>28</v>
      </c>
    </row>
    <row r="1634" spans="1:8">
      <c r="A1634" t="str">
        <f t="shared" si="55"/>
        <v>Chi bổ sung đặc thù28</v>
      </c>
      <c r="B1634" s="25">
        <v>5</v>
      </c>
      <c r="C1634" s="6" t="s">
        <v>11</v>
      </c>
      <c r="D1634" s="47"/>
      <c r="E1634" s="45"/>
      <c r="F1634" s="46"/>
      <c r="G1634" s="45">
        <v>0</v>
      </c>
      <c r="H1634">
        <v>28</v>
      </c>
    </row>
    <row r="1635" spans="1:8">
      <c r="A1635" t="str">
        <f t="shared" si="55"/>
        <v>Hỗ trợ các phường, xã trung tâm28</v>
      </c>
      <c r="B1635" s="3" t="s">
        <v>10</v>
      </c>
      <c r="C1635" s="8" t="s">
        <v>9</v>
      </c>
      <c r="D1635" s="49"/>
      <c r="E1635" s="50"/>
      <c r="F1635" s="51"/>
      <c r="G1635" s="50">
        <v>0</v>
      </c>
      <c r="H1635">
        <v>28</v>
      </c>
    </row>
    <row r="1636" spans="1:8">
      <c r="A1636" t="str">
        <f t="shared" si="55"/>
        <v>- Phường Trấn Biên 28</v>
      </c>
      <c r="B1636" s="3"/>
      <c r="C1636" s="8" t="s">
        <v>8</v>
      </c>
      <c r="D1636" s="49"/>
      <c r="E1636" s="50"/>
      <c r="F1636" s="51">
        <v>60000</v>
      </c>
      <c r="G1636" s="50"/>
      <c r="H1636">
        <v>28</v>
      </c>
    </row>
    <row r="1637" spans="1:8" ht="30">
      <c r="A1637" t="str">
        <f t="shared" si="55"/>
        <v>- Phường Long Khánh và Phường Bình Phước28</v>
      </c>
      <c r="B1637" s="3"/>
      <c r="C1637" s="8" t="s">
        <v>7</v>
      </c>
      <c r="D1637" s="49"/>
      <c r="E1637" s="50"/>
      <c r="F1637" s="51">
        <v>19200</v>
      </c>
      <c r="G1637" s="50"/>
      <c r="H1637">
        <v>28</v>
      </c>
    </row>
    <row r="1638" spans="1:8">
      <c r="A1638" t="str">
        <f t="shared" si="55"/>
        <v>- Các phường trung tâm khác28</v>
      </c>
      <c r="B1638" s="3"/>
      <c r="C1638" s="8" t="s">
        <v>6</v>
      </c>
      <c r="D1638" s="49"/>
      <c r="E1638" s="50"/>
      <c r="F1638" s="51">
        <v>8500</v>
      </c>
      <c r="G1638" s="50"/>
      <c r="H1638">
        <v>28</v>
      </c>
    </row>
    <row r="1639" spans="1:8">
      <c r="A1639" t="str">
        <f t="shared" si="55"/>
        <v xml:space="preserve"> Hỗ trợ các xã vùng biên giới28</v>
      </c>
      <c r="B1639" s="3" t="s">
        <v>1</v>
      </c>
      <c r="C1639" s="8" t="s">
        <v>5</v>
      </c>
      <c r="D1639" s="49"/>
      <c r="E1639" s="50"/>
      <c r="F1639" s="51">
        <v>3000</v>
      </c>
      <c r="G1639" s="50">
        <v>0</v>
      </c>
      <c r="H1639">
        <v>28</v>
      </c>
    </row>
    <row r="1640" spans="1:8">
      <c r="A1640" t="str">
        <f t="shared" si="55"/>
        <v>Phân bổ chung 28</v>
      </c>
      <c r="B1640" s="25">
        <v>9</v>
      </c>
      <c r="C1640" s="6" t="s">
        <v>4</v>
      </c>
      <c r="D1640" s="47"/>
      <c r="E1640" s="45"/>
      <c r="F1640" s="46"/>
      <c r="G1640" s="45">
        <v>23395.775000000001</v>
      </c>
      <c r="H1640">
        <v>28</v>
      </c>
    </row>
    <row r="1641" spans="1:8">
      <c r="A1641" t="str">
        <f t="shared" si="55"/>
        <v>Phân bổ chung theo xã28</v>
      </c>
      <c r="B1641" s="3" t="s">
        <v>3</v>
      </c>
      <c r="C1641" s="8" t="s">
        <v>2</v>
      </c>
      <c r="D1641" s="49"/>
      <c r="E1641" s="50">
        <v>1</v>
      </c>
      <c r="F1641" s="51">
        <v>18000</v>
      </c>
      <c r="G1641" s="50">
        <v>18000</v>
      </c>
      <c r="H1641">
        <v>28</v>
      </c>
    </row>
    <row r="1642" spans="1:8">
      <c r="A1642" t="str">
        <f t="shared" si="55"/>
        <v>Phân bổ theo dân số 28</v>
      </c>
      <c r="B1642" s="3" t="s">
        <v>1</v>
      </c>
      <c r="C1642" s="8" t="s">
        <v>0</v>
      </c>
      <c r="D1642" s="49"/>
      <c r="E1642" s="52">
        <v>70075</v>
      </c>
      <c r="F1642" s="51">
        <v>7.6999999999999999E-2</v>
      </c>
      <c r="G1642" s="50">
        <v>5395.7749999999996</v>
      </c>
      <c r="H1642">
        <v>28</v>
      </c>
    </row>
    <row r="1645" spans="1:8">
      <c r="B1645" s="147" t="s">
        <v>64</v>
      </c>
      <c r="C1645" s="149" t="s">
        <v>63</v>
      </c>
      <c r="D1645" s="149" t="s">
        <v>62</v>
      </c>
      <c r="E1645" s="151" t="s">
        <v>61</v>
      </c>
      <c r="F1645" s="151"/>
      <c r="G1645" s="151"/>
      <c r="H1645">
        <v>29</v>
      </c>
    </row>
    <row r="1646" spans="1:8">
      <c r="B1646" s="148"/>
      <c r="C1646" s="150"/>
      <c r="D1646" s="150"/>
      <c r="E1646" s="18" t="s">
        <v>60</v>
      </c>
      <c r="F1646" s="18" t="s">
        <v>59</v>
      </c>
      <c r="G1646" s="18" t="s">
        <v>58</v>
      </c>
      <c r="H1646">
        <v>29</v>
      </c>
    </row>
    <row r="1647" spans="1:8">
      <c r="A1647" t="str">
        <f t="shared" ref="A1647:A1678" si="56">C1647&amp;H1647</f>
        <v>Tổng29</v>
      </c>
      <c r="B1647" s="25"/>
      <c r="C1647" s="26" t="s">
        <v>57</v>
      </c>
      <c r="D1647" s="45"/>
      <c r="E1647" s="45"/>
      <c r="F1647" s="46"/>
      <c r="G1647" s="45">
        <v>117346.45923734999</v>
      </c>
      <c r="H1647">
        <v>29</v>
      </c>
    </row>
    <row r="1648" spans="1:8">
      <c r="A1648" t="str">
        <f t="shared" si="56"/>
        <v>Sự nghiệp giáo dục - đào tạo29</v>
      </c>
      <c r="B1648" s="25" t="s">
        <v>56</v>
      </c>
      <c r="C1648" s="6" t="s">
        <v>55</v>
      </c>
      <c r="D1648" s="47"/>
      <c r="E1648" s="45"/>
      <c r="F1648" s="46"/>
      <c r="G1648" s="45">
        <v>46894.566765349999</v>
      </c>
      <c r="H1648">
        <v>29</v>
      </c>
    </row>
    <row r="1649" spans="1:8" ht="28.5">
      <c r="A1649" t="str">
        <f t="shared" si="56"/>
        <v>Chi chế độ tiền lương theo số biên chế có mặt29</v>
      </c>
      <c r="B1649" s="25">
        <v>1</v>
      </c>
      <c r="C1649" s="10" t="s">
        <v>54</v>
      </c>
      <c r="D1649" s="48"/>
      <c r="E1649" s="45">
        <v>170</v>
      </c>
      <c r="F1649" s="46"/>
      <c r="G1649" s="45">
        <v>35190.771408000001</v>
      </c>
      <c r="H1649">
        <v>29</v>
      </c>
    </row>
    <row r="1650" spans="1:8">
      <c r="A1650" t="str">
        <f t="shared" si="56"/>
        <v>Khoán chi hoạt động giáo dục29</v>
      </c>
      <c r="B1650" s="25">
        <v>2</v>
      </c>
      <c r="C1650" s="6" t="s">
        <v>163</v>
      </c>
      <c r="D1650" s="47"/>
      <c r="E1650" s="45">
        <v>211</v>
      </c>
      <c r="F1650" s="46"/>
      <c r="G1650" s="45">
        <v>10246</v>
      </c>
      <c r="H1650">
        <v>29</v>
      </c>
    </row>
    <row r="1651" spans="1:8">
      <c r="A1651" t="str">
        <f t="shared" si="56"/>
        <v>Mầm non29</v>
      </c>
      <c r="B1651" s="3" t="s">
        <v>10</v>
      </c>
      <c r="C1651" s="8" t="s">
        <v>53</v>
      </c>
      <c r="D1651" s="49"/>
      <c r="E1651" s="50">
        <v>55</v>
      </c>
      <c r="F1651" s="51"/>
      <c r="G1651" s="50">
        <v>2860</v>
      </c>
      <c r="H1651">
        <v>29</v>
      </c>
    </row>
    <row r="1652" spans="1:8">
      <c r="A1652" t="str">
        <f t="shared" si="56"/>
        <v>- Phường29</v>
      </c>
      <c r="B1652" s="3"/>
      <c r="C1652" s="8" t="s">
        <v>167</v>
      </c>
      <c r="D1652" s="49"/>
      <c r="E1652" s="50">
        <v>55</v>
      </c>
      <c r="F1652" s="51"/>
      <c r="G1652" s="50">
        <v>2860</v>
      </c>
      <c r="H1652">
        <v>29</v>
      </c>
    </row>
    <row r="1653" spans="1:8">
      <c r="A1653" t="str">
        <f t="shared" si="56"/>
        <v>- Xã29</v>
      </c>
      <c r="B1653" s="3"/>
      <c r="C1653" s="8" t="s">
        <v>164</v>
      </c>
      <c r="D1653" s="49"/>
      <c r="E1653" s="50"/>
      <c r="F1653" s="51"/>
      <c r="G1653" s="50">
        <v>0</v>
      </c>
      <c r="H1653">
        <v>29</v>
      </c>
    </row>
    <row r="1654" spans="1:8">
      <c r="A1654" t="str">
        <f t="shared" si="56"/>
        <v>Cấp 1, 229</v>
      </c>
      <c r="B1654" s="3" t="s">
        <v>1</v>
      </c>
      <c r="C1654" s="8" t="s">
        <v>52</v>
      </c>
      <c r="D1654" s="49"/>
      <c r="E1654" s="50">
        <v>156</v>
      </c>
      <c r="F1654" s="51"/>
      <c r="G1654" s="50">
        <v>4680</v>
      </c>
      <c r="H1654">
        <v>29</v>
      </c>
    </row>
    <row r="1655" spans="1:8">
      <c r="A1655" t="str">
        <f t="shared" si="56"/>
        <v>-Phường29</v>
      </c>
      <c r="B1655" s="3"/>
      <c r="C1655" s="8" t="s">
        <v>168</v>
      </c>
      <c r="D1655" s="49"/>
      <c r="E1655" s="50">
        <v>156</v>
      </c>
      <c r="F1655" s="51"/>
      <c r="G1655" s="50">
        <v>4680</v>
      </c>
      <c r="H1655">
        <v>29</v>
      </c>
    </row>
    <row r="1656" spans="1:8">
      <c r="A1656" t="str">
        <f t="shared" si="56"/>
        <v>-Xã29</v>
      </c>
      <c r="B1656" s="3"/>
      <c r="C1656" s="8" t="s">
        <v>169</v>
      </c>
      <c r="D1656" s="49"/>
      <c r="E1656" s="50"/>
      <c r="F1656" s="51"/>
      <c r="G1656" s="50">
        <v>0</v>
      </c>
      <c r="H1656">
        <v>29</v>
      </c>
    </row>
    <row r="1657" spans="1:8">
      <c r="A1657" t="str">
        <f t="shared" si="56"/>
        <v>Trường chính trị 29</v>
      </c>
      <c r="B1657" s="3" t="s">
        <v>26</v>
      </c>
      <c r="C1657" s="8" t="s">
        <v>51</v>
      </c>
      <c r="D1657" s="49"/>
      <c r="E1657" s="50"/>
      <c r="F1657" s="51">
        <v>80</v>
      </c>
      <c r="G1657" s="50">
        <v>0</v>
      </c>
      <c r="H1657">
        <v>29</v>
      </c>
    </row>
    <row r="1658" spans="1:8">
      <c r="A1658" t="str">
        <f t="shared" si="56"/>
        <v>Trường dân tộc nội trú29</v>
      </c>
      <c r="B1658" s="3" t="s">
        <v>24</v>
      </c>
      <c r="C1658" s="8" t="s">
        <v>165</v>
      </c>
      <c r="D1658" s="49"/>
      <c r="E1658" s="50"/>
      <c r="F1658" s="51"/>
      <c r="G1658" s="50"/>
      <c r="H1658">
        <v>29</v>
      </c>
    </row>
    <row r="1659" spans="1:8" ht="45">
      <c r="A1659" t="str">
        <f t="shared" si="56"/>
        <v>'Phân bổ bổ sung số biên chế tiết kiệm, chưa tuyển sự nghiệp giáo dục - đào tạo29</v>
      </c>
      <c r="B1659" s="3" t="s">
        <v>22</v>
      </c>
      <c r="C1659" s="8" t="s">
        <v>170</v>
      </c>
      <c r="D1659" s="49"/>
      <c r="E1659" s="50">
        <v>41</v>
      </c>
      <c r="F1659" s="51">
        <v>66</v>
      </c>
      <c r="G1659" s="50">
        <v>2706</v>
      </c>
      <c r="H1659">
        <v>29</v>
      </c>
    </row>
    <row r="1660" spans="1:8">
      <c r="A1660" t="str">
        <f t="shared" si="56"/>
        <v>Chi các chế độ chính sách29</v>
      </c>
      <c r="B1660" s="25">
        <v>3</v>
      </c>
      <c r="C1660" s="6" t="s">
        <v>50</v>
      </c>
      <c r="D1660" s="47"/>
      <c r="E1660" s="45"/>
      <c r="F1660" s="46"/>
      <c r="G1660" s="45">
        <v>1100.4277573500001</v>
      </c>
      <c r="H1660">
        <v>29</v>
      </c>
    </row>
    <row r="1661" spans="1:8" ht="30">
      <c r="A1661" t="str">
        <f t="shared" si="56"/>
        <v>Miễn giảm học phí, hỗ trợ chi phí học tập29</v>
      </c>
      <c r="B1661" s="3" t="s">
        <v>10</v>
      </c>
      <c r="C1661" s="8" t="s">
        <v>49</v>
      </c>
      <c r="D1661" s="49"/>
      <c r="E1661" s="50">
        <v>28</v>
      </c>
      <c r="F1661" s="51">
        <v>0.15</v>
      </c>
      <c r="G1661" s="50">
        <v>37.800000000000004</v>
      </c>
      <c r="H1661">
        <v>29</v>
      </c>
    </row>
    <row r="1662" spans="1:8" ht="45">
      <c r="A1662" t="str">
        <f t="shared" si="56"/>
        <v>Chính sách hỗ trợ mầm non (tiền ăn trẻ, hỗ trợ giáo viên, hỗ trợ cơ sở mầm non)29</v>
      </c>
      <c r="B1662" s="3" t="s">
        <v>1</v>
      </c>
      <c r="C1662" s="8" t="s">
        <v>48</v>
      </c>
      <c r="D1662" s="49"/>
      <c r="E1662" s="50">
        <v>2</v>
      </c>
      <c r="F1662" s="51">
        <v>0.16</v>
      </c>
      <c r="G1662" s="50">
        <v>2.88</v>
      </c>
      <c r="H1662">
        <v>29</v>
      </c>
    </row>
    <row r="1663" spans="1:8">
      <c r="A1663" t="str">
        <f t="shared" si="56"/>
        <v>Chế độ hỗ trợ học sinh khuyết tật29</v>
      </c>
      <c r="B1663" s="3" t="s">
        <v>26</v>
      </c>
      <c r="C1663" s="8" t="s">
        <v>47</v>
      </c>
      <c r="D1663" s="49"/>
      <c r="E1663" s="50"/>
      <c r="F1663" s="51"/>
      <c r="G1663" s="50"/>
      <c r="H1663">
        <v>29</v>
      </c>
    </row>
    <row r="1664" spans="1:8" ht="30">
      <c r="A1664" t="str">
        <f t="shared" si="56"/>
        <v>Chế độ giáo viên dạy trẻ khuyết tật29</v>
      </c>
      <c r="B1664" s="3" t="s">
        <v>24</v>
      </c>
      <c r="C1664" s="8" t="s">
        <v>46</v>
      </c>
      <c r="D1664" s="49"/>
      <c r="E1664" s="50">
        <v>0</v>
      </c>
      <c r="F1664" s="51">
        <v>0.2</v>
      </c>
      <c r="G1664" s="50">
        <v>855.74775735000003</v>
      </c>
      <c r="H1664">
        <v>29</v>
      </c>
    </row>
    <row r="1665" spans="1:8" ht="30">
      <c r="A1665" t="str">
        <f t="shared" si="56"/>
        <v>Chế độ hỗ trợ trẻ em nhà trẻ bán trú29</v>
      </c>
      <c r="B1665" s="3" t="s">
        <v>22</v>
      </c>
      <c r="C1665" s="8" t="s">
        <v>45</v>
      </c>
      <c r="D1665" s="49"/>
      <c r="E1665" s="50"/>
      <c r="F1665" s="51"/>
      <c r="G1665" s="50"/>
      <c r="H1665">
        <v>29</v>
      </c>
    </row>
    <row r="1666" spans="1:8" ht="30">
      <c r="A1666" t="str">
        <f t="shared" si="56"/>
        <v>Chế độ hỗ trợ đối với học sinh, trường dân tộc nội trú29</v>
      </c>
      <c r="B1666" s="21" t="s">
        <v>20</v>
      </c>
      <c r="C1666" s="22" t="s">
        <v>161</v>
      </c>
      <c r="D1666" s="49"/>
      <c r="E1666" s="50"/>
      <c r="F1666" s="51"/>
      <c r="G1666" s="50"/>
      <c r="H1666">
        <v>29</v>
      </c>
    </row>
    <row r="1667" spans="1:8">
      <c r="A1667" t="str">
        <f t="shared" si="56"/>
        <v>Hỗ trợ Tết Nguyên đán29</v>
      </c>
      <c r="B1667" s="3" t="s">
        <v>18</v>
      </c>
      <c r="C1667" s="8" t="s">
        <v>44</v>
      </c>
      <c r="D1667" s="49"/>
      <c r="E1667" s="50">
        <v>170</v>
      </c>
      <c r="F1667" s="51">
        <v>1.2</v>
      </c>
      <c r="G1667" s="50">
        <v>204</v>
      </c>
      <c r="H1667">
        <v>29</v>
      </c>
    </row>
    <row r="1668" spans="1:8">
      <c r="A1668" t="str">
        <f t="shared" si="56"/>
        <v>Các đặc thù29</v>
      </c>
      <c r="B1668" s="25">
        <v>4</v>
      </c>
      <c r="C1668" s="6" t="s">
        <v>43</v>
      </c>
      <c r="D1668" s="47"/>
      <c r="E1668" s="45"/>
      <c r="F1668" s="46"/>
      <c r="G1668" s="45">
        <v>112.55760000000001</v>
      </c>
      <c r="H1668">
        <v>29</v>
      </c>
    </row>
    <row r="1669" spans="1:8" ht="30">
      <c r="A1669" t="str">
        <f t="shared" si="56"/>
        <v>Trường có từ 02 cơ sở trở lên, mỗi cơ sở29</v>
      </c>
      <c r="B1669" s="3" t="s">
        <v>10</v>
      </c>
      <c r="C1669" s="8" t="s">
        <v>42</v>
      </c>
      <c r="D1669" s="49"/>
      <c r="E1669" s="50">
        <v>2</v>
      </c>
      <c r="F1669" s="51">
        <v>56.278800000000004</v>
      </c>
      <c r="G1669" s="50">
        <v>112.55760000000001</v>
      </c>
      <c r="H1669">
        <v>29</v>
      </c>
    </row>
    <row r="1670" spans="1:8" ht="30">
      <c r="A1670" t="str">
        <f t="shared" si="56"/>
        <v>Hỗ trợ các phường, xã trung tâm (kinh phí đào tạo chính trị)29</v>
      </c>
      <c r="B1670" s="3" t="s">
        <v>1</v>
      </c>
      <c r="C1670" s="8" t="s">
        <v>166</v>
      </c>
      <c r="D1670" s="49"/>
      <c r="E1670" s="50"/>
      <c r="F1670" s="51">
        <v>1500</v>
      </c>
      <c r="G1670" s="50"/>
      <c r="H1670">
        <v>29</v>
      </c>
    </row>
    <row r="1671" spans="1:8">
      <c r="A1671" t="str">
        <f t="shared" si="56"/>
        <v>Kinh phí hoạt động ngành29</v>
      </c>
      <c r="B1671" s="25">
        <v>5</v>
      </c>
      <c r="C1671" s="6" t="s">
        <v>41</v>
      </c>
      <c r="D1671" s="47"/>
      <c r="E1671" s="52">
        <v>24481</v>
      </c>
      <c r="F1671" s="53">
        <v>0.01</v>
      </c>
      <c r="G1671" s="45">
        <v>244.81</v>
      </c>
      <c r="H1671">
        <v>29</v>
      </c>
    </row>
    <row r="1672" spans="1:8">
      <c r="A1672" t="str">
        <f t="shared" si="56"/>
        <v>Các sự nghiệp khác29</v>
      </c>
      <c r="B1672" s="25" t="s">
        <v>40</v>
      </c>
      <c r="C1672" s="6" t="s">
        <v>39</v>
      </c>
      <c r="D1672" s="47"/>
      <c r="E1672" s="50"/>
      <c r="F1672" s="46"/>
      <c r="G1672" s="45">
        <v>70451.892471999992</v>
      </c>
      <c r="H1672">
        <v>29</v>
      </c>
    </row>
    <row r="1673" spans="1:8">
      <c r="A1673" t="str">
        <f t="shared" si="56"/>
        <v>Chi chế độ tiền lương29</v>
      </c>
      <c r="B1673" s="25">
        <v>1</v>
      </c>
      <c r="C1673" s="10" t="s">
        <v>38</v>
      </c>
      <c r="D1673" s="48"/>
      <c r="E1673" s="45"/>
      <c r="F1673" s="46"/>
      <c r="G1673" s="45">
        <v>15933.305071999999</v>
      </c>
      <c r="H1673">
        <v>29</v>
      </c>
    </row>
    <row r="1674" spans="1:8" ht="30">
      <c r="A1674" t="str">
        <f t="shared" si="56"/>
        <v>Chế độ tiền lương theo số biên chế có mặt29</v>
      </c>
      <c r="B1674" s="3" t="s">
        <v>10</v>
      </c>
      <c r="C1674" s="8" t="s">
        <v>37</v>
      </c>
      <c r="D1674" s="49"/>
      <c r="E1674" s="50">
        <v>80</v>
      </c>
      <c r="F1674" s="51"/>
      <c r="G1674" s="50">
        <v>13793.937768</v>
      </c>
      <c r="H1674">
        <v>29</v>
      </c>
    </row>
    <row r="1675" spans="1:8">
      <c r="A1675" t="str">
        <f t="shared" si="56"/>
        <v>Phụ cấp cấp ủy29</v>
      </c>
      <c r="B1675" s="3" t="s">
        <v>1</v>
      </c>
      <c r="C1675" s="8" t="s">
        <v>36</v>
      </c>
      <c r="D1675" s="49"/>
      <c r="E1675" s="54">
        <v>27</v>
      </c>
      <c r="F1675" s="51">
        <v>0.70199999999999996</v>
      </c>
      <c r="G1675" s="50">
        <v>227.44800000000001</v>
      </c>
      <c r="H1675">
        <v>29</v>
      </c>
    </row>
    <row r="1676" spans="1:8">
      <c r="A1676" t="str">
        <f t="shared" si="56"/>
        <v>Phụ cấp HĐND29</v>
      </c>
      <c r="B1676" s="3" t="s">
        <v>26</v>
      </c>
      <c r="C1676" s="8" t="s">
        <v>35</v>
      </c>
      <c r="D1676" s="49"/>
      <c r="E1676" s="54">
        <v>59</v>
      </c>
      <c r="F1676" s="51"/>
      <c r="G1676" s="50">
        <v>542</v>
      </c>
      <c r="H1676">
        <v>29</v>
      </c>
    </row>
    <row r="1677" spans="1:8" ht="45">
      <c r="A1677" t="str">
        <f t="shared" si="56"/>
        <v>Chế độ người hoạt động không chuyên trách, người trực tiếp tham gia hoạt động tại cấp ấp29</v>
      </c>
      <c r="B1677" s="3" t="s">
        <v>24</v>
      </c>
      <c r="C1677" s="8" t="s">
        <v>34</v>
      </c>
      <c r="D1677" s="49"/>
      <c r="E1677" s="50">
        <v>36</v>
      </c>
      <c r="F1677" s="51"/>
      <c r="G1677" s="50">
        <v>1369.919304</v>
      </c>
      <c r="H1677">
        <v>29</v>
      </c>
    </row>
    <row r="1678" spans="1:8">
      <c r="A1678" t="str">
        <f t="shared" si="56"/>
        <v>Khoán chi hoạt động 29</v>
      </c>
      <c r="B1678" s="25">
        <v>2</v>
      </c>
      <c r="C1678" s="6" t="s">
        <v>33</v>
      </c>
      <c r="D1678" s="47"/>
      <c r="E1678" s="45">
        <v>97</v>
      </c>
      <c r="F1678" s="46"/>
      <c r="G1678" s="45">
        <v>8432</v>
      </c>
      <c r="H1678">
        <v>29</v>
      </c>
    </row>
    <row r="1679" spans="1:8" ht="30">
      <c r="A1679" t="str">
        <f t="shared" ref="A1679:A1701" si="57">C1679&amp;H1679</f>
        <v>Phân bổ theo số biên chế CBCC được giao29</v>
      </c>
      <c r="B1679" s="14" t="s">
        <v>10</v>
      </c>
      <c r="C1679" s="15" t="s">
        <v>32</v>
      </c>
      <c r="D1679" s="55"/>
      <c r="E1679" s="56">
        <v>82</v>
      </c>
      <c r="F1679" s="57">
        <v>80</v>
      </c>
      <c r="G1679" s="58">
        <v>6560</v>
      </c>
      <c r="H1679">
        <v>29</v>
      </c>
    </row>
    <row r="1680" spans="1:8" ht="30">
      <c r="A1680" t="str">
        <f t="shared" si="57"/>
        <v>Phân bổ theo số biên chế viên chức được giao29</v>
      </c>
      <c r="B1680" s="14" t="s">
        <v>1</v>
      </c>
      <c r="C1680" s="15" t="s">
        <v>31</v>
      </c>
      <c r="D1680" s="55"/>
      <c r="E1680" s="56">
        <v>15</v>
      </c>
      <c r="F1680" s="57">
        <v>50</v>
      </c>
      <c r="G1680" s="58">
        <v>750</v>
      </c>
      <c r="H1680">
        <v>29</v>
      </c>
    </row>
    <row r="1681" spans="1:8" ht="30">
      <c r="A1681" t="str">
        <f t="shared" si="57"/>
        <v>Phân bổ bổ sung số biên chế tiết kiệm, chưa tuyển29</v>
      </c>
      <c r="B1681" s="14" t="s">
        <v>26</v>
      </c>
      <c r="C1681" s="13" t="s">
        <v>30</v>
      </c>
      <c r="D1681" s="59"/>
      <c r="E1681" s="56">
        <v>17</v>
      </c>
      <c r="F1681" s="57">
        <v>66</v>
      </c>
      <c r="G1681" s="58">
        <v>1122</v>
      </c>
      <c r="H1681">
        <v>29</v>
      </c>
    </row>
    <row r="1682" spans="1:8">
      <c r="A1682" t="str">
        <f t="shared" si="57"/>
        <v>Chi các chế độ chính sách lớn29</v>
      </c>
      <c r="B1682" s="25">
        <v>3</v>
      </c>
      <c r="C1682" s="6" t="s">
        <v>29</v>
      </c>
      <c r="D1682" s="47"/>
      <c r="E1682" s="45"/>
      <c r="F1682" s="46"/>
      <c r="G1682" s="45">
        <v>20191.550399999996</v>
      </c>
      <c r="H1682">
        <v>29</v>
      </c>
    </row>
    <row r="1683" spans="1:8" ht="30">
      <c r="A1683" t="str">
        <f t="shared" si="57"/>
        <v>Chi chế độ trợ giúp xã hội thường xuyên29</v>
      </c>
      <c r="B1683" s="3" t="s">
        <v>10</v>
      </c>
      <c r="C1683" s="8" t="s">
        <v>28</v>
      </c>
      <c r="D1683" s="49"/>
      <c r="E1683" s="50"/>
      <c r="F1683" s="51"/>
      <c r="G1683" s="50">
        <v>10761</v>
      </c>
      <c r="H1683">
        <v>29</v>
      </c>
    </row>
    <row r="1684" spans="1:8">
      <c r="A1684" t="str">
        <f t="shared" si="57"/>
        <v>Tiền điện hộ nghèo, BTXH29</v>
      </c>
      <c r="B1684" s="3" t="s">
        <v>1</v>
      </c>
      <c r="C1684" s="8" t="s">
        <v>27</v>
      </c>
      <c r="D1684" s="49"/>
      <c r="E1684" s="50"/>
      <c r="F1684" s="51"/>
      <c r="G1684" s="50">
        <v>20.705999999999996</v>
      </c>
      <c r="H1684">
        <v>29</v>
      </c>
    </row>
    <row r="1685" spans="1:8" ht="30">
      <c r="A1685" t="str">
        <f t="shared" si="57"/>
        <v>Chính sách người có uy tín, già làng29</v>
      </c>
      <c r="B1685" s="3" t="s">
        <v>26</v>
      </c>
      <c r="C1685" s="8" t="s">
        <v>25</v>
      </c>
      <c r="D1685" s="49"/>
      <c r="E1685" s="50"/>
      <c r="F1685" s="51"/>
      <c r="G1685" s="50">
        <v>9.6000000000000014</v>
      </c>
      <c r="H1685">
        <v>29</v>
      </c>
    </row>
    <row r="1686" spans="1:8" ht="30">
      <c r="A1686" t="str">
        <f t="shared" si="57"/>
        <v>Chế độ quà tặng, chúc thọ người cao tuổi29</v>
      </c>
      <c r="B1686" s="3" t="s">
        <v>24</v>
      </c>
      <c r="C1686" s="8" t="s">
        <v>23</v>
      </c>
      <c r="D1686" s="49"/>
      <c r="E1686" s="50"/>
      <c r="F1686" s="51"/>
      <c r="G1686" s="50">
        <v>168.72</v>
      </c>
      <c r="H1686">
        <v>29</v>
      </c>
    </row>
    <row r="1687" spans="1:8" ht="30">
      <c r="A1687" t="str">
        <f t="shared" si="57"/>
        <v>Chế độ đối với trưởng các đoàn thể ấp29</v>
      </c>
      <c r="B1687" s="3" t="s">
        <v>22</v>
      </c>
      <c r="C1687" s="8" t="s">
        <v>21</v>
      </c>
      <c r="D1687" s="49"/>
      <c r="E1687" s="50">
        <v>24</v>
      </c>
      <c r="F1687" s="51">
        <v>3.5999999999999996</v>
      </c>
      <c r="G1687" s="50">
        <v>86.399999999999991</v>
      </c>
      <c r="H1687">
        <v>29</v>
      </c>
    </row>
    <row r="1688" spans="1:8">
      <c r="A1688" t="str">
        <f t="shared" si="57"/>
        <v>Chế độ hỗ trợ tổ nhân dân29</v>
      </c>
      <c r="B1688" s="3" t="s">
        <v>20</v>
      </c>
      <c r="C1688" s="8" t="s">
        <v>19</v>
      </c>
      <c r="D1688" s="49"/>
      <c r="E1688" s="50">
        <v>114</v>
      </c>
      <c r="F1688" s="51">
        <v>3.5999999999999996</v>
      </c>
      <c r="G1688" s="50">
        <v>410.4</v>
      </c>
      <c r="H1688">
        <v>29</v>
      </c>
    </row>
    <row r="1689" spans="1:8" ht="30">
      <c r="A1689" t="str">
        <f t="shared" si="57"/>
        <v>Chế độ đối với đội an ninh trật tự cơ sở29</v>
      </c>
      <c r="B1689" s="3" t="s">
        <v>18</v>
      </c>
      <c r="C1689" s="8" t="s">
        <v>17</v>
      </c>
      <c r="D1689" s="49"/>
      <c r="E1689" s="50">
        <v>24</v>
      </c>
      <c r="F1689" s="51"/>
      <c r="G1689" s="50">
        <v>1696.68</v>
      </c>
      <c r="H1689">
        <v>29</v>
      </c>
    </row>
    <row r="1690" spans="1:8">
      <c r="A1690" t="str">
        <f t="shared" si="57"/>
        <v>Chế độ dân quân tự vệ29</v>
      </c>
      <c r="B1690" s="3" t="s">
        <v>16</v>
      </c>
      <c r="C1690" s="8" t="s">
        <v>15</v>
      </c>
      <c r="D1690" s="49"/>
      <c r="E1690" s="50">
        <v>28</v>
      </c>
      <c r="F1690" s="51"/>
      <c r="G1690" s="50">
        <v>6272.9243999999999</v>
      </c>
      <c r="H1690">
        <v>29</v>
      </c>
    </row>
    <row r="1691" spans="1:8">
      <c r="A1691" t="str">
        <f t="shared" si="57"/>
        <v>Chế độ hỗ trợ Tết Nguyên đán29</v>
      </c>
      <c r="B1691" s="3" t="s">
        <v>14</v>
      </c>
      <c r="C1691" s="8" t="s">
        <v>13</v>
      </c>
      <c r="D1691" s="49"/>
      <c r="E1691" s="50"/>
      <c r="F1691" s="51">
        <v>1.2</v>
      </c>
      <c r="G1691" s="50">
        <v>765.11999999999989</v>
      </c>
      <c r="H1691">
        <v>29</v>
      </c>
    </row>
    <row r="1692" spans="1:8">
      <c r="A1692" t="str">
        <f t="shared" si="57"/>
        <v>Chi thu gom, xử lý rác29</v>
      </c>
      <c r="B1692" s="25">
        <v>4</v>
      </c>
      <c r="C1692" s="10" t="s">
        <v>12</v>
      </c>
      <c r="D1692" s="48"/>
      <c r="E1692" s="45"/>
      <c r="F1692" s="46"/>
      <c r="G1692" s="45">
        <v>6010</v>
      </c>
      <c r="H1692">
        <v>29</v>
      </c>
    </row>
    <row r="1693" spans="1:8">
      <c r="A1693" t="str">
        <f t="shared" si="57"/>
        <v>Chi bổ sung đặc thù29</v>
      </c>
      <c r="B1693" s="25">
        <v>5</v>
      </c>
      <c r="C1693" s="6" t="s">
        <v>11</v>
      </c>
      <c r="D1693" s="47"/>
      <c r="E1693" s="45"/>
      <c r="F1693" s="46"/>
      <c r="G1693" s="45">
        <v>0</v>
      </c>
      <c r="H1693">
        <v>29</v>
      </c>
    </row>
    <row r="1694" spans="1:8">
      <c r="A1694" t="str">
        <f t="shared" si="57"/>
        <v>Hỗ trợ các phường, xã trung tâm29</v>
      </c>
      <c r="B1694" s="3" t="s">
        <v>10</v>
      </c>
      <c r="C1694" s="8" t="s">
        <v>9</v>
      </c>
      <c r="D1694" s="49"/>
      <c r="E1694" s="50"/>
      <c r="F1694" s="51"/>
      <c r="G1694" s="50">
        <v>0</v>
      </c>
      <c r="H1694">
        <v>29</v>
      </c>
    </row>
    <row r="1695" spans="1:8">
      <c r="A1695" t="str">
        <f t="shared" si="57"/>
        <v>- Phường Trấn Biên 29</v>
      </c>
      <c r="B1695" s="3"/>
      <c r="C1695" s="8" t="s">
        <v>8</v>
      </c>
      <c r="D1695" s="49"/>
      <c r="E1695" s="50"/>
      <c r="F1695" s="51">
        <v>60000</v>
      </c>
      <c r="G1695" s="50"/>
      <c r="H1695">
        <v>29</v>
      </c>
    </row>
    <row r="1696" spans="1:8" ht="30">
      <c r="A1696" t="str">
        <f t="shared" si="57"/>
        <v>- Phường Long Khánh và Phường Bình Phước29</v>
      </c>
      <c r="B1696" s="3"/>
      <c r="C1696" s="8" t="s">
        <v>7</v>
      </c>
      <c r="D1696" s="49"/>
      <c r="E1696" s="50"/>
      <c r="F1696" s="51">
        <v>19200</v>
      </c>
      <c r="G1696" s="50"/>
      <c r="H1696">
        <v>29</v>
      </c>
    </row>
    <row r="1697" spans="1:8">
      <c r="A1697" t="str">
        <f t="shared" si="57"/>
        <v>- Các phường trung tâm khác29</v>
      </c>
      <c r="B1697" s="3"/>
      <c r="C1697" s="8" t="s">
        <v>6</v>
      </c>
      <c r="D1697" s="49"/>
      <c r="E1697" s="50"/>
      <c r="F1697" s="51">
        <v>8500</v>
      </c>
      <c r="G1697" s="50">
        <v>0</v>
      </c>
      <c r="H1697">
        <v>29</v>
      </c>
    </row>
    <row r="1698" spans="1:8">
      <c r="A1698" t="str">
        <f t="shared" si="57"/>
        <v xml:space="preserve"> Hỗ trợ các xã vùng biên giới29</v>
      </c>
      <c r="B1698" s="3" t="s">
        <v>1</v>
      </c>
      <c r="C1698" s="8" t="s">
        <v>5</v>
      </c>
      <c r="D1698" s="49"/>
      <c r="E1698" s="50"/>
      <c r="F1698" s="51">
        <v>3000</v>
      </c>
      <c r="G1698" s="50">
        <v>0</v>
      </c>
      <c r="H1698">
        <v>29</v>
      </c>
    </row>
    <row r="1699" spans="1:8">
      <c r="A1699" t="str">
        <f t="shared" si="57"/>
        <v>Phân bổ chung 29</v>
      </c>
      <c r="B1699" s="25">
        <v>9</v>
      </c>
      <c r="C1699" s="6" t="s">
        <v>4</v>
      </c>
      <c r="D1699" s="47"/>
      <c r="E1699" s="45"/>
      <c r="F1699" s="46"/>
      <c r="G1699" s="45">
        <v>19885.037</v>
      </c>
      <c r="H1699">
        <v>29</v>
      </c>
    </row>
    <row r="1700" spans="1:8">
      <c r="A1700" t="str">
        <f t="shared" si="57"/>
        <v>Phân bổ chung theo xã29</v>
      </c>
      <c r="B1700" s="3" t="s">
        <v>3</v>
      </c>
      <c r="C1700" s="8" t="s">
        <v>2</v>
      </c>
      <c r="D1700" s="49"/>
      <c r="E1700" s="50">
        <v>1</v>
      </c>
      <c r="F1700" s="51">
        <v>18000</v>
      </c>
      <c r="G1700" s="50">
        <v>18000</v>
      </c>
      <c r="H1700">
        <v>29</v>
      </c>
    </row>
    <row r="1701" spans="1:8">
      <c r="A1701" t="str">
        <f t="shared" si="57"/>
        <v>Phân bổ theo dân số 29</v>
      </c>
      <c r="B1701" s="3" t="s">
        <v>1</v>
      </c>
      <c r="C1701" s="8" t="s">
        <v>0</v>
      </c>
      <c r="D1701" s="49"/>
      <c r="E1701" s="52">
        <v>24481</v>
      </c>
      <c r="F1701" s="51">
        <v>7.6999999999999999E-2</v>
      </c>
      <c r="G1701" s="50">
        <v>1885.037</v>
      </c>
      <c r="H1701">
        <v>29</v>
      </c>
    </row>
    <row r="1704" spans="1:8">
      <c r="B1704" s="147" t="s">
        <v>64</v>
      </c>
      <c r="C1704" s="149" t="s">
        <v>63</v>
      </c>
      <c r="D1704" s="149" t="s">
        <v>62</v>
      </c>
      <c r="E1704" s="151" t="s">
        <v>61</v>
      </c>
      <c r="F1704" s="151"/>
      <c r="G1704" s="151"/>
      <c r="H1704">
        <v>30</v>
      </c>
    </row>
    <row r="1705" spans="1:8">
      <c r="B1705" s="148"/>
      <c r="C1705" s="150"/>
      <c r="D1705" s="150"/>
      <c r="E1705" s="18" t="s">
        <v>60</v>
      </c>
      <c r="F1705" s="18" t="s">
        <v>59</v>
      </c>
      <c r="G1705" s="18" t="s">
        <v>58</v>
      </c>
      <c r="H1705">
        <v>30</v>
      </c>
    </row>
    <row r="1706" spans="1:8">
      <c r="A1706" t="str">
        <f t="shared" ref="A1706:A1737" si="58">C1706&amp;H1706</f>
        <v>Tổng30</v>
      </c>
      <c r="B1706" s="25"/>
      <c r="C1706" s="26" t="s">
        <v>57</v>
      </c>
      <c r="D1706" s="45"/>
      <c r="E1706" s="45"/>
      <c r="F1706" s="46"/>
      <c r="G1706" s="45">
        <v>256602.52911348699</v>
      </c>
      <c r="H1706">
        <v>30</v>
      </c>
    </row>
    <row r="1707" spans="1:8">
      <c r="A1707" t="str">
        <f t="shared" si="58"/>
        <v>Sự nghiệp giáo dục - đào tạo30</v>
      </c>
      <c r="B1707" s="25" t="s">
        <v>56</v>
      </c>
      <c r="C1707" s="6" t="s">
        <v>55</v>
      </c>
      <c r="D1707" s="47"/>
      <c r="E1707" s="45"/>
      <c r="F1707" s="46"/>
      <c r="G1707" s="45">
        <v>149073.470363167</v>
      </c>
      <c r="H1707">
        <v>30</v>
      </c>
    </row>
    <row r="1708" spans="1:8" ht="28.5">
      <c r="A1708" t="str">
        <f t="shared" si="58"/>
        <v>Chi chế độ tiền lương theo số biên chế có mặt30</v>
      </c>
      <c r="B1708" s="25">
        <v>1</v>
      </c>
      <c r="C1708" s="10" t="s">
        <v>54</v>
      </c>
      <c r="D1708" s="48"/>
      <c r="E1708" s="45">
        <v>560</v>
      </c>
      <c r="F1708" s="46"/>
      <c r="G1708" s="45">
        <v>110783.03295851998</v>
      </c>
      <c r="H1708">
        <v>30</v>
      </c>
    </row>
    <row r="1709" spans="1:8">
      <c r="A1709" t="str">
        <f t="shared" si="58"/>
        <v>Khoán chi hoạt động giáo dục30</v>
      </c>
      <c r="B1709" s="25">
        <v>2</v>
      </c>
      <c r="C1709" s="6" t="s">
        <v>163</v>
      </c>
      <c r="D1709" s="47"/>
      <c r="E1709" s="45">
        <v>652</v>
      </c>
      <c r="F1709" s="46"/>
      <c r="G1709" s="45">
        <v>26947.062399999999</v>
      </c>
      <c r="H1709">
        <v>30</v>
      </c>
    </row>
    <row r="1710" spans="1:8">
      <c r="A1710" t="str">
        <f t="shared" si="58"/>
        <v>Mầm non30</v>
      </c>
      <c r="B1710" s="3" t="s">
        <v>10</v>
      </c>
      <c r="C1710" s="8" t="s">
        <v>53</v>
      </c>
      <c r="D1710" s="49"/>
      <c r="E1710" s="50">
        <v>61</v>
      </c>
      <c r="F1710" s="51"/>
      <c r="G1710" s="50">
        <v>3172</v>
      </c>
      <c r="H1710">
        <v>30</v>
      </c>
    </row>
    <row r="1711" spans="1:8">
      <c r="A1711" t="str">
        <f t="shared" si="58"/>
        <v>- Phường30</v>
      </c>
      <c r="B1711" s="3"/>
      <c r="C1711" s="8" t="s">
        <v>167</v>
      </c>
      <c r="D1711" s="49"/>
      <c r="E1711" s="50">
        <v>61</v>
      </c>
      <c r="F1711" s="51">
        <v>52</v>
      </c>
      <c r="G1711" s="50">
        <v>3172</v>
      </c>
      <c r="H1711">
        <v>30</v>
      </c>
    </row>
    <row r="1712" spans="1:8">
      <c r="A1712" t="str">
        <f t="shared" si="58"/>
        <v>- Xã30</v>
      </c>
      <c r="B1712" s="3"/>
      <c r="C1712" s="8" t="s">
        <v>164</v>
      </c>
      <c r="D1712" s="49"/>
      <c r="E1712" s="50"/>
      <c r="F1712" s="51">
        <v>60</v>
      </c>
      <c r="G1712" s="50">
        <v>0</v>
      </c>
      <c r="H1712">
        <v>30</v>
      </c>
    </row>
    <row r="1713" spans="1:8">
      <c r="A1713" t="str">
        <f t="shared" si="58"/>
        <v>Cấp 1, 230</v>
      </c>
      <c r="B1713" s="3" t="s">
        <v>1</v>
      </c>
      <c r="C1713" s="8" t="s">
        <v>52</v>
      </c>
      <c r="D1713" s="49"/>
      <c r="E1713" s="50">
        <v>591</v>
      </c>
      <c r="F1713" s="51"/>
      <c r="G1713" s="50">
        <v>17730</v>
      </c>
      <c r="H1713">
        <v>30</v>
      </c>
    </row>
    <row r="1714" spans="1:8">
      <c r="A1714" t="str">
        <f t="shared" si="58"/>
        <v>-Phường30</v>
      </c>
      <c r="B1714" s="3"/>
      <c r="C1714" s="8" t="s">
        <v>168</v>
      </c>
      <c r="D1714" s="49"/>
      <c r="E1714" s="50">
        <v>591</v>
      </c>
      <c r="F1714" s="51">
        <v>30</v>
      </c>
      <c r="G1714" s="50">
        <v>17730</v>
      </c>
      <c r="H1714">
        <v>30</v>
      </c>
    </row>
    <row r="1715" spans="1:8">
      <c r="A1715" t="str">
        <f t="shared" si="58"/>
        <v>-Xã30</v>
      </c>
      <c r="B1715" s="3"/>
      <c r="C1715" s="8" t="s">
        <v>169</v>
      </c>
      <c r="D1715" s="49"/>
      <c r="E1715" s="50"/>
      <c r="F1715" s="51">
        <v>35</v>
      </c>
      <c r="G1715" s="50">
        <v>0</v>
      </c>
      <c r="H1715">
        <v>30</v>
      </c>
    </row>
    <row r="1716" spans="1:8">
      <c r="A1716" t="str">
        <f t="shared" si="58"/>
        <v>Trường chính trị 30</v>
      </c>
      <c r="B1716" s="3" t="s">
        <v>26</v>
      </c>
      <c r="C1716" s="8" t="s">
        <v>51</v>
      </c>
      <c r="D1716" s="49"/>
      <c r="E1716" s="50"/>
      <c r="F1716" s="51">
        <v>80</v>
      </c>
      <c r="G1716" s="50">
        <v>0</v>
      </c>
      <c r="H1716">
        <v>30</v>
      </c>
    </row>
    <row r="1717" spans="1:8">
      <c r="A1717" t="str">
        <f t="shared" si="58"/>
        <v>Trường dân tộc nội trú30</v>
      </c>
      <c r="B1717" s="3" t="s">
        <v>24</v>
      </c>
      <c r="C1717" s="8" t="s">
        <v>165</v>
      </c>
      <c r="D1717" s="49"/>
      <c r="E1717" s="50"/>
      <c r="F1717" s="51">
        <v>55</v>
      </c>
      <c r="G1717" s="50">
        <v>0</v>
      </c>
      <c r="H1717">
        <v>30</v>
      </c>
    </row>
    <row r="1718" spans="1:8" ht="45">
      <c r="A1718" t="str">
        <f t="shared" si="58"/>
        <v>'Phân bổ bổ sung số biên chế tiết kiệm, chưa tuyển sự nghiệp giáo dục - đào tạo30</v>
      </c>
      <c r="B1718" s="3" t="s">
        <v>22</v>
      </c>
      <c r="C1718" s="8" t="s">
        <v>170</v>
      </c>
      <c r="D1718" s="49"/>
      <c r="E1718" s="50">
        <v>92</v>
      </c>
      <c r="F1718" s="51">
        <v>65.707199999999986</v>
      </c>
      <c r="G1718" s="50">
        <v>6045.0623999999989</v>
      </c>
      <c r="H1718">
        <v>30</v>
      </c>
    </row>
    <row r="1719" spans="1:8">
      <c r="A1719" t="str">
        <f t="shared" si="58"/>
        <v>Chi các chế độ chính sách30</v>
      </c>
      <c r="B1719" s="25">
        <v>3</v>
      </c>
      <c r="C1719" s="6" t="s">
        <v>50</v>
      </c>
      <c r="D1719" s="47"/>
      <c r="E1719" s="45"/>
      <c r="F1719" s="46"/>
      <c r="G1719" s="45">
        <v>10161.148604647002</v>
      </c>
      <c r="H1719">
        <v>30</v>
      </c>
    </row>
    <row r="1720" spans="1:8" ht="30">
      <c r="A1720" t="str">
        <f t="shared" si="58"/>
        <v>Miễn giảm học phí, hỗ trợ chi phí học tập30</v>
      </c>
      <c r="B1720" s="3" t="s">
        <v>10</v>
      </c>
      <c r="C1720" s="8" t="s">
        <v>49</v>
      </c>
      <c r="D1720" s="49"/>
      <c r="E1720" s="50">
        <v>4187</v>
      </c>
      <c r="F1720" s="51"/>
      <c r="G1720" s="50">
        <v>4763.6437499999993</v>
      </c>
      <c r="H1720">
        <v>30</v>
      </c>
    </row>
    <row r="1721" spans="1:8" ht="45">
      <c r="A1721" t="str">
        <f t="shared" si="58"/>
        <v>Chính sách hỗ trợ mầm non (tiền ăn trẻ, hỗ trợ giáo viên, hỗ trợ cơ sở mầm non)30</v>
      </c>
      <c r="B1721" s="3" t="s">
        <v>1</v>
      </c>
      <c r="C1721" s="8" t="s">
        <v>48</v>
      </c>
      <c r="D1721" s="49"/>
      <c r="E1721" s="50"/>
      <c r="F1721" s="51"/>
      <c r="G1721" s="50"/>
      <c r="H1721">
        <v>30</v>
      </c>
    </row>
    <row r="1722" spans="1:8">
      <c r="A1722" t="str">
        <f t="shared" si="58"/>
        <v>Chế độ hỗ trợ học sinh khuyết tật30</v>
      </c>
      <c r="B1722" s="3" t="s">
        <v>26</v>
      </c>
      <c r="C1722" s="8" t="s">
        <v>47</v>
      </c>
      <c r="D1722" s="49"/>
      <c r="E1722" s="50"/>
      <c r="F1722" s="51"/>
      <c r="G1722" s="50"/>
      <c r="H1722">
        <v>30</v>
      </c>
    </row>
    <row r="1723" spans="1:8" ht="30">
      <c r="A1723" t="str">
        <f t="shared" si="58"/>
        <v>Chế độ giáo viên dạy trẻ khuyết tật30</v>
      </c>
      <c r="B1723" s="3" t="s">
        <v>24</v>
      </c>
      <c r="C1723" s="8" t="s">
        <v>46</v>
      </c>
      <c r="D1723" s="49"/>
      <c r="E1723" s="50"/>
      <c r="F1723" s="51"/>
      <c r="G1723" s="50">
        <v>4725.5048546470034</v>
      </c>
      <c r="H1723">
        <v>30</v>
      </c>
    </row>
    <row r="1724" spans="1:8" ht="30">
      <c r="A1724" t="str">
        <f t="shared" si="58"/>
        <v>Chế độ hỗ trợ trẻ em nhà trẻ bán trú30</v>
      </c>
      <c r="B1724" s="3" t="s">
        <v>22</v>
      </c>
      <c r="C1724" s="8" t="s">
        <v>45</v>
      </c>
      <c r="D1724" s="49"/>
      <c r="E1724" s="50"/>
      <c r="F1724" s="51"/>
      <c r="G1724" s="50"/>
      <c r="H1724">
        <v>30</v>
      </c>
    </row>
    <row r="1725" spans="1:8" ht="30">
      <c r="A1725" t="str">
        <f t="shared" si="58"/>
        <v>Chế độ hỗ trợ đối với học sinh, trường dân tộc nội trú30</v>
      </c>
      <c r="B1725" s="21" t="s">
        <v>20</v>
      </c>
      <c r="C1725" s="22" t="s">
        <v>161</v>
      </c>
      <c r="D1725" s="49"/>
      <c r="E1725" s="50"/>
      <c r="F1725" s="51"/>
      <c r="G1725" s="50"/>
      <c r="H1725">
        <v>30</v>
      </c>
    </row>
    <row r="1726" spans="1:8">
      <c r="A1726" t="str">
        <f t="shared" si="58"/>
        <v>Hỗ trợ Tết Nguyên đán30</v>
      </c>
      <c r="B1726" s="3" t="s">
        <v>18</v>
      </c>
      <c r="C1726" s="8" t="s">
        <v>44</v>
      </c>
      <c r="D1726" s="49"/>
      <c r="E1726" s="50">
        <v>560</v>
      </c>
      <c r="F1726" s="51">
        <v>1.2</v>
      </c>
      <c r="G1726" s="50">
        <v>672</v>
      </c>
      <c r="H1726">
        <v>30</v>
      </c>
    </row>
    <row r="1727" spans="1:8">
      <c r="A1727" t="str">
        <f t="shared" si="58"/>
        <v>Các đặc thù30</v>
      </c>
      <c r="B1727" s="25">
        <v>4</v>
      </c>
      <c r="C1727" s="6" t="s">
        <v>43</v>
      </c>
      <c r="D1727" s="47"/>
      <c r="E1727" s="45"/>
      <c r="F1727" s="46"/>
      <c r="G1727" s="45">
        <v>168.83640000000003</v>
      </c>
      <c r="H1727">
        <v>30</v>
      </c>
    </row>
    <row r="1728" spans="1:8" ht="30">
      <c r="A1728" t="str">
        <f t="shared" si="58"/>
        <v>Trường có từ 02 cơ sở trở lên, mỗi cơ sở30</v>
      </c>
      <c r="B1728" s="3" t="s">
        <v>10</v>
      </c>
      <c r="C1728" s="8" t="s">
        <v>42</v>
      </c>
      <c r="D1728" s="49"/>
      <c r="E1728" s="50">
        <v>3</v>
      </c>
      <c r="F1728" s="51">
        <v>56.278800000000004</v>
      </c>
      <c r="G1728" s="50">
        <v>168.83640000000003</v>
      </c>
      <c r="H1728">
        <v>30</v>
      </c>
    </row>
    <row r="1729" spans="1:8" ht="30">
      <c r="A1729" t="str">
        <f t="shared" si="58"/>
        <v>Hỗ trợ các phường, xã trung tâm (kinh phí đào tạo chính trị)30</v>
      </c>
      <c r="B1729" s="3" t="s">
        <v>1</v>
      </c>
      <c r="C1729" s="8" t="s">
        <v>166</v>
      </c>
      <c r="D1729" s="49"/>
      <c r="E1729" s="50"/>
      <c r="F1729" s="51">
        <v>1500</v>
      </c>
      <c r="G1729" s="50">
        <v>0</v>
      </c>
      <c r="H1729">
        <v>30</v>
      </c>
    </row>
    <row r="1730" spans="1:8">
      <c r="A1730" t="str">
        <f t="shared" si="58"/>
        <v>Kinh phí hoạt động ngành30</v>
      </c>
      <c r="B1730" s="25">
        <v>5</v>
      </c>
      <c r="C1730" s="6" t="s">
        <v>41</v>
      </c>
      <c r="D1730" s="47"/>
      <c r="E1730" s="52">
        <v>101339</v>
      </c>
      <c r="F1730" s="53">
        <v>0.01</v>
      </c>
      <c r="G1730" s="45">
        <v>1013.39</v>
      </c>
      <c r="H1730">
        <v>30</v>
      </c>
    </row>
    <row r="1731" spans="1:8">
      <c r="A1731" t="str">
        <f t="shared" si="58"/>
        <v>Các sự nghiệp khác30</v>
      </c>
      <c r="B1731" s="25" t="s">
        <v>40</v>
      </c>
      <c r="C1731" s="6" t="s">
        <v>39</v>
      </c>
      <c r="D1731" s="47"/>
      <c r="E1731" s="50"/>
      <c r="F1731" s="46"/>
      <c r="G1731" s="45">
        <v>107529.05875031999</v>
      </c>
      <c r="H1731">
        <v>30</v>
      </c>
    </row>
    <row r="1732" spans="1:8">
      <c r="A1732" t="str">
        <f t="shared" si="58"/>
        <v>Chi chế độ tiền lương30</v>
      </c>
      <c r="B1732" s="25">
        <v>1</v>
      </c>
      <c r="C1732" s="10" t="s">
        <v>38</v>
      </c>
      <c r="D1732" s="48"/>
      <c r="E1732" s="45"/>
      <c r="F1732" s="46"/>
      <c r="G1732" s="45">
        <v>15600.684828719999</v>
      </c>
      <c r="H1732">
        <v>30</v>
      </c>
    </row>
    <row r="1733" spans="1:8" ht="30">
      <c r="A1733" t="str">
        <f t="shared" si="58"/>
        <v>Chế độ tiền lương theo số biên chế có mặt30</v>
      </c>
      <c r="B1733" s="3" t="s">
        <v>10</v>
      </c>
      <c r="C1733" s="8" t="s">
        <v>37</v>
      </c>
      <c r="D1733" s="49"/>
      <c r="E1733" s="50">
        <v>75</v>
      </c>
      <c r="F1733" s="51"/>
      <c r="G1733" s="50">
        <v>11769.280164719999</v>
      </c>
      <c r="H1733">
        <v>30</v>
      </c>
    </row>
    <row r="1734" spans="1:8">
      <c r="A1734" t="str">
        <f t="shared" si="58"/>
        <v>Phụ cấp cấp ủy30</v>
      </c>
      <c r="B1734" s="3" t="s">
        <v>1</v>
      </c>
      <c r="C1734" s="8" t="s">
        <v>36</v>
      </c>
      <c r="D1734" s="49"/>
      <c r="E1734" s="54">
        <v>27</v>
      </c>
      <c r="F1734" s="51">
        <v>8.4239999999999995</v>
      </c>
      <c r="G1734" s="50">
        <v>227.44799999999998</v>
      </c>
      <c r="H1734">
        <v>30</v>
      </c>
    </row>
    <row r="1735" spans="1:8">
      <c r="A1735" t="str">
        <f t="shared" si="58"/>
        <v>Phụ cấp HĐND30</v>
      </c>
      <c r="B1735" s="3" t="s">
        <v>26</v>
      </c>
      <c r="C1735" s="8" t="s">
        <v>35</v>
      </c>
      <c r="D1735" s="49"/>
      <c r="E1735" s="54"/>
      <c r="F1735" s="51">
        <v>8.4239999999999995</v>
      </c>
      <c r="G1735" s="50">
        <v>1137.7380000000001</v>
      </c>
      <c r="H1735">
        <v>30</v>
      </c>
    </row>
    <row r="1736" spans="1:8" ht="45">
      <c r="A1736" t="str">
        <f t="shared" si="58"/>
        <v>Chế độ người hoạt động không chuyên trách, người trực tiếp tham gia hoạt động tại cấp ấp30</v>
      </c>
      <c r="B1736" s="3" t="s">
        <v>24</v>
      </c>
      <c r="C1736" s="8" t="s">
        <v>34</v>
      </c>
      <c r="D1736" s="49"/>
      <c r="E1736" s="50">
        <v>57</v>
      </c>
      <c r="F1736" s="51"/>
      <c r="G1736" s="50">
        <v>2466.218664</v>
      </c>
      <c r="H1736">
        <v>30</v>
      </c>
    </row>
    <row r="1737" spans="1:8">
      <c r="A1737" t="str">
        <f t="shared" si="58"/>
        <v>Khoán chi hoạt động 30</v>
      </c>
      <c r="B1737" s="25">
        <v>2</v>
      </c>
      <c r="C1737" s="6" t="s">
        <v>33</v>
      </c>
      <c r="D1737" s="47"/>
      <c r="E1737" s="45">
        <v>114</v>
      </c>
      <c r="F1737" s="46"/>
      <c r="G1737" s="45">
        <v>11244</v>
      </c>
      <c r="H1737">
        <v>30</v>
      </c>
    </row>
    <row r="1738" spans="1:8" ht="30">
      <c r="A1738" t="str">
        <f t="shared" ref="A1738:A1760" si="59">C1738&amp;H1738</f>
        <v>Phân bổ theo số biên chế CBCC được giao30</v>
      </c>
      <c r="B1738" s="14" t="s">
        <v>10</v>
      </c>
      <c r="C1738" s="15" t="s">
        <v>32</v>
      </c>
      <c r="D1738" s="55"/>
      <c r="E1738" s="56">
        <v>99</v>
      </c>
      <c r="F1738" s="57">
        <v>80</v>
      </c>
      <c r="G1738" s="58">
        <v>7920</v>
      </c>
      <c r="H1738">
        <v>30</v>
      </c>
    </row>
    <row r="1739" spans="1:8" ht="30">
      <c r="A1739" t="str">
        <f t="shared" si="59"/>
        <v>Phân bổ theo số biên chế viên chức được giao30</v>
      </c>
      <c r="B1739" s="14" t="s">
        <v>1</v>
      </c>
      <c r="C1739" s="15" t="s">
        <v>31</v>
      </c>
      <c r="D1739" s="55"/>
      <c r="E1739" s="56">
        <v>15</v>
      </c>
      <c r="F1739" s="57">
        <v>50</v>
      </c>
      <c r="G1739" s="58">
        <v>750</v>
      </c>
      <c r="H1739">
        <v>30</v>
      </c>
    </row>
    <row r="1740" spans="1:8" ht="30">
      <c r="A1740" t="str">
        <f t="shared" si="59"/>
        <v>Phân bổ bổ sung số biên chế tiết kiệm, chưa tuyển30</v>
      </c>
      <c r="B1740" s="14" t="s">
        <v>26</v>
      </c>
      <c r="C1740" s="13" t="s">
        <v>30</v>
      </c>
      <c r="D1740" s="59"/>
      <c r="E1740" s="56">
        <v>39</v>
      </c>
      <c r="F1740" s="57">
        <v>66</v>
      </c>
      <c r="G1740" s="58">
        <v>2574</v>
      </c>
      <c r="H1740">
        <v>30</v>
      </c>
    </row>
    <row r="1741" spans="1:8">
      <c r="A1741" t="str">
        <f t="shared" si="59"/>
        <v>Chi các chế độ chính sách lớn30</v>
      </c>
      <c r="B1741" s="25">
        <v>3</v>
      </c>
      <c r="C1741" s="6" t="s">
        <v>29</v>
      </c>
      <c r="D1741" s="47"/>
      <c r="E1741" s="45"/>
      <c r="F1741" s="46"/>
      <c r="G1741" s="45">
        <v>40176.025999999998</v>
      </c>
      <c r="H1741">
        <v>30</v>
      </c>
    </row>
    <row r="1742" spans="1:8" ht="30">
      <c r="A1742" t="str">
        <f t="shared" si="59"/>
        <v>Chi chế độ trợ giúp xã hội thường xuyên30</v>
      </c>
      <c r="B1742" s="3" t="s">
        <v>10</v>
      </c>
      <c r="C1742" s="8" t="s">
        <v>28</v>
      </c>
      <c r="D1742" s="49"/>
      <c r="E1742" s="50">
        <v>2806</v>
      </c>
      <c r="F1742" s="51"/>
      <c r="G1742" s="50">
        <v>23142</v>
      </c>
      <c r="H1742">
        <v>30</v>
      </c>
    </row>
    <row r="1743" spans="1:8">
      <c r="A1743" t="str">
        <f t="shared" si="59"/>
        <v>Tiền điện hộ nghèo, BTXH30</v>
      </c>
      <c r="B1743" s="3" t="s">
        <v>1</v>
      </c>
      <c r="C1743" s="8" t="s">
        <v>27</v>
      </c>
      <c r="D1743" s="49"/>
      <c r="E1743" s="50">
        <v>54</v>
      </c>
      <c r="F1743" s="51"/>
      <c r="G1743" s="50">
        <v>42.444000000000003</v>
      </c>
      <c r="H1743">
        <v>30</v>
      </c>
    </row>
    <row r="1744" spans="1:8" ht="30">
      <c r="A1744" t="str">
        <f t="shared" si="59"/>
        <v>Chính sách người có uy tín, già làng30</v>
      </c>
      <c r="B1744" s="3" t="s">
        <v>26</v>
      </c>
      <c r="C1744" s="8" t="s">
        <v>25</v>
      </c>
      <c r="D1744" s="49"/>
      <c r="E1744" s="50"/>
      <c r="F1744" s="51"/>
      <c r="G1744" s="50"/>
      <c r="H1744">
        <v>30</v>
      </c>
    </row>
    <row r="1745" spans="1:8" ht="30">
      <c r="A1745" t="str">
        <f t="shared" si="59"/>
        <v>Chế độ quà tặng, chúc thọ người cao tuổi30</v>
      </c>
      <c r="B1745" s="3" t="s">
        <v>24</v>
      </c>
      <c r="C1745" s="8" t="s">
        <v>23</v>
      </c>
      <c r="D1745" s="49"/>
      <c r="E1745" s="50">
        <v>807</v>
      </c>
      <c r="F1745" s="51"/>
      <c r="G1745" s="50">
        <v>1185.8</v>
      </c>
      <c r="H1745">
        <v>30</v>
      </c>
    </row>
    <row r="1746" spans="1:8" ht="30">
      <c r="A1746" t="str">
        <f t="shared" si="59"/>
        <v>Chế độ đối với trưởng các đoàn thể ấp30</v>
      </c>
      <c r="B1746" s="3" t="s">
        <v>22</v>
      </c>
      <c r="C1746" s="8" t="s">
        <v>21</v>
      </c>
      <c r="D1746" s="49"/>
      <c r="E1746" s="50">
        <v>68</v>
      </c>
      <c r="F1746" s="51">
        <v>3.5999999999999996</v>
      </c>
      <c r="G1746" s="50">
        <v>244.79999999999998</v>
      </c>
      <c r="H1746">
        <v>30</v>
      </c>
    </row>
    <row r="1747" spans="1:8">
      <c r="A1747" t="str">
        <f t="shared" si="59"/>
        <v>Chế độ hỗ trợ tổ nhân dân30</v>
      </c>
      <c r="B1747" s="3" t="s">
        <v>20</v>
      </c>
      <c r="C1747" s="8" t="s">
        <v>19</v>
      </c>
      <c r="D1747" s="49"/>
      <c r="E1747" s="50">
        <v>332</v>
      </c>
      <c r="F1747" s="51">
        <v>3.5999999999999996</v>
      </c>
      <c r="G1747" s="50">
        <v>1195.1999999999998</v>
      </c>
      <c r="H1747">
        <v>30</v>
      </c>
    </row>
    <row r="1748" spans="1:8" ht="30">
      <c r="A1748" t="str">
        <f t="shared" si="59"/>
        <v>Chế độ đối với đội an ninh trật tự cơ sở30</v>
      </c>
      <c r="B1748" s="3" t="s">
        <v>18</v>
      </c>
      <c r="C1748" s="8" t="s">
        <v>17</v>
      </c>
      <c r="D1748" s="49"/>
      <c r="E1748" s="50">
        <v>81</v>
      </c>
      <c r="F1748" s="51"/>
      <c r="G1748" s="50">
        <v>4750.9199999999964</v>
      </c>
      <c r="H1748">
        <v>30</v>
      </c>
    </row>
    <row r="1749" spans="1:8">
      <c r="A1749" t="str">
        <f t="shared" si="59"/>
        <v>Chế độ dân quân tự vệ30</v>
      </c>
      <c r="B1749" s="3" t="s">
        <v>16</v>
      </c>
      <c r="C1749" s="8" t="s">
        <v>15</v>
      </c>
      <c r="D1749" s="49"/>
      <c r="E1749" s="50"/>
      <c r="F1749" s="51"/>
      <c r="G1749" s="50">
        <v>7202.1419999999998</v>
      </c>
      <c r="H1749">
        <v>30</v>
      </c>
    </row>
    <row r="1750" spans="1:8">
      <c r="A1750" t="str">
        <f t="shared" si="59"/>
        <v>Chế độ hỗ trợ Tết Nguyên đán30</v>
      </c>
      <c r="B1750" s="3" t="s">
        <v>14</v>
      </c>
      <c r="C1750" s="8" t="s">
        <v>13</v>
      </c>
      <c r="D1750" s="49"/>
      <c r="E1750" s="50">
        <v>2647</v>
      </c>
      <c r="F1750" s="51"/>
      <c r="G1750" s="50">
        <v>2412.7200000000003</v>
      </c>
      <c r="H1750">
        <v>30</v>
      </c>
    </row>
    <row r="1751" spans="1:8">
      <c r="A1751" t="str">
        <f t="shared" si="59"/>
        <v>Chi thu gom, xử lý rác30</v>
      </c>
      <c r="B1751" s="25">
        <v>4</v>
      </c>
      <c r="C1751" s="10" t="s">
        <v>12</v>
      </c>
      <c r="D1751" s="48"/>
      <c r="E1751" s="45">
        <v>21903.239999999998</v>
      </c>
      <c r="F1751" s="46"/>
      <c r="G1751" s="45">
        <v>14705.2449216</v>
      </c>
      <c r="H1751">
        <v>30</v>
      </c>
    </row>
    <row r="1752" spans="1:8">
      <c r="A1752" t="str">
        <f t="shared" si="59"/>
        <v>Chi bổ sung đặc thù30</v>
      </c>
      <c r="B1752" s="25">
        <v>5</v>
      </c>
      <c r="C1752" s="6" t="s">
        <v>11</v>
      </c>
      <c r="D1752" s="47"/>
      <c r="E1752" s="45"/>
      <c r="F1752" s="46"/>
      <c r="G1752" s="45">
        <v>0</v>
      </c>
      <c r="H1752">
        <v>30</v>
      </c>
    </row>
    <row r="1753" spans="1:8">
      <c r="A1753" t="str">
        <f t="shared" si="59"/>
        <v>Hỗ trợ các phường, xã trung tâm30</v>
      </c>
      <c r="B1753" s="3" t="s">
        <v>10</v>
      </c>
      <c r="C1753" s="8" t="s">
        <v>9</v>
      </c>
      <c r="D1753" s="49"/>
      <c r="E1753" s="50"/>
      <c r="F1753" s="51"/>
      <c r="G1753" s="50">
        <v>0</v>
      </c>
      <c r="H1753">
        <v>30</v>
      </c>
    </row>
    <row r="1754" spans="1:8">
      <c r="A1754" t="str">
        <f t="shared" si="59"/>
        <v>- Phường Trấn Biên 30</v>
      </c>
      <c r="B1754" s="3"/>
      <c r="C1754" s="8" t="s">
        <v>8</v>
      </c>
      <c r="D1754" s="49"/>
      <c r="E1754" s="50"/>
      <c r="F1754" s="51">
        <v>60000</v>
      </c>
      <c r="G1754" s="50"/>
      <c r="H1754">
        <v>30</v>
      </c>
    </row>
    <row r="1755" spans="1:8" ht="30">
      <c r="A1755" t="str">
        <f t="shared" si="59"/>
        <v>- Phường Long Khánh và Phường Bình Phước30</v>
      </c>
      <c r="B1755" s="3"/>
      <c r="C1755" s="8" t="s">
        <v>7</v>
      </c>
      <c r="D1755" s="49"/>
      <c r="E1755" s="50"/>
      <c r="F1755" s="51">
        <v>19200</v>
      </c>
      <c r="G1755" s="50"/>
      <c r="H1755">
        <v>30</v>
      </c>
    </row>
    <row r="1756" spans="1:8">
      <c r="A1756" t="str">
        <f t="shared" si="59"/>
        <v>- Các phường trung tâm khác30</v>
      </c>
      <c r="B1756" s="3"/>
      <c r="C1756" s="8" t="s">
        <v>6</v>
      </c>
      <c r="D1756" s="49"/>
      <c r="E1756" s="50"/>
      <c r="F1756" s="51">
        <v>8500</v>
      </c>
      <c r="G1756" s="50"/>
      <c r="H1756">
        <v>30</v>
      </c>
    </row>
    <row r="1757" spans="1:8">
      <c r="A1757" t="str">
        <f t="shared" si="59"/>
        <v xml:space="preserve"> Hỗ trợ các xã vùng biên giới30</v>
      </c>
      <c r="B1757" s="3" t="s">
        <v>1</v>
      </c>
      <c r="C1757" s="8" t="s">
        <v>5</v>
      </c>
      <c r="D1757" s="49"/>
      <c r="E1757" s="50"/>
      <c r="F1757" s="51">
        <v>1500</v>
      </c>
      <c r="G1757" s="50">
        <v>0</v>
      </c>
      <c r="H1757">
        <v>30</v>
      </c>
    </row>
    <row r="1758" spans="1:8">
      <c r="A1758" t="str">
        <f t="shared" si="59"/>
        <v>Phân bổ chung 30</v>
      </c>
      <c r="B1758" s="25">
        <v>9</v>
      </c>
      <c r="C1758" s="6" t="s">
        <v>4</v>
      </c>
      <c r="D1758" s="47"/>
      <c r="E1758" s="45"/>
      <c r="F1758" s="46"/>
      <c r="G1758" s="45">
        <v>25803.102999999999</v>
      </c>
      <c r="H1758">
        <v>30</v>
      </c>
    </row>
    <row r="1759" spans="1:8">
      <c r="A1759" t="str">
        <f t="shared" si="59"/>
        <v>Phân bổ chung theo xã30</v>
      </c>
      <c r="B1759" s="3" t="s">
        <v>3</v>
      </c>
      <c r="C1759" s="8" t="s">
        <v>2</v>
      </c>
      <c r="D1759" s="49"/>
      <c r="E1759" s="50">
        <v>1</v>
      </c>
      <c r="F1759" s="51">
        <v>18000</v>
      </c>
      <c r="G1759" s="50">
        <v>18000</v>
      </c>
      <c r="H1759">
        <v>30</v>
      </c>
    </row>
    <row r="1760" spans="1:8">
      <c r="A1760" t="str">
        <f t="shared" si="59"/>
        <v>Phân bổ theo dân số 30</v>
      </c>
      <c r="B1760" s="3" t="s">
        <v>1</v>
      </c>
      <c r="C1760" s="8" t="s">
        <v>0</v>
      </c>
      <c r="D1760" s="49"/>
      <c r="E1760" s="52">
        <v>101339</v>
      </c>
      <c r="F1760" s="51">
        <v>7.6999999999999999E-2</v>
      </c>
      <c r="G1760" s="50">
        <v>7803.1030000000001</v>
      </c>
      <c r="H1760">
        <v>30</v>
      </c>
    </row>
    <row r="1763" spans="1:8">
      <c r="B1763" s="147" t="s">
        <v>64</v>
      </c>
      <c r="C1763" s="149" t="s">
        <v>63</v>
      </c>
      <c r="D1763" s="149" t="s">
        <v>62</v>
      </c>
      <c r="E1763" s="151" t="s">
        <v>61</v>
      </c>
      <c r="F1763" s="151"/>
      <c r="G1763" s="151"/>
      <c r="H1763">
        <v>31</v>
      </c>
    </row>
    <row r="1764" spans="1:8">
      <c r="B1764" s="148"/>
      <c r="C1764" s="150"/>
      <c r="D1764" s="150"/>
      <c r="E1764" s="18" t="s">
        <v>60</v>
      </c>
      <c r="F1764" s="18" t="s">
        <v>59</v>
      </c>
      <c r="G1764" s="18" t="s">
        <v>58</v>
      </c>
      <c r="H1764">
        <v>31</v>
      </c>
    </row>
    <row r="1765" spans="1:8">
      <c r="A1765" t="str">
        <f t="shared" ref="A1765:A1796" si="60">C1765&amp;H1765</f>
        <v>Tổng31</v>
      </c>
      <c r="B1765" s="25"/>
      <c r="C1765" s="26" t="s">
        <v>57</v>
      </c>
      <c r="D1765" s="45"/>
      <c r="E1765" s="45"/>
      <c r="F1765" s="46"/>
      <c r="G1765" s="45">
        <v>97410.443478447996</v>
      </c>
      <c r="H1765">
        <v>31</v>
      </c>
    </row>
    <row r="1766" spans="1:8">
      <c r="A1766" t="str">
        <f t="shared" si="60"/>
        <v>Sự nghiệp giáo dục - đào tạo31</v>
      </c>
      <c r="B1766" s="25" t="s">
        <v>56</v>
      </c>
      <c r="C1766" s="6" t="s">
        <v>55</v>
      </c>
      <c r="D1766" s="47"/>
      <c r="E1766" s="45"/>
      <c r="F1766" s="46"/>
      <c r="G1766" s="45">
        <v>38330.249778768004</v>
      </c>
      <c r="H1766">
        <v>31</v>
      </c>
    </row>
    <row r="1767" spans="1:8" ht="28.5">
      <c r="A1767" t="str">
        <f t="shared" si="60"/>
        <v>Chi chế độ tiền lương theo số biên chế có mặt31</v>
      </c>
      <c r="B1767" s="25">
        <v>1</v>
      </c>
      <c r="C1767" s="10" t="s">
        <v>54</v>
      </c>
      <c r="D1767" s="48"/>
      <c r="E1767" s="45">
        <v>138</v>
      </c>
      <c r="F1767" s="46"/>
      <c r="G1767" s="45">
        <v>29529.591378768004</v>
      </c>
      <c r="H1767">
        <v>31</v>
      </c>
    </row>
    <row r="1768" spans="1:8">
      <c r="A1768" t="str">
        <f t="shared" si="60"/>
        <v>Khoán chi hoạt động giáo dục31</v>
      </c>
      <c r="B1768" s="25">
        <v>2</v>
      </c>
      <c r="C1768" s="6" t="s">
        <v>163</v>
      </c>
      <c r="D1768" s="47"/>
      <c r="E1768" s="45"/>
      <c r="F1768" s="46"/>
      <c r="G1768" s="45">
        <v>6183.5360000000001</v>
      </c>
      <c r="H1768">
        <v>31</v>
      </c>
    </row>
    <row r="1769" spans="1:8">
      <c r="A1769" t="str">
        <f t="shared" si="60"/>
        <v>Mầm non31</v>
      </c>
      <c r="B1769" s="3" t="s">
        <v>10</v>
      </c>
      <c r="C1769" s="8" t="s">
        <v>53</v>
      </c>
      <c r="D1769" s="49"/>
      <c r="E1769" s="50">
        <v>41</v>
      </c>
      <c r="F1769" s="51"/>
      <c r="G1769" s="50">
        <v>2460</v>
      </c>
      <c r="H1769">
        <v>31</v>
      </c>
    </row>
    <row r="1770" spans="1:8">
      <c r="A1770" t="str">
        <f t="shared" si="60"/>
        <v>- Phường31</v>
      </c>
      <c r="B1770" s="3"/>
      <c r="C1770" s="8" t="s">
        <v>167</v>
      </c>
      <c r="D1770" s="49"/>
      <c r="E1770" s="50"/>
      <c r="F1770" s="51">
        <v>52</v>
      </c>
      <c r="G1770" s="50">
        <v>0</v>
      </c>
      <c r="H1770">
        <v>31</v>
      </c>
    </row>
    <row r="1771" spans="1:8">
      <c r="A1771" t="str">
        <f t="shared" si="60"/>
        <v>- Xã31</v>
      </c>
      <c r="B1771" s="3"/>
      <c r="C1771" s="8" t="s">
        <v>164</v>
      </c>
      <c r="D1771" s="49"/>
      <c r="E1771" s="50">
        <v>41</v>
      </c>
      <c r="F1771" s="51">
        <v>60</v>
      </c>
      <c r="G1771" s="50">
        <v>2460</v>
      </c>
      <c r="H1771">
        <v>31</v>
      </c>
    </row>
    <row r="1772" spans="1:8">
      <c r="A1772" t="str">
        <f t="shared" si="60"/>
        <v>Cấp 1, 231</v>
      </c>
      <c r="B1772" s="3" t="s">
        <v>1</v>
      </c>
      <c r="C1772" s="8" t="s">
        <v>52</v>
      </c>
      <c r="D1772" s="49"/>
      <c r="E1772" s="50">
        <v>97</v>
      </c>
      <c r="F1772" s="51"/>
      <c r="G1772" s="50">
        <v>3395</v>
      </c>
      <c r="H1772">
        <v>31</v>
      </c>
    </row>
    <row r="1773" spans="1:8">
      <c r="A1773" t="str">
        <f t="shared" si="60"/>
        <v>-Phường31</v>
      </c>
      <c r="B1773" s="3"/>
      <c r="C1773" s="8" t="s">
        <v>168</v>
      </c>
      <c r="D1773" s="49"/>
      <c r="E1773" s="50"/>
      <c r="F1773" s="51">
        <v>30</v>
      </c>
      <c r="G1773" s="50">
        <v>0</v>
      </c>
      <c r="H1773">
        <v>31</v>
      </c>
    </row>
    <row r="1774" spans="1:8">
      <c r="A1774" t="str">
        <f t="shared" si="60"/>
        <v>-Xã31</v>
      </c>
      <c r="B1774" s="3"/>
      <c r="C1774" s="8" t="s">
        <v>169</v>
      </c>
      <c r="D1774" s="49"/>
      <c r="E1774" s="50">
        <v>97</v>
      </c>
      <c r="F1774" s="51">
        <v>35</v>
      </c>
      <c r="G1774" s="50">
        <v>3395</v>
      </c>
      <c r="H1774">
        <v>31</v>
      </c>
    </row>
    <row r="1775" spans="1:8">
      <c r="A1775" t="str">
        <f t="shared" si="60"/>
        <v>Trường chính trị 31</v>
      </c>
      <c r="B1775" s="3" t="s">
        <v>26</v>
      </c>
      <c r="C1775" s="8" t="s">
        <v>51</v>
      </c>
      <c r="D1775" s="49"/>
      <c r="E1775" s="50"/>
      <c r="F1775" s="51">
        <v>50</v>
      </c>
      <c r="G1775" s="50">
        <v>0</v>
      </c>
      <c r="H1775">
        <v>31</v>
      </c>
    </row>
    <row r="1776" spans="1:8">
      <c r="A1776" t="str">
        <f t="shared" si="60"/>
        <v>Trường dân tộc nội trú31</v>
      </c>
      <c r="B1776" s="3" t="s">
        <v>24</v>
      </c>
      <c r="C1776" s="8" t="s">
        <v>165</v>
      </c>
      <c r="D1776" s="49"/>
      <c r="E1776" s="50"/>
      <c r="F1776" s="51"/>
      <c r="G1776" s="50"/>
      <c r="H1776">
        <v>31</v>
      </c>
    </row>
    <row r="1777" spans="1:8" ht="45">
      <c r="A1777" t="str">
        <f t="shared" si="60"/>
        <v>'Phân bổ bổ sung số biên chế tiết kiệm, chưa tuyển sự nghiệp giáo dục - đào tạo31</v>
      </c>
      <c r="B1777" s="3" t="s">
        <v>22</v>
      </c>
      <c r="C1777" s="8" t="s">
        <v>170</v>
      </c>
      <c r="D1777" s="49"/>
      <c r="E1777" s="50">
        <v>5</v>
      </c>
      <c r="F1777" s="51">
        <v>65.707199999999986</v>
      </c>
      <c r="G1777" s="50">
        <v>328.53599999999994</v>
      </c>
      <c r="H1777">
        <v>31</v>
      </c>
    </row>
    <row r="1778" spans="1:8">
      <c r="A1778" t="str">
        <f t="shared" si="60"/>
        <v>Chi các chế độ chính sách31</v>
      </c>
      <c r="B1778" s="25">
        <v>3</v>
      </c>
      <c r="C1778" s="6" t="s">
        <v>50</v>
      </c>
      <c r="D1778" s="47"/>
      <c r="E1778" s="45"/>
      <c r="F1778" s="46"/>
      <c r="G1778" s="45">
        <v>2338.5360000000001</v>
      </c>
      <c r="H1778">
        <v>31</v>
      </c>
    </row>
    <row r="1779" spans="1:8" ht="30">
      <c r="A1779" t="str">
        <f t="shared" si="60"/>
        <v>Miễn giảm học phí, hỗ trợ chi phí học tập31</v>
      </c>
      <c r="B1779" s="3" t="s">
        <v>10</v>
      </c>
      <c r="C1779" s="8" t="s">
        <v>49</v>
      </c>
      <c r="D1779" s="49"/>
      <c r="E1779" s="50">
        <v>630</v>
      </c>
      <c r="F1779" s="51">
        <v>1.4999999999999999E-4</v>
      </c>
      <c r="G1779" s="50">
        <v>1852.9560000000001</v>
      </c>
      <c r="H1779">
        <v>31</v>
      </c>
    </row>
    <row r="1780" spans="1:8" ht="45">
      <c r="A1780" t="str">
        <f t="shared" si="60"/>
        <v>Chính sách hỗ trợ mầm non (tiền ăn trẻ, hỗ trợ giáo viên, hỗ trợ cơ sở mầm non)31</v>
      </c>
      <c r="B1780" s="3" t="s">
        <v>1</v>
      </c>
      <c r="C1780" s="8" t="s">
        <v>48</v>
      </c>
      <c r="D1780" s="49"/>
      <c r="E1780" s="50">
        <v>147</v>
      </c>
      <c r="F1780" s="51"/>
      <c r="G1780" s="50">
        <v>235.98000000000002</v>
      </c>
      <c r="H1780">
        <v>31</v>
      </c>
    </row>
    <row r="1781" spans="1:8">
      <c r="A1781" t="str">
        <f t="shared" si="60"/>
        <v>Chế độ hỗ trợ học sinh khuyết tật31</v>
      </c>
      <c r="B1781" s="3" t="s">
        <v>26</v>
      </c>
      <c r="C1781" s="8" t="s">
        <v>47</v>
      </c>
      <c r="D1781" s="49"/>
      <c r="E1781" s="50">
        <v>1</v>
      </c>
      <c r="F1781" s="51"/>
      <c r="G1781" s="50">
        <v>18</v>
      </c>
      <c r="H1781">
        <v>31</v>
      </c>
    </row>
    <row r="1782" spans="1:8" ht="30">
      <c r="A1782" t="str">
        <f t="shared" si="60"/>
        <v>Chế độ giáo viên dạy trẻ khuyết tật31</v>
      </c>
      <c r="B1782" s="3" t="s">
        <v>24</v>
      </c>
      <c r="C1782" s="8" t="s">
        <v>46</v>
      </c>
      <c r="D1782" s="49"/>
      <c r="E1782" s="50">
        <v>7</v>
      </c>
      <c r="F1782" s="51"/>
      <c r="G1782" s="50">
        <v>59</v>
      </c>
      <c r="H1782">
        <v>31</v>
      </c>
    </row>
    <row r="1783" spans="1:8" ht="30">
      <c r="A1783" t="str">
        <f t="shared" si="60"/>
        <v>Chế độ hỗ trợ trẻ em nhà trẻ bán trú31</v>
      </c>
      <c r="B1783" s="3" t="s">
        <v>22</v>
      </c>
      <c r="C1783" s="8" t="s">
        <v>45</v>
      </c>
      <c r="D1783" s="49"/>
      <c r="E1783" s="50">
        <v>4</v>
      </c>
      <c r="F1783" s="51"/>
      <c r="G1783" s="50">
        <v>13</v>
      </c>
      <c r="H1783">
        <v>31</v>
      </c>
    </row>
    <row r="1784" spans="1:8" ht="30">
      <c r="A1784" t="str">
        <f t="shared" si="60"/>
        <v>Chế độ hỗ trợ đối với học sinh, trường dân tộc nội trú31</v>
      </c>
      <c r="B1784" s="21" t="s">
        <v>20</v>
      </c>
      <c r="C1784" s="22" t="s">
        <v>161</v>
      </c>
      <c r="D1784" s="49"/>
      <c r="E1784" s="50"/>
      <c r="F1784" s="51"/>
      <c r="G1784" s="50"/>
      <c r="H1784">
        <v>31</v>
      </c>
    </row>
    <row r="1785" spans="1:8">
      <c r="A1785" t="str">
        <f t="shared" si="60"/>
        <v>Hỗ trợ Tết Nguyên đán31</v>
      </c>
      <c r="B1785" s="3" t="s">
        <v>18</v>
      </c>
      <c r="C1785" s="8" t="s">
        <v>44</v>
      </c>
      <c r="D1785" s="49"/>
      <c r="E1785" s="50">
        <v>133</v>
      </c>
      <c r="F1785" s="51">
        <v>1.2</v>
      </c>
      <c r="G1785" s="50">
        <v>159.6</v>
      </c>
      <c r="H1785">
        <v>31</v>
      </c>
    </row>
    <row r="1786" spans="1:8">
      <c r="A1786" t="str">
        <f t="shared" si="60"/>
        <v>Các đặc thù31</v>
      </c>
      <c r="B1786" s="25">
        <v>4</v>
      </c>
      <c r="C1786" s="6" t="s">
        <v>43</v>
      </c>
      <c r="D1786" s="47"/>
      <c r="E1786" s="45"/>
      <c r="F1786" s="46"/>
      <c r="G1786" s="45">
        <v>168.83640000000003</v>
      </c>
      <c r="H1786">
        <v>31</v>
      </c>
    </row>
    <row r="1787" spans="1:8" ht="30">
      <c r="A1787" t="str">
        <f t="shared" si="60"/>
        <v>Trường có từ 02 cơ sở trở lên, mỗi cơ sở31</v>
      </c>
      <c r="B1787" s="3" t="s">
        <v>10</v>
      </c>
      <c r="C1787" s="8" t="s">
        <v>42</v>
      </c>
      <c r="D1787" s="49"/>
      <c r="E1787" s="50">
        <v>3</v>
      </c>
      <c r="F1787" s="51">
        <v>56.278800000000004</v>
      </c>
      <c r="G1787" s="50">
        <v>168.83640000000003</v>
      </c>
      <c r="H1787">
        <v>31</v>
      </c>
    </row>
    <row r="1788" spans="1:8" ht="30">
      <c r="A1788" t="str">
        <f t="shared" si="60"/>
        <v>Hỗ trợ các phường, xã trung tâm (kinh phí đào tạo chính trị)31</v>
      </c>
      <c r="B1788" s="3" t="s">
        <v>1</v>
      </c>
      <c r="C1788" s="8" t="s">
        <v>166</v>
      </c>
      <c r="D1788" s="49"/>
      <c r="E1788" s="50"/>
      <c r="F1788" s="51">
        <v>1500</v>
      </c>
      <c r="G1788" s="50"/>
      <c r="H1788">
        <v>31</v>
      </c>
    </row>
    <row r="1789" spans="1:8">
      <c r="A1789" t="str">
        <f t="shared" si="60"/>
        <v>Kinh phí hoạt động ngành31</v>
      </c>
      <c r="B1789" s="25">
        <v>5</v>
      </c>
      <c r="C1789" s="6" t="s">
        <v>41</v>
      </c>
      <c r="D1789" s="47"/>
      <c r="E1789" s="52">
        <v>10975</v>
      </c>
      <c r="F1789" s="53">
        <v>0.01</v>
      </c>
      <c r="G1789" s="45">
        <v>109.75</v>
      </c>
      <c r="H1789">
        <v>31</v>
      </c>
    </row>
    <row r="1790" spans="1:8">
      <c r="A1790" t="str">
        <f t="shared" si="60"/>
        <v>Các sự nghiệp khác31</v>
      </c>
      <c r="B1790" s="25" t="s">
        <v>40</v>
      </c>
      <c r="C1790" s="6" t="s">
        <v>39</v>
      </c>
      <c r="D1790" s="47"/>
      <c r="E1790" s="50"/>
      <c r="F1790" s="46"/>
      <c r="G1790" s="45">
        <v>59080.193699679992</v>
      </c>
      <c r="H1790">
        <v>31</v>
      </c>
    </row>
    <row r="1791" spans="1:8">
      <c r="A1791" t="str">
        <f t="shared" si="60"/>
        <v>Chi chế độ tiền lương31</v>
      </c>
      <c r="B1791" s="25">
        <v>1</v>
      </c>
      <c r="C1791" s="10" t="s">
        <v>38</v>
      </c>
      <c r="D1791" s="48"/>
      <c r="E1791" s="45"/>
      <c r="F1791" s="46"/>
      <c r="G1791" s="45">
        <v>14036.954299679997</v>
      </c>
      <c r="H1791">
        <v>31</v>
      </c>
    </row>
    <row r="1792" spans="1:8" ht="30">
      <c r="A1792" t="str">
        <f t="shared" si="60"/>
        <v>Chế độ tiền lương theo số biên chế có mặt31</v>
      </c>
      <c r="B1792" s="3" t="s">
        <v>10</v>
      </c>
      <c r="C1792" s="8" t="s">
        <v>37</v>
      </c>
      <c r="D1792" s="49"/>
      <c r="E1792" s="50">
        <v>68</v>
      </c>
      <c r="F1792" s="51"/>
      <c r="G1792" s="50">
        <v>11730.350779679999</v>
      </c>
      <c r="H1792">
        <v>31</v>
      </c>
    </row>
    <row r="1793" spans="1:8">
      <c r="A1793" t="str">
        <f t="shared" si="60"/>
        <v>Phụ cấp cấp ủy31</v>
      </c>
      <c r="B1793" s="3" t="s">
        <v>1</v>
      </c>
      <c r="C1793" s="8" t="s">
        <v>36</v>
      </c>
      <c r="D1793" s="49"/>
      <c r="E1793" s="54">
        <v>22</v>
      </c>
      <c r="F1793" s="51">
        <v>8.4239999999999995</v>
      </c>
      <c r="G1793" s="50">
        <v>185.32799999999997</v>
      </c>
      <c r="H1793">
        <v>31</v>
      </c>
    </row>
    <row r="1794" spans="1:8">
      <c r="A1794" t="str">
        <f t="shared" si="60"/>
        <v>Phụ cấp HĐND31</v>
      </c>
      <c r="B1794" s="3" t="s">
        <v>26</v>
      </c>
      <c r="C1794" s="8" t="s">
        <v>35</v>
      </c>
      <c r="D1794" s="49"/>
      <c r="E1794" s="54">
        <v>33</v>
      </c>
      <c r="F1794" s="51">
        <v>8.4239999999999995</v>
      </c>
      <c r="G1794" s="50">
        <v>277.99199999999996</v>
      </c>
      <c r="H1794">
        <v>31</v>
      </c>
    </row>
    <row r="1795" spans="1:8" ht="45">
      <c r="A1795" t="str">
        <f t="shared" si="60"/>
        <v>Chế độ người hoạt động không chuyên trách, người trực tiếp tham gia hoạt động tại cấp ấp31</v>
      </c>
      <c r="B1795" s="3" t="s">
        <v>24</v>
      </c>
      <c r="C1795" s="8" t="s">
        <v>34</v>
      </c>
      <c r="D1795" s="49"/>
      <c r="E1795" s="50">
        <v>66</v>
      </c>
      <c r="F1795" s="51"/>
      <c r="G1795" s="50">
        <v>1843.28352</v>
      </c>
      <c r="H1795">
        <v>31</v>
      </c>
    </row>
    <row r="1796" spans="1:8">
      <c r="A1796" t="str">
        <f t="shared" si="60"/>
        <v>Khoán chi hoạt động 31</v>
      </c>
      <c r="B1796" s="25">
        <v>2</v>
      </c>
      <c r="C1796" s="6" t="s">
        <v>33</v>
      </c>
      <c r="D1796" s="47"/>
      <c r="E1796" s="45">
        <v>86</v>
      </c>
      <c r="F1796" s="46"/>
      <c r="G1796" s="45">
        <v>7618</v>
      </c>
      <c r="H1796">
        <v>31</v>
      </c>
    </row>
    <row r="1797" spans="1:8" ht="30">
      <c r="A1797" t="str">
        <f t="shared" ref="A1797:A1819" si="61">C1797&amp;H1797</f>
        <v>Phân bổ theo số biên chế CBCC được giao31</v>
      </c>
      <c r="B1797" s="14" t="s">
        <v>10</v>
      </c>
      <c r="C1797" s="15" t="s">
        <v>32</v>
      </c>
      <c r="D1797" s="55"/>
      <c r="E1797" s="56">
        <v>71</v>
      </c>
      <c r="F1797" s="57">
        <v>80</v>
      </c>
      <c r="G1797" s="58">
        <v>5680</v>
      </c>
      <c r="H1797">
        <v>31</v>
      </c>
    </row>
    <row r="1798" spans="1:8" ht="30">
      <c r="A1798" t="str">
        <f t="shared" si="61"/>
        <v>Phân bổ theo số biên chế viên chức được giao31</v>
      </c>
      <c r="B1798" s="14" t="s">
        <v>1</v>
      </c>
      <c r="C1798" s="15" t="s">
        <v>31</v>
      </c>
      <c r="D1798" s="55"/>
      <c r="E1798" s="56">
        <v>15</v>
      </c>
      <c r="F1798" s="57">
        <v>50</v>
      </c>
      <c r="G1798" s="58">
        <v>750</v>
      </c>
      <c r="H1798">
        <v>31</v>
      </c>
    </row>
    <row r="1799" spans="1:8" ht="30">
      <c r="A1799" t="str">
        <f t="shared" si="61"/>
        <v>Phân bổ bổ sung số biên chế tiết kiệm, chưa tuyển31</v>
      </c>
      <c r="B1799" s="14" t="s">
        <v>26</v>
      </c>
      <c r="C1799" s="13" t="s">
        <v>30</v>
      </c>
      <c r="D1799" s="59"/>
      <c r="E1799" s="56">
        <v>18</v>
      </c>
      <c r="F1799" s="57">
        <v>66</v>
      </c>
      <c r="G1799" s="58">
        <v>1188</v>
      </c>
      <c r="H1799">
        <v>31</v>
      </c>
    </row>
    <row r="1800" spans="1:8">
      <c r="A1800" t="str">
        <f t="shared" si="61"/>
        <v>Chi các chế độ chính sách lớn31</v>
      </c>
      <c r="B1800" s="25">
        <v>3</v>
      </c>
      <c r="C1800" s="6" t="s">
        <v>29</v>
      </c>
      <c r="D1800" s="47"/>
      <c r="E1800" s="45"/>
      <c r="F1800" s="46"/>
      <c r="G1800" s="45">
        <v>15080.164399999998</v>
      </c>
      <c r="H1800">
        <v>31</v>
      </c>
    </row>
    <row r="1801" spans="1:8" ht="30">
      <c r="A1801" t="str">
        <f t="shared" si="61"/>
        <v>Chi chế độ trợ giúp xã hội thường xuyên31</v>
      </c>
      <c r="B1801" s="3" t="s">
        <v>10</v>
      </c>
      <c r="C1801" s="8" t="s">
        <v>28</v>
      </c>
      <c r="D1801" s="49"/>
      <c r="E1801" s="50">
        <v>291</v>
      </c>
      <c r="F1801" s="51"/>
      <c r="G1801" s="50">
        <v>2385</v>
      </c>
      <c r="H1801">
        <v>31</v>
      </c>
    </row>
    <row r="1802" spans="1:8">
      <c r="A1802" t="str">
        <f t="shared" si="61"/>
        <v>Tiền điện hộ nghèo, BTXH31</v>
      </c>
      <c r="B1802" s="3" t="s">
        <v>1</v>
      </c>
      <c r="C1802" s="8" t="s">
        <v>27</v>
      </c>
      <c r="D1802" s="49"/>
      <c r="E1802" s="50">
        <v>19</v>
      </c>
      <c r="F1802" s="51"/>
      <c r="G1802" s="50">
        <v>15</v>
      </c>
      <c r="H1802">
        <v>31</v>
      </c>
    </row>
    <row r="1803" spans="1:8" ht="30">
      <c r="A1803" t="str">
        <f t="shared" si="61"/>
        <v>Chính sách người có uy tín, già làng31</v>
      </c>
      <c r="B1803" s="3" t="s">
        <v>26</v>
      </c>
      <c r="C1803" s="8" t="s">
        <v>25</v>
      </c>
      <c r="D1803" s="49"/>
      <c r="E1803" s="50">
        <v>12</v>
      </c>
      <c r="F1803" s="51"/>
      <c r="G1803" s="50">
        <v>84</v>
      </c>
      <c r="H1803">
        <v>31</v>
      </c>
    </row>
    <row r="1804" spans="1:8" ht="30">
      <c r="A1804" t="str">
        <f t="shared" si="61"/>
        <v>Chế độ quà tặng, chúc thọ người cao tuổi31</v>
      </c>
      <c r="B1804" s="3" t="s">
        <v>24</v>
      </c>
      <c r="C1804" s="8" t="s">
        <v>23</v>
      </c>
      <c r="D1804" s="49"/>
      <c r="E1804" s="50">
        <v>79</v>
      </c>
      <c r="F1804" s="51"/>
      <c r="G1804" s="50">
        <v>32.200000000000003</v>
      </c>
      <c r="H1804">
        <v>31</v>
      </c>
    </row>
    <row r="1805" spans="1:8" ht="30">
      <c r="A1805" t="str">
        <f t="shared" si="61"/>
        <v>Chế độ đối với trưởng các đoàn thể ấp31</v>
      </c>
      <c r="B1805" s="3" t="s">
        <v>22</v>
      </c>
      <c r="C1805" s="8" t="s">
        <v>21</v>
      </c>
      <c r="D1805" s="49"/>
      <c r="E1805" s="50">
        <v>48</v>
      </c>
      <c r="F1805" s="51">
        <v>3.5999999999999996</v>
      </c>
      <c r="G1805" s="50">
        <v>172.79999999999998</v>
      </c>
      <c r="H1805">
        <v>31</v>
      </c>
    </row>
    <row r="1806" spans="1:8">
      <c r="A1806" t="str">
        <f t="shared" si="61"/>
        <v>Chế độ hỗ trợ tổ nhân dân31</v>
      </c>
      <c r="B1806" s="3" t="s">
        <v>20</v>
      </c>
      <c r="C1806" s="8" t="s">
        <v>19</v>
      </c>
      <c r="D1806" s="49"/>
      <c r="E1806" s="50">
        <v>12</v>
      </c>
      <c r="F1806" s="51">
        <v>3.5999999999999996</v>
      </c>
      <c r="G1806" s="50">
        <v>43.199999999999996</v>
      </c>
      <c r="H1806">
        <v>31</v>
      </c>
    </row>
    <row r="1807" spans="1:8" ht="30">
      <c r="A1807" t="str">
        <f t="shared" si="61"/>
        <v>Chế độ đối với đội an ninh trật tự cơ sở31</v>
      </c>
      <c r="B1807" s="3" t="s">
        <v>18</v>
      </c>
      <c r="C1807" s="8" t="s">
        <v>17</v>
      </c>
      <c r="D1807" s="49"/>
      <c r="E1807" s="50"/>
      <c r="F1807" s="51"/>
      <c r="G1807" s="50">
        <v>2729.7119999999986</v>
      </c>
      <c r="H1807">
        <v>31</v>
      </c>
    </row>
    <row r="1808" spans="1:8">
      <c r="A1808" t="str">
        <f t="shared" si="61"/>
        <v>Chế độ dân quân tự vệ31</v>
      </c>
      <c r="B1808" s="3" t="s">
        <v>16</v>
      </c>
      <c r="C1808" s="8" t="s">
        <v>15</v>
      </c>
      <c r="D1808" s="49"/>
      <c r="E1808" s="50"/>
      <c r="F1808" s="51"/>
      <c r="G1808" s="50">
        <v>9032.2523999999994</v>
      </c>
      <c r="H1808">
        <v>31</v>
      </c>
    </row>
    <row r="1809" spans="1:8">
      <c r="A1809" t="str">
        <f t="shared" si="61"/>
        <v>Chế độ hỗ trợ Tết Nguyên đán31</v>
      </c>
      <c r="B1809" s="3" t="s">
        <v>14</v>
      </c>
      <c r="C1809" s="8" t="s">
        <v>13</v>
      </c>
      <c r="D1809" s="49"/>
      <c r="E1809" s="50">
        <v>719</v>
      </c>
      <c r="F1809" s="51"/>
      <c r="G1809" s="50">
        <v>586</v>
      </c>
      <c r="H1809">
        <v>31</v>
      </c>
    </row>
    <row r="1810" spans="1:8">
      <c r="A1810" t="str">
        <f t="shared" si="61"/>
        <v>Chi thu gom, xử lý rác31</v>
      </c>
      <c r="B1810" s="25">
        <v>4</v>
      </c>
      <c r="C1810" s="10" t="s">
        <v>12</v>
      </c>
      <c r="D1810" s="48"/>
      <c r="E1810" s="45"/>
      <c r="F1810" s="46"/>
      <c r="G1810" s="45">
        <v>500</v>
      </c>
      <c r="H1810">
        <v>31</v>
      </c>
    </row>
    <row r="1811" spans="1:8">
      <c r="A1811" t="str">
        <f t="shared" si="61"/>
        <v>Chi bổ sung đặc thù31</v>
      </c>
      <c r="B1811" s="25">
        <v>5</v>
      </c>
      <c r="C1811" s="6" t="s">
        <v>11</v>
      </c>
      <c r="D1811" s="47"/>
      <c r="E1811" s="45">
        <v>1</v>
      </c>
      <c r="F1811" s="46">
        <v>3000</v>
      </c>
      <c r="G1811" s="45">
        <v>3000</v>
      </c>
      <c r="H1811">
        <v>31</v>
      </c>
    </row>
    <row r="1812" spans="1:8">
      <c r="A1812" t="str">
        <f t="shared" si="61"/>
        <v>Hỗ trợ các phường, xã trung tâm31</v>
      </c>
      <c r="B1812" s="3" t="s">
        <v>10</v>
      </c>
      <c r="C1812" s="8" t="s">
        <v>9</v>
      </c>
      <c r="D1812" s="49"/>
      <c r="E1812" s="50"/>
      <c r="F1812" s="51"/>
      <c r="G1812" s="50">
        <v>0</v>
      </c>
      <c r="H1812">
        <v>31</v>
      </c>
    </row>
    <row r="1813" spans="1:8">
      <c r="A1813" t="str">
        <f t="shared" si="61"/>
        <v>- Phường Trấn Biên 31</v>
      </c>
      <c r="B1813" s="3"/>
      <c r="C1813" s="8" t="s">
        <v>8</v>
      </c>
      <c r="D1813" s="49"/>
      <c r="E1813" s="50"/>
      <c r="F1813" s="51">
        <v>60000</v>
      </c>
      <c r="G1813" s="50"/>
      <c r="H1813">
        <v>31</v>
      </c>
    </row>
    <row r="1814" spans="1:8" ht="30">
      <c r="A1814" t="str">
        <f t="shared" si="61"/>
        <v>- Phường Long Khánh và Phường Bình Phước31</v>
      </c>
      <c r="B1814" s="3"/>
      <c r="C1814" s="8" t="s">
        <v>7</v>
      </c>
      <c r="D1814" s="49"/>
      <c r="E1814" s="50"/>
      <c r="F1814" s="51">
        <v>19200</v>
      </c>
      <c r="G1814" s="50"/>
      <c r="H1814">
        <v>31</v>
      </c>
    </row>
    <row r="1815" spans="1:8">
      <c r="A1815" t="str">
        <f t="shared" si="61"/>
        <v>- Các phường trung tâm khác31</v>
      </c>
      <c r="B1815" s="3"/>
      <c r="C1815" s="8" t="s">
        <v>6</v>
      </c>
      <c r="D1815" s="49"/>
      <c r="E1815" s="50"/>
      <c r="F1815" s="51">
        <v>8500</v>
      </c>
      <c r="G1815" s="50"/>
      <c r="H1815">
        <v>31</v>
      </c>
    </row>
    <row r="1816" spans="1:8">
      <c r="A1816" t="str">
        <f t="shared" si="61"/>
        <v xml:space="preserve"> Hỗ trợ các xã vùng biên giới31</v>
      </c>
      <c r="B1816" s="3" t="s">
        <v>1</v>
      </c>
      <c r="C1816" s="8" t="s">
        <v>5</v>
      </c>
      <c r="D1816" s="49"/>
      <c r="E1816" s="50">
        <v>1</v>
      </c>
      <c r="F1816" s="51">
        <v>3000</v>
      </c>
      <c r="G1816" s="50">
        <v>3000</v>
      </c>
      <c r="H1816">
        <v>31</v>
      </c>
    </row>
    <row r="1817" spans="1:8">
      <c r="A1817" t="str">
        <f t="shared" si="61"/>
        <v>Phân bổ chung 31</v>
      </c>
      <c r="B1817" s="25">
        <v>9</v>
      </c>
      <c r="C1817" s="6" t="s">
        <v>4</v>
      </c>
      <c r="D1817" s="47"/>
      <c r="E1817" s="45">
        <v>1</v>
      </c>
      <c r="F1817" s="46"/>
      <c r="G1817" s="45">
        <v>18845.075000000001</v>
      </c>
      <c r="H1817">
        <v>31</v>
      </c>
    </row>
    <row r="1818" spans="1:8">
      <c r="A1818" t="str">
        <f t="shared" si="61"/>
        <v>Phân bổ chung theo xã31</v>
      </c>
      <c r="B1818" s="3" t="s">
        <v>3</v>
      </c>
      <c r="C1818" s="8" t="s">
        <v>2</v>
      </c>
      <c r="D1818" s="49"/>
      <c r="E1818" s="50">
        <v>1</v>
      </c>
      <c r="F1818" s="51">
        <v>18000</v>
      </c>
      <c r="G1818" s="50">
        <v>18000</v>
      </c>
      <c r="H1818">
        <v>31</v>
      </c>
    </row>
    <row r="1819" spans="1:8">
      <c r="A1819" t="str">
        <f t="shared" si="61"/>
        <v>Phân bổ theo dân số 31</v>
      </c>
      <c r="B1819" s="3" t="s">
        <v>1</v>
      </c>
      <c r="C1819" s="8" t="s">
        <v>0</v>
      </c>
      <c r="D1819" s="49"/>
      <c r="E1819" s="52">
        <v>10975</v>
      </c>
      <c r="F1819" s="51">
        <v>7.6999999999999999E-2</v>
      </c>
      <c r="G1819" s="50">
        <v>845.07500000000005</v>
      </c>
      <c r="H1819">
        <v>31</v>
      </c>
    </row>
    <row r="1822" spans="1:8">
      <c r="B1822" s="147" t="s">
        <v>64</v>
      </c>
      <c r="C1822" s="149" t="s">
        <v>63</v>
      </c>
      <c r="D1822" s="149" t="s">
        <v>62</v>
      </c>
      <c r="E1822" s="151" t="s">
        <v>61</v>
      </c>
      <c r="F1822" s="151"/>
      <c r="G1822" s="151"/>
      <c r="H1822">
        <v>32</v>
      </c>
    </row>
    <row r="1823" spans="1:8">
      <c r="B1823" s="148"/>
      <c r="C1823" s="150"/>
      <c r="D1823" s="150"/>
      <c r="E1823" s="18" t="s">
        <v>60</v>
      </c>
      <c r="F1823" s="18" t="s">
        <v>59</v>
      </c>
      <c r="G1823" s="18" t="s">
        <v>58</v>
      </c>
      <c r="H1823">
        <v>32</v>
      </c>
    </row>
    <row r="1824" spans="1:8">
      <c r="A1824" t="str">
        <f t="shared" ref="A1824:A1855" si="62">C1824&amp;H1824</f>
        <v>Tổng32</v>
      </c>
      <c r="B1824" s="25"/>
      <c r="C1824" s="26" t="s">
        <v>57</v>
      </c>
      <c r="D1824" s="45"/>
      <c r="E1824" s="45">
        <v>0</v>
      </c>
      <c r="F1824" s="46">
        <v>0</v>
      </c>
      <c r="G1824" s="45">
        <v>201849.94096101931</v>
      </c>
      <c r="H1824">
        <v>32</v>
      </c>
    </row>
    <row r="1825" spans="1:8">
      <c r="A1825" t="str">
        <f t="shared" si="62"/>
        <v>Sự nghiệp giáo dục - đào tạo32</v>
      </c>
      <c r="B1825" s="25" t="s">
        <v>56</v>
      </c>
      <c r="C1825" s="6" t="s">
        <v>55</v>
      </c>
      <c r="D1825" s="47"/>
      <c r="E1825" s="45"/>
      <c r="F1825" s="46"/>
      <c r="G1825" s="45">
        <v>119443.3462156193</v>
      </c>
      <c r="H1825">
        <v>32</v>
      </c>
    </row>
    <row r="1826" spans="1:8" ht="28.5">
      <c r="A1826" t="str">
        <f t="shared" si="62"/>
        <v>Chi chế độ tiền lương theo số biên chế có mặt32</v>
      </c>
      <c r="B1826" s="25">
        <v>1</v>
      </c>
      <c r="C1826" s="10" t="s">
        <v>54</v>
      </c>
      <c r="D1826" s="48"/>
      <c r="E1826" s="45">
        <v>422</v>
      </c>
      <c r="F1826" s="46"/>
      <c r="G1826" s="45">
        <v>83688.747426647999</v>
      </c>
      <c r="H1826">
        <v>32</v>
      </c>
    </row>
    <row r="1827" spans="1:8">
      <c r="A1827" t="str">
        <f t="shared" si="62"/>
        <v>Khoán chi hoạt động giáo dục32</v>
      </c>
      <c r="B1827" s="25">
        <v>2</v>
      </c>
      <c r="C1827" s="6" t="s">
        <v>163</v>
      </c>
      <c r="D1827" s="47"/>
      <c r="E1827" s="45"/>
      <c r="F1827" s="46"/>
      <c r="G1827" s="45">
        <v>19706</v>
      </c>
      <c r="H1827">
        <v>32</v>
      </c>
    </row>
    <row r="1828" spans="1:8">
      <c r="A1828" t="str">
        <f t="shared" si="62"/>
        <v>Mầm non32</v>
      </c>
      <c r="B1828" s="3" t="s">
        <v>10</v>
      </c>
      <c r="C1828" s="8" t="s">
        <v>53</v>
      </c>
      <c r="D1828" s="49"/>
      <c r="E1828" s="50"/>
      <c r="F1828" s="51"/>
      <c r="G1828" s="50">
        <v>3120</v>
      </c>
      <c r="H1828">
        <v>32</v>
      </c>
    </row>
    <row r="1829" spans="1:8">
      <c r="A1829" t="str">
        <f t="shared" si="62"/>
        <v>- Phường32</v>
      </c>
      <c r="B1829" s="3"/>
      <c r="C1829" s="8" t="s">
        <v>167</v>
      </c>
      <c r="D1829" s="49"/>
      <c r="E1829" s="50"/>
      <c r="F1829" s="51">
        <v>52</v>
      </c>
      <c r="G1829" s="50">
        <v>0</v>
      </c>
      <c r="H1829">
        <v>32</v>
      </c>
    </row>
    <row r="1830" spans="1:8">
      <c r="A1830" t="str">
        <f t="shared" si="62"/>
        <v>- Xã32</v>
      </c>
      <c r="B1830" s="3"/>
      <c r="C1830" s="8" t="s">
        <v>164</v>
      </c>
      <c r="D1830" s="49"/>
      <c r="E1830" s="50">
        <v>52</v>
      </c>
      <c r="F1830" s="51">
        <v>60</v>
      </c>
      <c r="G1830" s="50">
        <v>3120</v>
      </c>
      <c r="H1830">
        <v>32</v>
      </c>
    </row>
    <row r="1831" spans="1:8">
      <c r="A1831" t="str">
        <f t="shared" si="62"/>
        <v>Cấp 1, 232</v>
      </c>
      <c r="B1831" s="3" t="s">
        <v>1</v>
      </c>
      <c r="C1831" s="8" t="s">
        <v>52</v>
      </c>
      <c r="D1831" s="49"/>
      <c r="E1831" s="50"/>
      <c r="F1831" s="51"/>
      <c r="G1831" s="50">
        <v>14210</v>
      </c>
      <c r="H1831">
        <v>32</v>
      </c>
    </row>
    <row r="1832" spans="1:8">
      <c r="A1832" t="str">
        <f t="shared" si="62"/>
        <v>-Phường32</v>
      </c>
      <c r="B1832" s="3"/>
      <c r="C1832" s="8" t="s">
        <v>168</v>
      </c>
      <c r="D1832" s="49"/>
      <c r="E1832" s="50"/>
      <c r="F1832" s="51">
        <v>30</v>
      </c>
      <c r="G1832" s="50">
        <v>0</v>
      </c>
      <c r="H1832">
        <v>32</v>
      </c>
    </row>
    <row r="1833" spans="1:8">
      <c r="A1833" t="str">
        <f t="shared" si="62"/>
        <v>-Xã32</v>
      </c>
      <c r="B1833" s="3"/>
      <c r="C1833" s="8" t="s">
        <v>169</v>
      </c>
      <c r="D1833" s="49"/>
      <c r="E1833" s="50">
        <v>406</v>
      </c>
      <c r="F1833" s="51">
        <v>35</v>
      </c>
      <c r="G1833" s="50">
        <v>14210</v>
      </c>
      <c r="H1833">
        <v>32</v>
      </c>
    </row>
    <row r="1834" spans="1:8">
      <c r="A1834" t="str">
        <f t="shared" si="62"/>
        <v>Trường chính trị 32</v>
      </c>
      <c r="B1834" s="3" t="s">
        <v>26</v>
      </c>
      <c r="C1834" s="8" t="s">
        <v>51</v>
      </c>
      <c r="D1834" s="49"/>
      <c r="E1834" s="50"/>
      <c r="F1834" s="51">
        <v>80</v>
      </c>
      <c r="G1834" s="50">
        <v>0</v>
      </c>
      <c r="H1834">
        <v>32</v>
      </c>
    </row>
    <row r="1835" spans="1:8">
      <c r="A1835" t="str">
        <f t="shared" si="62"/>
        <v>Trường dân tộc nội trú32</v>
      </c>
      <c r="B1835" s="3" t="s">
        <v>24</v>
      </c>
      <c r="C1835" s="8" t="s">
        <v>165</v>
      </c>
      <c r="D1835" s="49"/>
      <c r="E1835" s="50"/>
      <c r="F1835" s="51">
        <v>55</v>
      </c>
      <c r="G1835" s="50">
        <v>0</v>
      </c>
      <c r="H1835">
        <v>32</v>
      </c>
    </row>
    <row r="1836" spans="1:8" ht="45">
      <c r="A1836" t="str">
        <f t="shared" si="62"/>
        <v>'Phân bổ bổ sung số biên chế tiết kiệm, chưa tuyển sự nghiệp giáo dục - đào tạo32</v>
      </c>
      <c r="B1836" s="3" t="s">
        <v>22</v>
      </c>
      <c r="C1836" s="8" t="s">
        <v>170</v>
      </c>
      <c r="D1836" s="49"/>
      <c r="E1836" s="50">
        <v>36</v>
      </c>
      <c r="F1836" s="51">
        <v>66</v>
      </c>
      <c r="G1836" s="50">
        <v>2376</v>
      </c>
      <c r="H1836">
        <v>32</v>
      </c>
    </row>
    <row r="1837" spans="1:8">
      <c r="A1837" t="str">
        <f t="shared" si="62"/>
        <v>Chi các chế độ chính sách32</v>
      </c>
      <c r="B1837" s="25">
        <v>3</v>
      </c>
      <c r="C1837" s="6" t="s">
        <v>50</v>
      </c>
      <c r="D1837" s="47"/>
      <c r="E1837" s="45"/>
      <c r="F1837" s="46"/>
      <c r="G1837" s="45">
        <v>15360.558788971302</v>
      </c>
      <c r="H1837">
        <v>32</v>
      </c>
    </row>
    <row r="1838" spans="1:8" ht="30">
      <c r="A1838" t="str">
        <f t="shared" si="62"/>
        <v>Miễn giảm học phí, hỗ trợ chi phí học tập32</v>
      </c>
      <c r="B1838" s="3" t="s">
        <v>10</v>
      </c>
      <c r="C1838" s="8" t="s">
        <v>49</v>
      </c>
      <c r="D1838" s="49"/>
      <c r="E1838" s="50"/>
      <c r="F1838" s="51"/>
      <c r="G1838" s="50">
        <v>9932.8499999999985</v>
      </c>
      <c r="H1838">
        <v>32</v>
      </c>
    </row>
    <row r="1839" spans="1:8" ht="45">
      <c r="A1839" t="str">
        <f t="shared" si="62"/>
        <v>Chính sách hỗ trợ mầm non (tiền ăn trẻ, hỗ trợ giáo viên, hỗ trợ cơ sở mầm non)32</v>
      </c>
      <c r="B1839" s="3" t="s">
        <v>1</v>
      </c>
      <c r="C1839" s="8" t="s">
        <v>48</v>
      </c>
      <c r="D1839" s="49"/>
      <c r="E1839" s="50"/>
      <c r="F1839" s="51"/>
      <c r="G1839" s="50">
        <v>2534.4</v>
      </c>
      <c r="H1839">
        <v>32</v>
      </c>
    </row>
    <row r="1840" spans="1:8">
      <c r="A1840" t="str">
        <f t="shared" si="62"/>
        <v>Chế độ hỗ trợ học sinh khuyết tật32</v>
      </c>
      <c r="B1840" s="3" t="s">
        <v>26</v>
      </c>
      <c r="C1840" s="8" t="s">
        <v>47</v>
      </c>
      <c r="D1840" s="49"/>
      <c r="E1840" s="50"/>
      <c r="F1840" s="51"/>
      <c r="G1840" s="50">
        <v>0</v>
      </c>
      <c r="H1840">
        <v>32</v>
      </c>
    </row>
    <row r="1841" spans="1:8" ht="30">
      <c r="A1841" t="str">
        <f t="shared" si="62"/>
        <v>Chế độ giáo viên dạy trẻ khuyết tật32</v>
      </c>
      <c r="B1841" s="3" t="s">
        <v>24</v>
      </c>
      <c r="C1841" s="8" t="s">
        <v>46</v>
      </c>
      <c r="D1841" s="49"/>
      <c r="E1841" s="50"/>
      <c r="F1841" s="51"/>
      <c r="G1841" s="50">
        <v>2386.9087889713041</v>
      </c>
      <c r="H1841">
        <v>32</v>
      </c>
    </row>
    <row r="1842" spans="1:8" ht="30">
      <c r="A1842" t="str">
        <f t="shared" si="62"/>
        <v>Chế độ hỗ trợ trẻ em nhà trẻ bán trú32</v>
      </c>
      <c r="B1842" s="3" t="s">
        <v>22</v>
      </c>
      <c r="C1842" s="8" t="s">
        <v>45</v>
      </c>
      <c r="D1842" s="49"/>
      <c r="E1842" s="50"/>
      <c r="F1842" s="51"/>
      <c r="G1842" s="50"/>
      <c r="H1842">
        <v>32</v>
      </c>
    </row>
    <row r="1843" spans="1:8" ht="30">
      <c r="A1843" t="str">
        <f t="shared" si="62"/>
        <v>Chế độ hỗ trợ đối với học sinh, trường dân tộc nội trú32</v>
      </c>
      <c r="B1843" s="21" t="s">
        <v>20</v>
      </c>
      <c r="C1843" s="22" t="s">
        <v>161</v>
      </c>
      <c r="D1843" s="49"/>
      <c r="E1843" s="50"/>
      <c r="F1843" s="51"/>
      <c r="G1843" s="50">
        <v>0</v>
      </c>
      <c r="H1843">
        <v>32</v>
      </c>
    </row>
    <row r="1844" spans="1:8">
      <c r="A1844" t="str">
        <f t="shared" si="62"/>
        <v>Hỗ trợ Tết Nguyên đán32</v>
      </c>
      <c r="B1844" s="3" t="s">
        <v>18</v>
      </c>
      <c r="C1844" s="8" t="s">
        <v>44</v>
      </c>
      <c r="D1844" s="49"/>
      <c r="E1844" s="50">
        <v>422</v>
      </c>
      <c r="F1844" s="51"/>
      <c r="G1844" s="50">
        <v>506.4</v>
      </c>
      <c r="H1844">
        <v>32</v>
      </c>
    </row>
    <row r="1845" spans="1:8">
      <c r="A1845" t="str">
        <f t="shared" si="62"/>
        <v>Các đặc thù32</v>
      </c>
      <c r="B1845" s="25">
        <v>4</v>
      </c>
      <c r="C1845" s="6" t="s">
        <v>43</v>
      </c>
      <c r="D1845" s="47"/>
      <c r="E1845" s="45"/>
      <c r="F1845" s="46"/>
      <c r="G1845" s="45">
        <v>168</v>
      </c>
      <c r="H1845">
        <v>32</v>
      </c>
    </row>
    <row r="1846" spans="1:8" ht="30">
      <c r="A1846" t="str">
        <f t="shared" si="62"/>
        <v>Trường có từ 02 cơ sở trở lên, mỗi cơ sở32</v>
      </c>
      <c r="B1846" s="3" t="s">
        <v>10</v>
      </c>
      <c r="C1846" s="8" t="s">
        <v>42</v>
      </c>
      <c r="D1846" s="49"/>
      <c r="E1846" s="50">
        <v>3</v>
      </c>
      <c r="F1846" s="51">
        <v>56</v>
      </c>
      <c r="G1846" s="50">
        <v>168</v>
      </c>
      <c r="H1846">
        <v>32</v>
      </c>
    </row>
    <row r="1847" spans="1:8" ht="30">
      <c r="A1847" t="str">
        <f t="shared" si="62"/>
        <v>Hỗ trợ các phường, xã trung tâm (kinh phí đào tạo chính trị)32</v>
      </c>
      <c r="B1847" s="3" t="s">
        <v>1</v>
      </c>
      <c r="C1847" s="8" t="s">
        <v>166</v>
      </c>
      <c r="D1847" s="49"/>
      <c r="E1847" s="50"/>
      <c r="F1847" s="51">
        <v>1500</v>
      </c>
      <c r="G1847" s="50">
        <v>0</v>
      </c>
      <c r="H1847">
        <v>32</v>
      </c>
    </row>
    <row r="1848" spans="1:8">
      <c r="A1848" t="str">
        <f t="shared" si="62"/>
        <v>Kinh phí hoạt động ngành32</v>
      </c>
      <c r="B1848" s="25">
        <v>5</v>
      </c>
      <c r="C1848" s="6" t="s">
        <v>41</v>
      </c>
      <c r="D1848" s="47"/>
      <c r="E1848" s="52">
        <v>52004</v>
      </c>
      <c r="F1848" s="53">
        <v>0.01</v>
      </c>
      <c r="G1848" s="45">
        <v>520.04</v>
      </c>
      <c r="H1848">
        <v>32</v>
      </c>
    </row>
    <row r="1849" spans="1:8">
      <c r="A1849" t="str">
        <f t="shared" si="62"/>
        <v>Các sự nghiệp khác32</v>
      </c>
      <c r="B1849" s="25" t="s">
        <v>40</v>
      </c>
      <c r="C1849" s="6" t="s">
        <v>39</v>
      </c>
      <c r="D1849" s="47"/>
      <c r="E1849" s="50"/>
      <c r="F1849" s="46"/>
      <c r="G1849" s="45">
        <v>82406.594745399998</v>
      </c>
      <c r="H1849">
        <v>32</v>
      </c>
    </row>
    <row r="1850" spans="1:8">
      <c r="A1850" t="str">
        <f t="shared" si="62"/>
        <v>Chi chế độ tiền lương32</v>
      </c>
      <c r="B1850" s="25">
        <v>1</v>
      </c>
      <c r="C1850" s="10" t="s">
        <v>38</v>
      </c>
      <c r="D1850" s="48"/>
      <c r="E1850" s="45"/>
      <c r="F1850" s="46"/>
      <c r="G1850" s="45">
        <v>21118.269439800002</v>
      </c>
      <c r="H1850">
        <v>32</v>
      </c>
    </row>
    <row r="1851" spans="1:8" ht="30">
      <c r="A1851" t="str">
        <f t="shared" si="62"/>
        <v>Chế độ tiền lương theo số biên chế có mặt32</v>
      </c>
      <c r="B1851" s="3" t="s">
        <v>10</v>
      </c>
      <c r="C1851" s="8" t="s">
        <v>37</v>
      </c>
      <c r="D1851" s="49"/>
      <c r="E1851" s="50">
        <v>101</v>
      </c>
      <c r="F1851" s="51"/>
      <c r="G1851" s="50">
        <v>18616.644703800001</v>
      </c>
      <c r="H1851">
        <v>32</v>
      </c>
    </row>
    <row r="1852" spans="1:8">
      <c r="A1852" t="str">
        <f t="shared" si="62"/>
        <v>Phụ cấp cấp ủy32</v>
      </c>
      <c r="B1852" s="3" t="s">
        <v>1</v>
      </c>
      <c r="C1852" s="8" t="s">
        <v>36</v>
      </c>
      <c r="D1852" s="49"/>
      <c r="E1852" s="54">
        <v>33</v>
      </c>
      <c r="F1852" s="51">
        <v>8.4239999999999995</v>
      </c>
      <c r="G1852" s="50">
        <v>277.99199999999996</v>
      </c>
      <c r="H1852">
        <v>32</v>
      </c>
    </row>
    <row r="1853" spans="1:8">
      <c r="A1853" t="str">
        <f t="shared" si="62"/>
        <v>Phụ cấp HĐND32</v>
      </c>
      <c r="B1853" s="3" t="s">
        <v>26</v>
      </c>
      <c r="C1853" s="8" t="s">
        <v>35</v>
      </c>
      <c r="D1853" s="49"/>
      <c r="E1853" s="54">
        <v>104</v>
      </c>
      <c r="F1853" s="51">
        <v>8.4239999999999995</v>
      </c>
      <c r="G1853" s="50">
        <v>876.096</v>
      </c>
      <c r="H1853">
        <v>32</v>
      </c>
    </row>
    <row r="1854" spans="1:8" ht="45">
      <c r="A1854" t="str">
        <f t="shared" si="62"/>
        <v>Chế độ người hoạt động không chuyên trách, người trực tiếp tham gia hoạt động tại cấp ấp32</v>
      </c>
      <c r="B1854" s="3" t="s">
        <v>24</v>
      </c>
      <c r="C1854" s="8" t="s">
        <v>34</v>
      </c>
      <c r="D1854" s="49"/>
      <c r="E1854" s="50">
        <v>43</v>
      </c>
      <c r="F1854" s="51"/>
      <c r="G1854" s="50">
        <v>1347.536736</v>
      </c>
      <c r="H1854">
        <v>32</v>
      </c>
    </row>
    <row r="1855" spans="1:8">
      <c r="A1855" t="str">
        <f t="shared" si="62"/>
        <v>Khoán chi hoạt động 32</v>
      </c>
      <c r="B1855" s="25">
        <v>2</v>
      </c>
      <c r="C1855" s="6" t="s">
        <v>33</v>
      </c>
      <c r="D1855" s="47"/>
      <c r="E1855" s="45"/>
      <c r="F1855" s="46"/>
      <c r="G1855" s="45">
        <v>9090</v>
      </c>
      <c r="H1855">
        <v>32</v>
      </c>
    </row>
    <row r="1856" spans="1:8" ht="30">
      <c r="A1856" t="str">
        <f t="shared" ref="A1856:A1878" si="63">C1856&amp;H1856</f>
        <v>Phân bổ theo số biên chế CBCC được giao32</v>
      </c>
      <c r="B1856" s="14" t="s">
        <v>10</v>
      </c>
      <c r="C1856" s="15" t="s">
        <v>32</v>
      </c>
      <c r="D1856" s="55"/>
      <c r="E1856" s="56">
        <v>96</v>
      </c>
      <c r="F1856" s="57">
        <v>80</v>
      </c>
      <c r="G1856" s="58">
        <v>7680</v>
      </c>
      <c r="H1856">
        <v>32</v>
      </c>
    </row>
    <row r="1857" spans="1:8" ht="30">
      <c r="A1857" t="str">
        <f t="shared" si="63"/>
        <v>Phân bổ theo số biên chế viên chức được giao32</v>
      </c>
      <c r="B1857" s="14" t="s">
        <v>1</v>
      </c>
      <c r="C1857" s="15" t="s">
        <v>31</v>
      </c>
      <c r="D1857" s="55"/>
      <c r="E1857" s="56">
        <v>15</v>
      </c>
      <c r="F1857" s="57">
        <v>50</v>
      </c>
      <c r="G1857" s="58">
        <v>750</v>
      </c>
      <c r="H1857">
        <v>32</v>
      </c>
    </row>
    <row r="1858" spans="1:8" ht="30">
      <c r="A1858" t="str">
        <f t="shared" si="63"/>
        <v>Phân bổ bổ sung số biên chế tiết kiệm, chưa tuyển32</v>
      </c>
      <c r="B1858" s="14" t="s">
        <v>26</v>
      </c>
      <c r="C1858" s="13" t="s">
        <v>30</v>
      </c>
      <c r="D1858" s="59"/>
      <c r="E1858" s="56">
        <v>10</v>
      </c>
      <c r="F1858" s="57">
        <v>66</v>
      </c>
      <c r="G1858" s="58">
        <v>660</v>
      </c>
      <c r="H1858">
        <v>32</v>
      </c>
    </row>
    <row r="1859" spans="1:8">
      <c r="A1859" t="str">
        <f t="shared" si="63"/>
        <v>Chi các chế độ chính sách lớn32</v>
      </c>
      <c r="B1859" s="25">
        <v>3</v>
      </c>
      <c r="C1859" s="6" t="s">
        <v>29</v>
      </c>
      <c r="D1859" s="47"/>
      <c r="E1859" s="45"/>
      <c r="F1859" s="46"/>
      <c r="G1859" s="45">
        <v>23813.040000000001</v>
      </c>
      <c r="H1859">
        <v>32</v>
      </c>
    </row>
    <row r="1860" spans="1:8" ht="30">
      <c r="A1860" t="str">
        <f t="shared" si="63"/>
        <v>Chi chế độ trợ giúp xã hội thường xuyên32</v>
      </c>
      <c r="B1860" s="3" t="s">
        <v>10</v>
      </c>
      <c r="C1860" s="8" t="s">
        <v>28</v>
      </c>
      <c r="D1860" s="49"/>
      <c r="E1860" s="50">
        <v>1564</v>
      </c>
      <c r="F1860" s="51"/>
      <c r="G1860" s="50">
        <v>12258</v>
      </c>
      <c r="H1860">
        <v>32</v>
      </c>
    </row>
    <row r="1861" spans="1:8">
      <c r="A1861" t="str">
        <f t="shared" si="63"/>
        <v>Tiền điện hộ nghèo, BTXH32</v>
      </c>
      <c r="B1861" s="3" t="s">
        <v>1</v>
      </c>
      <c r="C1861" s="8" t="s">
        <v>27</v>
      </c>
      <c r="D1861" s="49"/>
      <c r="E1861" s="50">
        <v>65</v>
      </c>
      <c r="F1861" s="51"/>
      <c r="G1861" s="50">
        <v>102.18</v>
      </c>
      <c r="H1861">
        <v>32</v>
      </c>
    </row>
    <row r="1862" spans="1:8" ht="30">
      <c r="A1862" t="str">
        <f t="shared" si="63"/>
        <v>Chính sách người có uy tín, già làng32</v>
      </c>
      <c r="B1862" s="3" t="s">
        <v>26</v>
      </c>
      <c r="C1862" s="8" t="s">
        <v>25</v>
      </c>
      <c r="D1862" s="49"/>
      <c r="E1862" s="50">
        <v>1</v>
      </c>
      <c r="F1862" s="51"/>
      <c r="G1862" s="50">
        <v>11.100000000000001</v>
      </c>
      <c r="H1862">
        <v>32</v>
      </c>
    </row>
    <row r="1863" spans="1:8" ht="30">
      <c r="A1863" t="str">
        <f t="shared" si="63"/>
        <v>Chế độ quà tặng, chúc thọ người cao tuổi32</v>
      </c>
      <c r="B1863" s="3" t="s">
        <v>24</v>
      </c>
      <c r="C1863" s="8" t="s">
        <v>23</v>
      </c>
      <c r="D1863" s="49"/>
      <c r="E1863" s="50">
        <v>1020</v>
      </c>
      <c r="F1863" s="51"/>
      <c r="G1863" s="50">
        <v>380</v>
      </c>
      <c r="H1863">
        <v>32</v>
      </c>
    </row>
    <row r="1864" spans="1:8" ht="30">
      <c r="A1864" t="str">
        <f t="shared" si="63"/>
        <v>Chế độ đối với trưởng các đoàn thể ấp32</v>
      </c>
      <c r="B1864" s="3" t="s">
        <v>22</v>
      </c>
      <c r="C1864" s="8" t="s">
        <v>21</v>
      </c>
      <c r="D1864" s="49"/>
      <c r="E1864" s="50">
        <v>40</v>
      </c>
      <c r="F1864" s="51">
        <v>3.5999999999999996</v>
      </c>
      <c r="G1864" s="50">
        <v>144</v>
      </c>
      <c r="H1864">
        <v>32</v>
      </c>
    </row>
    <row r="1865" spans="1:8">
      <c r="A1865" t="str">
        <f t="shared" si="63"/>
        <v>Chế độ hỗ trợ tổ nhân dân32</v>
      </c>
      <c r="B1865" s="3" t="s">
        <v>20</v>
      </c>
      <c r="C1865" s="8" t="s">
        <v>19</v>
      </c>
      <c r="D1865" s="49"/>
      <c r="E1865" s="50">
        <v>250</v>
      </c>
      <c r="F1865" s="51">
        <v>3.5999999999999996</v>
      </c>
      <c r="G1865" s="50">
        <v>899.99999999999989</v>
      </c>
      <c r="H1865">
        <v>32</v>
      </c>
    </row>
    <row r="1866" spans="1:8" ht="30">
      <c r="A1866" t="str">
        <f t="shared" si="63"/>
        <v>Chế độ đối với đội an ninh trật tự cơ sở32</v>
      </c>
      <c r="B1866" s="3" t="s">
        <v>18</v>
      </c>
      <c r="C1866" s="8" t="s">
        <v>17</v>
      </c>
      <c r="D1866" s="49"/>
      <c r="E1866" s="50">
        <v>34</v>
      </c>
      <c r="F1866" s="51"/>
      <c r="G1866" s="50">
        <v>2124.4799999999991</v>
      </c>
      <c r="H1866">
        <v>32</v>
      </c>
    </row>
    <row r="1867" spans="1:8">
      <c r="A1867" t="str">
        <f t="shared" si="63"/>
        <v>Chế độ dân quân tự vệ32</v>
      </c>
      <c r="B1867" s="3" t="s">
        <v>16</v>
      </c>
      <c r="C1867" s="8" t="s">
        <v>15</v>
      </c>
      <c r="D1867" s="49"/>
      <c r="E1867" s="50">
        <v>28</v>
      </c>
      <c r="F1867" s="51"/>
      <c r="G1867" s="50">
        <v>6315</v>
      </c>
      <c r="H1867">
        <v>32</v>
      </c>
    </row>
    <row r="1868" spans="1:8">
      <c r="A1868" t="str">
        <f t="shared" si="63"/>
        <v>Chế độ hỗ trợ Tết Nguyên đán32</v>
      </c>
      <c r="B1868" s="3" t="s">
        <v>14</v>
      </c>
      <c r="C1868" s="8" t="s">
        <v>13</v>
      </c>
      <c r="D1868" s="49"/>
      <c r="E1868" s="50"/>
      <c r="F1868" s="51"/>
      <c r="G1868" s="50">
        <v>1578.2799999999997</v>
      </c>
      <c r="H1868">
        <v>32</v>
      </c>
    </row>
    <row r="1869" spans="1:8">
      <c r="A1869" t="str">
        <f t="shared" si="63"/>
        <v>Chi thu gom, xử lý rác32</v>
      </c>
      <c r="B1869" s="25">
        <v>4</v>
      </c>
      <c r="C1869" s="10" t="s">
        <v>12</v>
      </c>
      <c r="D1869" s="48"/>
      <c r="E1869" s="45"/>
      <c r="F1869" s="46"/>
      <c r="G1869" s="45">
        <v>6380.9773055999995</v>
      </c>
      <c r="H1869">
        <v>32</v>
      </c>
    </row>
    <row r="1870" spans="1:8">
      <c r="A1870" t="str">
        <f t="shared" si="63"/>
        <v>Chi bổ sung đặc thù32</v>
      </c>
      <c r="B1870" s="25">
        <v>5</v>
      </c>
      <c r="C1870" s="6" t="s">
        <v>11</v>
      </c>
      <c r="D1870" s="47"/>
      <c r="E1870" s="45"/>
      <c r="F1870" s="46"/>
      <c r="G1870" s="45">
        <v>0</v>
      </c>
      <c r="H1870">
        <v>32</v>
      </c>
    </row>
    <row r="1871" spans="1:8">
      <c r="A1871" t="str">
        <f t="shared" si="63"/>
        <v>Hỗ trợ các phường, xã trung tâm32</v>
      </c>
      <c r="B1871" s="3" t="s">
        <v>10</v>
      </c>
      <c r="C1871" s="8" t="s">
        <v>9</v>
      </c>
      <c r="D1871" s="49"/>
      <c r="E1871" s="50"/>
      <c r="F1871" s="51"/>
      <c r="G1871" s="50">
        <v>0</v>
      </c>
      <c r="H1871">
        <v>32</v>
      </c>
    </row>
    <row r="1872" spans="1:8">
      <c r="A1872" t="str">
        <f t="shared" si="63"/>
        <v>- Phường Trấn Biên 32</v>
      </c>
      <c r="B1872" s="3"/>
      <c r="C1872" s="8" t="s">
        <v>8</v>
      </c>
      <c r="D1872" s="49"/>
      <c r="E1872" s="50"/>
      <c r="F1872" s="51">
        <v>60000</v>
      </c>
      <c r="G1872" s="50"/>
      <c r="H1872">
        <v>32</v>
      </c>
    </row>
    <row r="1873" spans="1:8" ht="30">
      <c r="A1873" t="str">
        <f t="shared" si="63"/>
        <v>- Phường Long Khánh và Phường Bình Phước32</v>
      </c>
      <c r="B1873" s="3"/>
      <c r="C1873" s="8" t="s">
        <v>7</v>
      </c>
      <c r="D1873" s="49"/>
      <c r="E1873" s="50"/>
      <c r="F1873" s="51">
        <v>19200</v>
      </c>
      <c r="G1873" s="50"/>
      <c r="H1873">
        <v>32</v>
      </c>
    </row>
    <row r="1874" spans="1:8">
      <c r="A1874" t="str">
        <f t="shared" si="63"/>
        <v>- Các phường trung tâm khác32</v>
      </c>
      <c r="B1874" s="3"/>
      <c r="C1874" s="8" t="s">
        <v>6</v>
      </c>
      <c r="D1874" s="49"/>
      <c r="E1874" s="50"/>
      <c r="F1874" s="51">
        <v>8500</v>
      </c>
      <c r="G1874" s="50"/>
      <c r="H1874">
        <v>32</v>
      </c>
    </row>
    <row r="1875" spans="1:8">
      <c r="A1875" t="str">
        <f t="shared" si="63"/>
        <v xml:space="preserve"> Hỗ trợ các xã vùng biên giới32</v>
      </c>
      <c r="B1875" s="3" t="s">
        <v>1</v>
      </c>
      <c r="C1875" s="8" t="s">
        <v>5</v>
      </c>
      <c r="D1875" s="49"/>
      <c r="E1875" s="50"/>
      <c r="F1875" s="51">
        <v>3000</v>
      </c>
      <c r="G1875" s="50">
        <v>0</v>
      </c>
      <c r="H1875">
        <v>32</v>
      </c>
    </row>
    <row r="1876" spans="1:8">
      <c r="A1876" t="str">
        <f t="shared" si="63"/>
        <v>Phân bổ chung 32</v>
      </c>
      <c r="B1876" s="25">
        <v>9</v>
      </c>
      <c r="C1876" s="6" t="s">
        <v>4</v>
      </c>
      <c r="D1876" s="47"/>
      <c r="E1876" s="45"/>
      <c r="F1876" s="46"/>
      <c r="G1876" s="45">
        <v>22004.308000000001</v>
      </c>
      <c r="H1876">
        <v>32</v>
      </c>
    </row>
    <row r="1877" spans="1:8">
      <c r="A1877" t="str">
        <f t="shared" si="63"/>
        <v>Phân bổ chung theo xã32</v>
      </c>
      <c r="B1877" s="3" t="s">
        <v>3</v>
      </c>
      <c r="C1877" s="8" t="s">
        <v>2</v>
      </c>
      <c r="D1877" s="49"/>
      <c r="E1877" s="50"/>
      <c r="F1877" s="51">
        <v>18000</v>
      </c>
      <c r="G1877" s="50">
        <v>18000</v>
      </c>
      <c r="H1877">
        <v>32</v>
      </c>
    </row>
    <row r="1878" spans="1:8">
      <c r="A1878" t="str">
        <f t="shared" si="63"/>
        <v>Phân bổ theo dân số 32</v>
      </c>
      <c r="B1878" s="3" t="s">
        <v>1</v>
      </c>
      <c r="C1878" s="8" t="s">
        <v>0</v>
      </c>
      <c r="D1878" s="49"/>
      <c r="E1878" s="52">
        <v>52004</v>
      </c>
      <c r="F1878" s="51">
        <v>7.6999999999999999E-2</v>
      </c>
      <c r="G1878" s="50">
        <v>4004.308</v>
      </c>
      <c r="H1878">
        <v>32</v>
      </c>
    </row>
    <row r="1881" spans="1:8">
      <c r="B1881" s="147" t="s">
        <v>64</v>
      </c>
      <c r="C1881" s="149" t="s">
        <v>63</v>
      </c>
      <c r="D1881" s="149" t="s">
        <v>62</v>
      </c>
      <c r="E1881" s="151" t="s">
        <v>61</v>
      </c>
      <c r="F1881" s="151"/>
      <c r="G1881" s="151"/>
      <c r="H1881">
        <v>33</v>
      </c>
    </row>
    <row r="1882" spans="1:8">
      <c r="B1882" s="148"/>
      <c r="C1882" s="150"/>
      <c r="D1882" s="150"/>
      <c r="E1882" s="18" t="s">
        <v>60</v>
      </c>
      <c r="F1882" s="18" t="s">
        <v>59</v>
      </c>
      <c r="G1882" s="18" t="s">
        <v>58</v>
      </c>
      <c r="H1882">
        <v>33</v>
      </c>
    </row>
    <row r="1883" spans="1:8">
      <c r="A1883" t="str">
        <f t="shared" ref="A1883:A1914" si="64">C1883&amp;H1883</f>
        <v>Tổng33</v>
      </c>
      <c r="B1883" s="25"/>
      <c r="C1883" s="26" t="s">
        <v>57</v>
      </c>
      <c r="D1883" s="45"/>
      <c r="E1883" s="45">
        <v>60971</v>
      </c>
      <c r="F1883" s="46">
        <v>109067.75050000001</v>
      </c>
      <c r="G1883" s="45">
        <v>176972.47700000001</v>
      </c>
      <c r="H1883">
        <v>33</v>
      </c>
    </row>
    <row r="1884" spans="1:8">
      <c r="A1884" t="str">
        <f t="shared" si="64"/>
        <v>Sự nghiệp giáo dục - đào tạo33</v>
      </c>
      <c r="B1884" s="25" t="s">
        <v>56</v>
      </c>
      <c r="C1884" s="6" t="s">
        <v>55</v>
      </c>
      <c r="D1884" s="47"/>
      <c r="E1884" s="45">
        <v>29471</v>
      </c>
      <c r="F1884" s="46">
        <v>147.56</v>
      </c>
      <c r="G1884" s="45">
        <v>107311.76000000001</v>
      </c>
      <c r="H1884">
        <v>33</v>
      </c>
    </row>
    <row r="1885" spans="1:8" ht="28.5">
      <c r="A1885" t="str">
        <f t="shared" si="64"/>
        <v>Chi chế độ tiền lương theo số biên chế có mặt33</v>
      </c>
      <c r="B1885" s="25">
        <v>1</v>
      </c>
      <c r="C1885" s="10" t="s">
        <v>54</v>
      </c>
      <c r="D1885" s="48"/>
      <c r="E1885" s="45">
        <v>353</v>
      </c>
      <c r="F1885" s="46"/>
      <c r="G1885" s="45">
        <v>85513</v>
      </c>
      <c r="H1885">
        <v>33</v>
      </c>
    </row>
    <row r="1886" spans="1:8">
      <c r="A1886" t="str">
        <f t="shared" si="64"/>
        <v>Khoán chi hoạt động giáo dục33</v>
      </c>
      <c r="B1886" s="25">
        <v>2</v>
      </c>
      <c r="C1886" s="6" t="s">
        <v>163</v>
      </c>
      <c r="D1886" s="47"/>
      <c r="E1886" s="45">
        <v>387</v>
      </c>
      <c r="F1886" s="46">
        <v>146</v>
      </c>
      <c r="G1886" s="45">
        <v>18714</v>
      </c>
      <c r="H1886">
        <v>33</v>
      </c>
    </row>
    <row r="1887" spans="1:8">
      <c r="A1887" t="str">
        <f t="shared" si="64"/>
        <v>Mầm non33</v>
      </c>
      <c r="B1887" s="3" t="s">
        <v>10</v>
      </c>
      <c r="C1887" s="8" t="s">
        <v>53</v>
      </c>
      <c r="D1887" s="49"/>
      <c r="E1887" s="50"/>
      <c r="F1887" s="51"/>
      <c r="G1887" s="50">
        <v>7020</v>
      </c>
      <c r="H1887">
        <v>33</v>
      </c>
    </row>
    <row r="1888" spans="1:8">
      <c r="A1888" t="str">
        <f t="shared" si="64"/>
        <v>- Phường33</v>
      </c>
      <c r="B1888" s="3"/>
      <c r="C1888" s="8" t="s">
        <v>167</v>
      </c>
      <c r="D1888" s="49"/>
      <c r="E1888" s="50"/>
      <c r="F1888" s="51">
        <v>52</v>
      </c>
      <c r="G1888" s="50">
        <v>0</v>
      </c>
      <c r="H1888">
        <v>33</v>
      </c>
    </row>
    <row r="1889" spans="1:8">
      <c r="A1889" t="str">
        <f t="shared" si="64"/>
        <v>- Xã33</v>
      </c>
      <c r="B1889" s="3"/>
      <c r="C1889" s="8" t="s">
        <v>164</v>
      </c>
      <c r="D1889" s="49"/>
      <c r="E1889" s="50">
        <v>117</v>
      </c>
      <c r="F1889" s="51">
        <v>60</v>
      </c>
      <c r="G1889" s="50">
        <v>7020</v>
      </c>
      <c r="H1889">
        <v>33</v>
      </c>
    </row>
    <row r="1890" spans="1:8">
      <c r="A1890" t="str">
        <f t="shared" si="64"/>
        <v>Cấp 1, 233</v>
      </c>
      <c r="B1890" s="3" t="s">
        <v>1</v>
      </c>
      <c r="C1890" s="8" t="s">
        <v>52</v>
      </c>
      <c r="D1890" s="49"/>
      <c r="E1890" s="50"/>
      <c r="F1890" s="51"/>
      <c r="G1890" s="50">
        <v>9450</v>
      </c>
      <c r="H1890">
        <v>33</v>
      </c>
    </row>
    <row r="1891" spans="1:8">
      <c r="A1891" t="str">
        <f t="shared" si="64"/>
        <v>-Phường33</v>
      </c>
      <c r="B1891" s="3"/>
      <c r="C1891" s="8" t="s">
        <v>168</v>
      </c>
      <c r="D1891" s="49"/>
      <c r="E1891" s="50"/>
      <c r="F1891" s="51">
        <v>30</v>
      </c>
      <c r="G1891" s="50">
        <v>0</v>
      </c>
      <c r="H1891">
        <v>33</v>
      </c>
    </row>
    <row r="1892" spans="1:8">
      <c r="A1892" t="str">
        <f t="shared" si="64"/>
        <v>-Xã33</v>
      </c>
      <c r="B1892" s="3"/>
      <c r="C1892" s="8" t="s">
        <v>169</v>
      </c>
      <c r="D1892" s="49"/>
      <c r="E1892" s="50">
        <v>270</v>
      </c>
      <c r="F1892" s="51">
        <v>35</v>
      </c>
      <c r="G1892" s="50">
        <v>9450</v>
      </c>
      <c r="H1892">
        <v>33</v>
      </c>
    </row>
    <row r="1893" spans="1:8">
      <c r="A1893" t="str">
        <f t="shared" si="64"/>
        <v>Trường chính trị 33</v>
      </c>
      <c r="B1893" s="3" t="s">
        <v>26</v>
      </c>
      <c r="C1893" s="8" t="s">
        <v>51</v>
      </c>
      <c r="D1893" s="49"/>
      <c r="E1893" s="50"/>
      <c r="F1893" s="51">
        <v>80</v>
      </c>
      <c r="G1893" s="50">
        <v>0</v>
      </c>
      <c r="H1893">
        <v>33</v>
      </c>
    </row>
    <row r="1894" spans="1:8">
      <c r="A1894" t="str">
        <f t="shared" si="64"/>
        <v>Trường dân tộc nội trú33</v>
      </c>
      <c r="B1894" s="3" t="s">
        <v>24</v>
      </c>
      <c r="C1894" s="8" t="s">
        <v>165</v>
      </c>
      <c r="D1894" s="49"/>
      <c r="E1894" s="50"/>
      <c r="F1894" s="51">
        <v>55</v>
      </c>
      <c r="G1894" s="50">
        <v>0</v>
      </c>
      <c r="H1894">
        <v>33</v>
      </c>
    </row>
    <row r="1895" spans="1:8" ht="45">
      <c r="A1895" t="str">
        <f t="shared" si="64"/>
        <v>'Phân bổ bổ sung số biên chế tiết kiệm, chưa tuyển sự nghiệp giáo dục - đào tạo33</v>
      </c>
      <c r="B1895" s="3" t="s">
        <v>22</v>
      </c>
      <c r="C1895" s="8" t="s">
        <v>170</v>
      </c>
      <c r="D1895" s="49"/>
      <c r="E1895" s="50">
        <v>34</v>
      </c>
      <c r="F1895" s="51">
        <v>66</v>
      </c>
      <c r="G1895" s="50">
        <v>2244</v>
      </c>
      <c r="H1895">
        <v>33</v>
      </c>
    </row>
    <row r="1896" spans="1:8">
      <c r="A1896" t="str">
        <f t="shared" si="64"/>
        <v>Chi các chế độ chính sách33</v>
      </c>
      <c r="B1896" s="25">
        <v>3</v>
      </c>
      <c r="C1896" s="6" t="s">
        <v>50</v>
      </c>
      <c r="D1896" s="47"/>
      <c r="E1896" s="45">
        <v>1410</v>
      </c>
      <c r="F1896" s="46">
        <v>1.5499999999999998</v>
      </c>
      <c r="G1896" s="45">
        <v>2417.5500000000002</v>
      </c>
      <c r="H1896">
        <v>33</v>
      </c>
    </row>
    <row r="1897" spans="1:8" ht="30">
      <c r="A1897" t="str">
        <f t="shared" si="64"/>
        <v>Miễn giảm học phí, hỗ trợ chi phí học tập33</v>
      </c>
      <c r="B1897" s="3" t="s">
        <v>10</v>
      </c>
      <c r="C1897" s="8" t="s">
        <v>49</v>
      </c>
      <c r="D1897" s="49"/>
      <c r="E1897" s="50">
        <v>729</v>
      </c>
      <c r="F1897" s="51">
        <v>0.15</v>
      </c>
      <c r="G1897" s="50">
        <v>109.35</v>
      </c>
      <c r="H1897">
        <v>33</v>
      </c>
    </row>
    <row r="1898" spans="1:8" ht="45">
      <c r="A1898" t="str">
        <f t="shared" si="64"/>
        <v>Chính sách hỗ trợ mầm non (tiền ăn trẻ, hỗ trợ giáo viên, hỗ trợ cơ sở mầm non)33</v>
      </c>
      <c r="B1898" s="3" t="s">
        <v>1</v>
      </c>
      <c r="C1898" s="8" t="s">
        <v>48</v>
      </c>
      <c r="D1898" s="49"/>
      <c r="E1898" s="50">
        <v>198</v>
      </c>
      <c r="F1898" s="51">
        <v>0.2</v>
      </c>
      <c r="G1898" s="50">
        <v>39.6</v>
      </c>
      <c r="H1898">
        <v>33</v>
      </c>
    </row>
    <row r="1899" spans="1:8">
      <c r="A1899" t="str">
        <f t="shared" si="64"/>
        <v>Chế độ hỗ trợ học sinh khuyết tật33</v>
      </c>
      <c r="B1899" s="3" t="s">
        <v>26</v>
      </c>
      <c r="C1899" s="8" t="s">
        <v>47</v>
      </c>
      <c r="D1899" s="49"/>
      <c r="E1899" s="50"/>
      <c r="F1899" s="51"/>
      <c r="G1899" s="50"/>
      <c r="H1899">
        <v>33</v>
      </c>
    </row>
    <row r="1900" spans="1:8" ht="30">
      <c r="A1900" t="str">
        <f t="shared" si="64"/>
        <v>Chế độ giáo viên dạy trẻ khuyết tật33</v>
      </c>
      <c r="B1900" s="3" t="s">
        <v>24</v>
      </c>
      <c r="C1900" s="8" t="s">
        <v>46</v>
      </c>
      <c r="D1900" s="49"/>
      <c r="E1900" s="50">
        <v>130</v>
      </c>
      <c r="F1900" s="51"/>
      <c r="G1900" s="50">
        <v>1845</v>
      </c>
      <c r="H1900">
        <v>33</v>
      </c>
    </row>
    <row r="1901" spans="1:8" ht="30">
      <c r="A1901" t="str">
        <f t="shared" si="64"/>
        <v>Chế độ hỗ trợ trẻ em nhà trẻ bán trú33</v>
      </c>
      <c r="B1901" s="3" t="s">
        <v>22</v>
      </c>
      <c r="C1901" s="8" t="s">
        <v>45</v>
      </c>
      <c r="D1901" s="49"/>
      <c r="E1901" s="50"/>
      <c r="F1901" s="51"/>
      <c r="G1901" s="50"/>
      <c r="H1901">
        <v>33</v>
      </c>
    </row>
    <row r="1902" spans="1:8" ht="30">
      <c r="A1902" t="str">
        <f t="shared" si="64"/>
        <v>Chế độ hỗ trợ đối với học sinh, trường dân tộc nội trú33</v>
      </c>
      <c r="B1902" s="21" t="s">
        <v>20</v>
      </c>
      <c r="C1902" s="22" t="s">
        <v>161</v>
      </c>
      <c r="D1902" s="49"/>
      <c r="E1902" s="50"/>
      <c r="F1902" s="51"/>
      <c r="G1902" s="50"/>
      <c r="H1902">
        <v>33</v>
      </c>
    </row>
    <row r="1903" spans="1:8">
      <c r="A1903" t="str">
        <f t="shared" si="64"/>
        <v>Hỗ trợ Tết Nguyên đán33</v>
      </c>
      <c r="B1903" s="3" t="s">
        <v>18</v>
      </c>
      <c r="C1903" s="8" t="s">
        <v>44</v>
      </c>
      <c r="D1903" s="49"/>
      <c r="E1903" s="50">
        <v>353</v>
      </c>
      <c r="F1903" s="51">
        <v>1.2</v>
      </c>
      <c r="G1903" s="50">
        <v>423.59999999999997</v>
      </c>
      <c r="H1903">
        <v>33</v>
      </c>
    </row>
    <row r="1904" spans="1:8">
      <c r="A1904" t="str">
        <f t="shared" si="64"/>
        <v>Các đặc thù33</v>
      </c>
      <c r="B1904" s="25">
        <v>4</v>
      </c>
      <c r="C1904" s="6" t="s">
        <v>43</v>
      </c>
      <c r="D1904" s="47"/>
      <c r="E1904" s="45"/>
      <c r="F1904" s="46"/>
      <c r="G1904" s="45">
        <v>394</v>
      </c>
      <c r="H1904">
        <v>33</v>
      </c>
    </row>
    <row r="1905" spans="1:8" ht="30">
      <c r="A1905" t="str">
        <f t="shared" si="64"/>
        <v>Trường có từ 02 cơ sở trở lên, mỗi cơ sở33</v>
      </c>
      <c r="B1905" s="3" t="s">
        <v>10</v>
      </c>
      <c r="C1905" s="8" t="s">
        <v>42</v>
      </c>
      <c r="D1905" s="49"/>
      <c r="E1905" s="50">
        <v>7</v>
      </c>
      <c r="F1905" s="51">
        <v>56.278800000000004</v>
      </c>
      <c r="G1905" s="50">
        <v>394</v>
      </c>
      <c r="H1905">
        <v>33</v>
      </c>
    </row>
    <row r="1906" spans="1:8" ht="30">
      <c r="A1906" t="str">
        <f t="shared" si="64"/>
        <v>Hỗ trợ các phường, xã trung tâm (kinh phí đào tạo chính trị)33</v>
      </c>
      <c r="B1906" s="3" t="s">
        <v>1</v>
      </c>
      <c r="C1906" s="8" t="s">
        <v>166</v>
      </c>
      <c r="D1906" s="49"/>
      <c r="E1906" s="50"/>
      <c r="F1906" s="51">
        <v>1500</v>
      </c>
      <c r="G1906" s="50"/>
      <c r="H1906">
        <v>33</v>
      </c>
    </row>
    <row r="1907" spans="1:8">
      <c r="A1907" t="str">
        <f t="shared" si="64"/>
        <v>Kinh phí hoạt động ngành33</v>
      </c>
      <c r="B1907" s="25">
        <v>5</v>
      </c>
      <c r="C1907" s="6" t="s">
        <v>41</v>
      </c>
      <c r="D1907" s="47"/>
      <c r="E1907" s="52">
        <v>27321</v>
      </c>
      <c r="F1907" s="53">
        <v>0.01</v>
      </c>
      <c r="G1907" s="45">
        <v>273.20999999999998</v>
      </c>
      <c r="H1907">
        <v>33</v>
      </c>
    </row>
    <row r="1908" spans="1:8">
      <c r="A1908" t="str">
        <f t="shared" si="64"/>
        <v>Các sự nghiệp khác33</v>
      </c>
      <c r="B1908" s="25" t="s">
        <v>40</v>
      </c>
      <c r="C1908" s="6" t="s">
        <v>39</v>
      </c>
      <c r="D1908" s="47"/>
      <c r="E1908" s="50">
        <v>31500</v>
      </c>
      <c r="F1908" s="46">
        <v>108920.19050000001</v>
      </c>
      <c r="G1908" s="45">
        <v>69660.717000000004</v>
      </c>
      <c r="H1908">
        <v>33</v>
      </c>
    </row>
    <row r="1909" spans="1:8">
      <c r="A1909" t="str">
        <f t="shared" si="64"/>
        <v>Chi chế độ tiền lương33</v>
      </c>
      <c r="B1909" s="25">
        <v>1</v>
      </c>
      <c r="C1909" s="10" t="s">
        <v>38</v>
      </c>
      <c r="D1909" s="48"/>
      <c r="E1909" s="45">
        <v>235</v>
      </c>
      <c r="F1909" s="46">
        <v>16.847999999999999</v>
      </c>
      <c r="G1909" s="45">
        <v>12431</v>
      </c>
      <c r="H1909">
        <v>33</v>
      </c>
    </row>
    <row r="1910" spans="1:8" ht="30">
      <c r="A1910" t="str">
        <f t="shared" si="64"/>
        <v>Chế độ tiền lương theo số biên chế có mặt33</v>
      </c>
      <c r="B1910" s="3" t="s">
        <v>10</v>
      </c>
      <c r="C1910" s="8" t="s">
        <v>37</v>
      </c>
      <c r="D1910" s="49"/>
      <c r="E1910" s="50">
        <v>62</v>
      </c>
      <c r="F1910" s="51"/>
      <c r="G1910" s="50">
        <v>9504</v>
      </c>
      <c r="H1910">
        <v>33</v>
      </c>
    </row>
    <row r="1911" spans="1:8">
      <c r="A1911" t="str">
        <f t="shared" si="64"/>
        <v>Phụ cấp cấp ủy33</v>
      </c>
      <c r="B1911" s="3" t="s">
        <v>1</v>
      </c>
      <c r="C1911" s="8" t="s">
        <v>36</v>
      </c>
      <c r="D1911" s="49"/>
      <c r="E1911" s="54">
        <v>24</v>
      </c>
      <c r="F1911" s="51">
        <v>8.4239999999999995</v>
      </c>
      <c r="G1911" s="50">
        <v>101</v>
      </c>
      <c r="H1911">
        <v>33</v>
      </c>
    </row>
    <row r="1912" spans="1:8">
      <c r="A1912" t="str">
        <f t="shared" si="64"/>
        <v>Phụ cấp HĐND33</v>
      </c>
      <c r="B1912" s="3" t="s">
        <v>26</v>
      </c>
      <c r="C1912" s="8" t="s">
        <v>35</v>
      </c>
      <c r="D1912" s="49"/>
      <c r="E1912" s="54">
        <v>66</v>
      </c>
      <c r="F1912" s="51">
        <v>8.4239999999999995</v>
      </c>
      <c r="G1912" s="50">
        <v>612</v>
      </c>
      <c r="H1912">
        <v>33</v>
      </c>
    </row>
    <row r="1913" spans="1:8" ht="45">
      <c r="A1913" t="str">
        <f t="shared" si="64"/>
        <v>Chế độ người hoạt động không chuyên trách, người trực tiếp tham gia hoạt động tại cấp ấp33</v>
      </c>
      <c r="B1913" s="3" t="s">
        <v>24</v>
      </c>
      <c r="C1913" s="8" t="s">
        <v>34</v>
      </c>
      <c r="D1913" s="49"/>
      <c r="E1913" s="50">
        <v>83</v>
      </c>
      <c r="F1913" s="51"/>
      <c r="G1913" s="50">
        <v>2214</v>
      </c>
      <c r="H1913">
        <v>33</v>
      </c>
    </row>
    <row r="1914" spans="1:8">
      <c r="A1914" t="str">
        <f t="shared" si="64"/>
        <v>Khoán chi hoạt động 33</v>
      </c>
      <c r="B1914" s="25">
        <v>2</v>
      </c>
      <c r="C1914" s="6" t="s">
        <v>33</v>
      </c>
      <c r="D1914" s="47"/>
      <c r="E1914" s="45">
        <v>110</v>
      </c>
      <c r="F1914" s="46">
        <v>196</v>
      </c>
      <c r="G1914" s="45">
        <v>8014</v>
      </c>
      <c r="H1914">
        <v>33</v>
      </c>
    </row>
    <row r="1915" spans="1:8" ht="30">
      <c r="A1915" t="str">
        <f t="shared" ref="A1915:A1937" si="65">C1915&amp;H1915</f>
        <v>Phân bổ theo số biên chế CBCC được giao33</v>
      </c>
      <c r="B1915" s="14" t="s">
        <v>10</v>
      </c>
      <c r="C1915" s="15" t="s">
        <v>32</v>
      </c>
      <c r="D1915" s="55"/>
      <c r="E1915" s="56">
        <v>71</v>
      </c>
      <c r="F1915" s="57">
        <v>80</v>
      </c>
      <c r="G1915" s="58">
        <v>5680</v>
      </c>
      <c r="H1915">
        <v>33</v>
      </c>
    </row>
    <row r="1916" spans="1:8" ht="30">
      <c r="A1916" t="str">
        <f t="shared" si="65"/>
        <v>Phân bổ theo số biên chế viên chức được giao33</v>
      </c>
      <c r="B1916" s="14" t="s">
        <v>1</v>
      </c>
      <c r="C1916" s="15" t="s">
        <v>31</v>
      </c>
      <c r="D1916" s="55"/>
      <c r="E1916" s="56">
        <v>15</v>
      </c>
      <c r="F1916" s="57">
        <v>50</v>
      </c>
      <c r="G1916" s="58">
        <v>750</v>
      </c>
      <c r="H1916">
        <v>33</v>
      </c>
    </row>
    <row r="1917" spans="1:8" ht="30">
      <c r="A1917" t="str">
        <f t="shared" si="65"/>
        <v>Phân bổ bổ sung số biên chế tiết kiệm, chưa tuyển33</v>
      </c>
      <c r="B1917" s="14" t="s">
        <v>26</v>
      </c>
      <c r="C1917" s="13" t="s">
        <v>30</v>
      </c>
      <c r="D1917" s="59"/>
      <c r="E1917" s="56">
        <v>24</v>
      </c>
      <c r="F1917" s="57">
        <v>66</v>
      </c>
      <c r="G1917" s="58">
        <v>1584</v>
      </c>
      <c r="H1917">
        <v>33</v>
      </c>
    </row>
    <row r="1918" spans="1:8">
      <c r="A1918" t="str">
        <f t="shared" si="65"/>
        <v>Chi các chế độ chính sách lớn33</v>
      </c>
      <c r="B1918" s="25">
        <v>3</v>
      </c>
      <c r="C1918" s="6" t="s">
        <v>29</v>
      </c>
      <c r="D1918" s="47"/>
      <c r="E1918" s="45">
        <v>3834</v>
      </c>
      <c r="F1918" s="46">
        <v>7.2654999999999994</v>
      </c>
      <c r="G1918" s="45">
        <v>24048</v>
      </c>
      <c r="H1918">
        <v>33</v>
      </c>
    </row>
    <row r="1919" spans="1:8" ht="30">
      <c r="A1919" t="str">
        <f t="shared" si="65"/>
        <v>Chi chế độ trợ giúp xã hội thường xuyên33</v>
      </c>
      <c r="B1919" s="3" t="s">
        <v>10</v>
      </c>
      <c r="C1919" s="8" t="s">
        <v>28</v>
      </c>
      <c r="D1919" s="49"/>
      <c r="E1919" s="50">
        <v>1358</v>
      </c>
      <c r="F1919" s="51"/>
      <c r="G1919" s="50">
        <v>11031</v>
      </c>
      <c r="H1919">
        <v>33</v>
      </c>
    </row>
    <row r="1920" spans="1:8">
      <c r="A1920" t="str">
        <f t="shared" si="65"/>
        <v>Tiền điện hộ nghèo, BTXH33</v>
      </c>
      <c r="B1920" s="3" t="s">
        <v>1</v>
      </c>
      <c r="C1920" s="8" t="s">
        <v>27</v>
      </c>
      <c r="D1920" s="49"/>
      <c r="E1920" s="50">
        <v>29</v>
      </c>
      <c r="F1920" s="51">
        <v>6.5500000000000003E-2</v>
      </c>
      <c r="G1920" s="50">
        <v>23</v>
      </c>
      <c r="H1920">
        <v>33</v>
      </c>
    </row>
    <row r="1921" spans="1:8" ht="30">
      <c r="A1921" t="str">
        <f t="shared" si="65"/>
        <v>Chính sách người có uy tín, già làng33</v>
      </c>
      <c r="B1921" s="3" t="s">
        <v>26</v>
      </c>
      <c r="C1921" s="8" t="s">
        <v>25</v>
      </c>
      <c r="D1921" s="49"/>
      <c r="E1921" s="50"/>
      <c r="F1921" s="51"/>
      <c r="G1921" s="50"/>
      <c r="H1921">
        <v>33</v>
      </c>
    </row>
    <row r="1922" spans="1:8" ht="30">
      <c r="A1922" t="str">
        <f t="shared" si="65"/>
        <v>Chế độ quà tặng, chúc thọ người cao tuổi33</v>
      </c>
      <c r="B1922" s="3" t="s">
        <v>24</v>
      </c>
      <c r="C1922" s="8" t="s">
        <v>23</v>
      </c>
      <c r="D1922" s="49"/>
      <c r="E1922" s="50">
        <v>477</v>
      </c>
      <c r="F1922" s="51"/>
      <c r="G1922" s="50">
        <v>213</v>
      </c>
      <c r="H1922">
        <v>33</v>
      </c>
    </row>
    <row r="1923" spans="1:8" ht="30">
      <c r="A1923" t="str">
        <f t="shared" si="65"/>
        <v>Chế độ đối với trưởng các đoàn thể ấp33</v>
      </c>
      <c r="B1923" s="3" t="s">
        <v>22</v>
      </c>
      <c r="C1923" s="8" t="s">
        <v>21</v>
      </c>
      <c r="D1923" s="49"/>
      <c r="E1923" s="50">
        <v>60</v>
      </c>
      <c r="F1923" s="51">
        <v>3.5999999999999996</v>
      </c>
      <c r="G1923" s="50">
        <v>215.99999999999997</v>
      </c>
      <c r="H1923">
        <v>33</v>
      </c>
    </row>
    <row r="1924" spans="1:8">
      <c r="A1924" t="str">
        <f t="shared" si="65"/>
        <v>Chế độ hỗ trợ tổ nhân dân33</v>
      </c>
      <c r="B1924" s="3" t="s">
        <v>20</v>
      </c>
      <c r="C1924" s="8" t="s">
        <v>19</v>
      </c>
      <c r="D1924" s="49"/>
      <c r="E1924" s="50">
        <v>165</v>
      </c>
      <c r="F1924" s="51">
        <v>3.5999999999999996</v>
      </c>
      <c r="G1924" s="50">
        <v>593.99999999999989</v>
      </c>
      <c r="H1924">
        <v>33</v>
      </c>
    </row>
    <row r="1925" spans="1:8" ht="30">
      <c r="A1925" t="str">
        <f t="shared" si="65"/>
        <v>Chế độ đối với đội an ninh trật tự cơ sở33</v>
      </c>
      <c r="B1925" s="3" t="s">
        <v>18</v>
      </c>
      <c r="C1925" s="8" t="s">
        <v>17</v>
      </c>
      <c r="D1925" s="49"/>
      <c r="E1925" s="50">
        <v>41</v>
      </c>
      <c r="F1925" s="51"/>
      <c r="G1925" s="50">
        <v>2687</v>
      </c>
      <c r="H1925">
        <v>33</v>
      </c>
    </row>
    <row r="1926" spans="1:8">
      <c r="A1926" t="str">
        <f t="shared" si="65"/>
        <v>Chế độ dân quân tự vệ33</v>
      </c>
      <c r="B1926" s="3" t="s">
        <v>16</v>
      </c>
      <c r="C1926" s="8" t="s">
        <v>15</v>
      </c>
      <c r="D1926" s="49"/>
      <c r="E1926" s="50">
        <v>20</v>
      </c>
      <c r="F1926" s="51"/>
      <c r="G1926" s="50">
        <v>7933</v>
      </c>
      <c r="H1926">
        <v>33</v>
      </c>
    </row>
    <row r="1927" spans="1:8">
      <c r="A1927" t="str">
        <f t="shared" si="65"/>
        <v>Chế độ hỗ trợ Tết Nguyên đán33</v>
      </c>
      <c r="B1927" s="3" t="s">
        <v>14</v>
      </c>
      <c r="C1927" s="8" t="s">
        <v>13</v>
      </c>
      <c r="D1927" s="49"/>
      <c r="E1927" s="50">
        <v>1684</v>
      </c>
      <c r="F1927" s="51"/>
      <c r="G1927" s="50">
        <v>1351</v>
      </c>
      <c r="H1927">
        <v>33</v>
      </c>
    </row>
    <row r="1928" spans="1:8">
      <c r="A1928" t="str">
        <f t="shared" si="65"/>
        <v>Chi thu gom, xử lý rác33</v>
      </c>
      <c r="B1928" s="25">
        <v>4</v>
      </c>
      <c r="C1928" s="10" t="s">
        <v>12</v>
      </c>
      <c r="D1928" s="48"/>
      <c r="E1928" s="45"/>
      <c r="F1928" s="46"/>
      <c r="G1928" s="45">
        <v>5064</v>
      </c>
      <c r="H1928">
        <v>33</v>
      </c>
    </row>
    <row r="1929" spans="1:8">
      <c r="A1929" t="str">
        <f t="shared" si="65"/>
        <v>Chi bổ sung đặc thù33</v>
      </c>
      <c r="B1929" s="25">
        <v>5</v>
      </c>
      <c r="C1929" s="6" t="s">
        <v>11</v>
      </c>
      <c r="D1929" s="47"/>
      <c r="E1929" s="45">
        <v>0</v>
      </c>
      <c r="F1929" s="46">
        <v>90700</v>
      </c>
      <c r="G1929" s="45">
        <v>0</v>
      </c>
      <c r="H1929">
        <v>33</v>
      </c>
    </row>
    <row r="1930" spans="1:8">
      <c r="A1930" t="str">
        <f t="shared" si="65"/>
        <v>Hỗ trợ các phường, xã trung tâm33</v>
      </c>
      <c r="B1930" s="3" t="s">
        <v>10</v>
      </c>
      <c r="C1930" s="8" t="s">
        <v>9</v>
      </c>
      <c r="D1930" s="49"/>
      <c r="E1930" s="50">
        <v>0</v>
      </c>
      <c r="F1930" s="51">
        <v>87700</v>
      </c>
      <c r="G1930" s="50">
        <v>0</v>
      </c>
      <c r="H1930">
        <v>33</v>
      </c>
    </row>
    <row r="1931" spans="1:8">
      <c r="A1931" t="str">
        <f t="shared" si="65"/>
        <v>- Phường Trấn Biên 33</v>
      </c>
      <c r="B1931" s="3"/>
      <c r="C1931" s="8" t="s">
        <v>8</v>
      </c>
      <c r="D1931" s="49"/>
      <c r="E1931" s="50"/>
      <c r="F1931" s="51">
        <v>60000</v>
      </c>
      <c r="G1931" s="50"/>
      <c r="H1931">
        <v>33</v>
      </c>
    </row>
    <row r="1932" spans="1:8" ht="30">
      <c r="A1932" t="str">
        <f t="shared" si="65"/>
        <v>- Phường Long Khánh và Phường Bình Phước33</v>
      </c>
      <c r="B1932" s="3"/>
      <c r="C1932" s="8" t="s">
        <v>7</v>
      </c>
      <c r="D1932" s="49"/>
      <c r="E1932" s="50"/>
      <c r="F1932" s="51">
        <v>19200</v>
      </c>
      <c r="G1932" s="50"/>
      <c r="H1932">
        <v>33</v>
      </c>
    </row>
    <row r="1933" spans="1:8">
      <c r="A1933" t="str">
        <f t="shared" si="65"/>
        <v>- Các phường trung tâm khác33</v>
      </c>
      <c r="B1933" s="3"/>
      <c r="C1933" s="8" t="s">
        <v>6</v>
      </c>
      <c r="D1933" s="49"/>
      <c r="E1933" s="50"/>
      <c r="F1933" s="51">
        <v>8500</v>
      </c>
      <c r="G1933" s="50"/>
      <c r="H1933">
        <v>33</v>
      </c>
    </row>
    <row r="1934" spans="1:8">
      <c r="A1934" t="str">
        <f t="shared" si="65"/>
        <v xml:space="preserve"> Hỗ trợ các xã vùng biên giới33</v>
      </c>
      <c r="B1934" s="3" t="s">
        <v>1</v>
      </c>
      <c r="C1934" s="8" t="s">
        <v>5</v>
      </c>
      <c r="D1934" s="49"/>
      <c r="E1934" s="50"/>
      <c r="F1934" s="51">
        <v>3000</v>
      </c>
      <c r="G1934" s="50">
        <v>0</v>
      </c>
      <c r="H1934">
        <v>33</v>
      </c>
    </row>
    <row r="1935" spans="1:8">
      <c r="A1935" t="str">
        <f t="shared" si="65"/>
        <v>Phân bổ chung 33</v>
      </c>
      <c r="B1935" s="25">
        <v>9</v>
      </c>
      <c r="C1935" s="6" t="s">
        <v>4</v>
      </c>
      <c r="D1935" s="47"/>
      <c r="E1935" s="45">
        <v>27321</v>
      </c>
      <c r="F1935" s="46">
        <v>18000.077000000001</v>
      </c>
      <c r="G1935" s="45">
        <v>20103.717000000001</v>
      </c>
      <c r="H1935">
        <v>33</v>
      </c>
    </row>
    <row r="1936" spans="1:8">
      <c r="A1936" t="str">
        <f t="shared" si="65"/>
        <v>Phân bổ chung theo xã33</v>
      </c>
      <c r="B1936" s="3" t="s">
        <v>3</v>
      </c>
      <c r="C1936" s="8" t="s">
        <v>2</v>
      </c>
      <c r="D1936" s="49"/>
      <c r="E1936" s="50"/>
      <c r="F1936" s="51">
        <v>18000</v>
      </c>
      <c r="G1936" s="50">
        <v>18000</v>
      </c>
      <c r="H1936">
        <v>33</v>
      </c>
    </row>
    <row r="1937" spans="1:8">
      <c r="A1937" t="str">
        <f t="shared" si="65"/>
        <v>Phân bổ theo dân số 33</v>
      </c>
      <c r="B1937" s="3" t="s">
        <v>1</v>
      </c>
      <c r="C1937" s="8" t="s">
        <v>0</v>
      </c>
      <c r="D1937" s="49"/>
      <c r="E1937" s="52">
        <v>27321</v>
      </c>
      <c r="F1937" s="51">
        <v>7.6999999999999999E-2</v>
      </c>
      <c r="G1937" s="50">
        <v>2103.7170000000001</v>
      </c>
      <c r="H1937">
        <v>33</v>
      </c>
    </row>
    <row r="1940" spans="1:8">
      <c r="B1940" s="147" t="s">
        <v>64</v>
      </c>
      <c r="C1940" s="149" t="s">
        <v>63</v>
      </c>
      <c r="D1940" s="149" t="s">
        <v>62</v>
      </c>
      <c r="E1940" s="151" t="s">
        <v>61</v>
      </c>
      <c r="F1940" s="151"/>
      <c r="G1940" s="151"/>
      <c r="H1940">
        <v>34</v>
      </c>
    </row>
    <row r="1941" spans="1:8">
      <c r="B1941" s="148"/>
      <c r="C1941" s="150"/>
      <c r="D1941" s="150"/>
      <c r="E1941" s="18" t="s">
        <v>60</v>
      </c>
      <c r="F1941" s="18" t="s">
        <v>59</v>
      </c>
      <c r="G1941" s="18" t="s">
        <v>58</v>
      </c>
      <c r="H1941">
        <v>34</v>
      </c>
    </row>
    <row r="1942" spans="1:8">
      <c r="A1942" t="str">
        <f t="shared" ref="A1942:A1973" si="66">C1942&amp;H1942</f>
        <v>Tổng34</v>
      </c>
      <c r="B1942" s="25"/>
      <c r="C1942" s="26" t="s">
        <v>57</v>
      </c>
      <c r="D1942" s="45"/>
      <c r="E1942" s="45">
        <v>490206</v>
      </c>
      <c r="F1942" s="46"/>
      <c r="G1942" s="45">
        <v>512017.572291616</v>
      </c>
      <c r="H1942">
        <v>34</v>
      </c>
    </row>
    <row r="1943" spans="1:8">
      <c r="A1943" t="str">
        <f t="shared" si="66"/>
        <v>Sự nghiệp giáo dục - đào tạo34</v>
      </c>
      <c r="B1943" s="25" t="s">
        <v>56</v>
      </c>
      <c r="C1943" s="6" t="s">
        <v>55</v>
      </c>
      <c r="D1943" s="47"/>
      <c r="E1943" s="45">
        <v>240881</v>
      </c>
      <c r="F1943" s="46"/>
      <c r="G1943" s="45">
        <v>329369.89343161596</v>
      </c>
      <c r="H1943">
        <v>34</v>
      </c>
    </row>
    <row r="1944" spans="1:8" ht="28.5">
      <c r="A1944" t="str">
        <f t="shared" si="66"/>
        <v>Chi chế độ tiền lương theo số biên chế có mặt34</v>
      </c>
      <c r="B1944" s="25">
        <v>1</v>
      </c>
      <c r="C1944" s="10" t="s">
        <v>54</v>
      </c>
      <c r="D1944" s="48"/>
      <c r="E1944" s="45">
        <v>1095</v>
      </c>
      <c r="F1944" s="46"/>
      <c r="G1944" s="45">
        <v>255143.27343491995</v>
      </c>
      <c r="H1944">
        <v>34</v>
      </c>
    </row>
    <row r="1945" spans="1:8">
      <c r="A1945" t="str">
        <f t="shared" si="66"/>
        <v>Khoán chi hoạt động giáo dục34</v>
      </c>
      <c r="B1945" s="25">
        <v>2</v>
      </c>
      <c r="C1945" s="6" t="s">
        <v>163</v>
      </c>
      <c r="D1945" s="47"/>
      <c r="E1945" s="45">
        <v>1261</v>
      </c>
      <c r="F1945" s="46"/>
      <c r="G1945" s="45">
        <v>41805.6976</v>
      </c>
      <c r="H1945">
        <v>34</v>
      </c>
    </row>
    <row r="1946" spans="1:8">
      <c r="A1946" t="str">
        <f t="shared" si="66"/>
        <v>Mầm non34</v>
      </c>
      <c r="B1946" s="3" t="s">
        <v>10</v>
      </c>
      <c r="C1946" s="8" t="s">
        <v>53</v>
      </c>
      <c r="D1946" s="49"/>
      <c r="E1946" s="50">
        <v>46</v>
      </c>
      <c r="F1946" s="51">
        <v>112</v>
      </c>
      <c r="G1946" s="50">
        <v>2392</v>
      </c>
      <c r="H1946">
        <v>34</v>
      </c>
    </row>
    <row r="1947" spans="1:8">
      <c r="A1947" t="str">
        <f t="shared" si="66"/>
        <v>- Phường34</v>
      </c>
      <c r="B1947" s="3"/>
      <c r="C1947" s="8" t="s">
        <v>167</v>
      </c>
      <c r="D1947" s="49"/>
      <c r="E1947" s="50">
        <v>46</v>
      </c>
      <c r="F1947" s="51">
        <v>52</v>
      </c>
      <c r="G1947" s="50">
        <v>2392</v>
      </c>
      <c r="H1947">
        <v>34</v>
      </c>
    </row>
    <row r="1948" spans="1:8">
      <c r="A1948" t="str">
        <f t="shared" si="66"/>
        <v>- Xã34</v>
      </c>
      <c r="B1948" s="3"/>
      <c r="C1948" s="8" t="s">
        <v>164</v>
      </c>
      <c r="D1948" s="49"/>
      <c r="E1948" s="50"/>
      <c r="F1948" s="51">
        <v>60</v>
      </c>
      <c r="G1948" s="50">
        <v>0</v>
      </c>
      <c r="H1948">
        <v>34</v>
      </c>
    </row>
    <row r="1949" spans="1:8">
      <c r="A1949" t="str">
        <f t="shared" si="66"/>
        <v>Cấp 1, 234</v>
      </c>
      <c r="B1949" s="3" t="s">
        <v>1</v>
      </c>
      <c r="C1949" s="8" t="s">
        <v>52</v>
      </c>
      <c r="D1949" s="49"/>
      <c r="E1949" s="50">
        <v>1132</v>
      </c>
      <c r="F1949" s="51">
        <v>65</v>
      </c>
      <c r="G1949" s="50">
        <v>33960</v>
      </c>
      <c r="H1949">
        <v>34</v>
      </c>
    </row>
    <row r="1950" spans="1:8">
      <c r="A1950" t="str">
        <f t="shared" si="66"/>
        <v>-Phường34</v>
      </c>
      <c r="B1950" s="3"/>
      <c r="C1950" s="8" t="s">
        <v>168</v>
      </c>
      <c r="D1950" s="49"/>
      <c r="E1950" s="50">
        <v>1132</v>
      </c>
      <c r="F1950" s="51">
        <v>30</v>
      </c>
      <c r="G1950" s="50">
        <v>33960</v>
      </c>
      <c r="H1950">
        <v>34</v>
      </c>
    </row>
    <row r="1951" spans="1:8">
      <c r="A1951" t="str">
        <f t="shared" si="66"/>
        <v>-Xã34</v>
      </c>
      <c r="B1951" s="3"/>
      <c r="C1951" s="8" t="s">
        <v>169</v>
      </c>
      <c r="D1951" s="49"/>
      <c r="E1951" s="50"/>
      <c r="F1951" s="51">
        <v>35</v>
      </c>
      <c r="G1951" s="50">
        <v>0</v>
      </c>
      <c r="H1951">
        <v>34</v>
      </c>
    </row>
    <row r="1952" spans="1:8">
      <c r="A1952" t="str">
        <f t="shared" si="66"/>
        <v>Trường chính trị 34</v>
      </c>
      <c r="B1952" s="3" t="s">
        <v>26</v>
      </c>
      <c r="C1952" s="8" t="s">
        <v>51</v>
      </c>
      <c r="D1952" s="49"/>
      <c r="E1952" s="50"/>
      <c r="F1952" s="51">
        <v>80</v>
      </c>
      <c r="G1952" s="50">
        <v>0</v>
      </c>
      <c r="H1952">
        <v>34</v>
      </c>
    </row>
    <row r="1953" spans="1:8">
      <c r="A1953" t="str">
        <f t="shared" si="66"/>
        <v>Trường dân tộc nội trú34</v>
      </c>
      <c r="B1953" s="3" t="s">
        <v>24</v>
      </c>
      <c r="C1953" s="8" t="s">
        <v>165</v>
      </c>
      <c r="D1953" s="49"/>
      <c r="E1953" s="50"/>
      <c r="F1953" s="51"/>
      <c r="G1953" s="50"/>
      <c r="H1953">
        <v>34</v>
      </c>
    </row>
    <row r="1954" spans="1:8" ht="45">
      <c r="A1954" t="str">
        <f t="shared" si="66"/>
        <v>'Phân bổ bổ sung số biên chế tiết kiệm, chưa tuyển sự nghiệp giáo dục - đào tạo34</v>
      </c>
      <c r="B1954" s="3" t="s">
        <v>22</v>
      </c>
      <c r="C1954" s="8" t="s">
        <v>170</v>
      </c>
      <c r="D1954" s="49"/>
      <c r="E1954" s="50">
        <v>83</v>
      </c>
      <c r="F1954" s="51">
        <v>65.707199999999986</v>
      </c>
      <c r="G1954" s="50">
        <v>5453.6975999999986</v>
      </c>
      <c r="H1954">
        <v>34</v>
      </c>
    </row>
    <row r="1955" spans="1:8">
      <c r="A1955" t="str">
        <f t="shared" si="66"/>
        <v>Chi các chế độ chính sách34</v>
      </c>
      <c r="B1955" s="25">
        <v>3</v>
      </c>
      <c r="C1955" s="6" t="s">
        <v>50</v>
      </c>
      <c r="D1955" s="47"/>
      <c r="E1955" s="45">
        <v>2603</v>
      </c>
      <c r="F1955" s="46">
        <v>1.2</v>
      </c>
      <c r="G1955" s="45">
        <v>29892.895996696032</v>
      </c>
      <c r="H1955">
        <v>34</v>
      </c>
    </row>
    <row r="1956" spans="1:8" ht="30">
      <c r="A1956" t="str">
        <f t="shared" si="66"/>
        <v>Miễn giảm học phí, hỗ trợ chi phí học tập34</v>
      </c>
      <c r="B1956" s="3" t="s">
        <v>10</v>
      </c>
      <c r="C1956" s="8" t="s">
        <v>49</v>
      </c>
      <c r="D1956" s="49"/>
      <c r="E1956" s="50">
        <v>602</v>
      </c>
      <c r="F1956" s="51"/>
      <c r="G1956" s="50">
        <v>812.7</v>
      </c>
      <c r="H1956">
        <v>34</v>
      </c>
    </row>
    <row r="1957" spans="1:8" ht="45">
      <c r="A1957" t="str">
        <f t="shared" si="66"/>
        <v>Chính sách hỗ trợ mầm non (tiền ăn trẻ, hỗ trợ giáo viên, hỗ trợ cơ sở mầm non)34</v>
      </c>
      <c r="B1957" s="3" t="s">
        <v>1</v>
      </c>
      <c r="C1957" s="8" t="s">
        <v>48</v>
      </c>
      <c r="D1957" s="49"/>
      <c r="E1957" s="50">
        <v>0</v>
      </c>
      <c r="F1957" s="51"/>
      <c r="G1957" s="50">
        <v>0</v>
      </c>
      <c r="H1957">
        <v>34</v>
      </c>
    </row>
    <row r="1958" spans="1:8">
      <c r="A1958" t="str">
        <f t="shared" si="66"/>
        <v>Chế độ hỗ trợ học sinh khuyết tật34</v>
      </c>
      <c r="B1958" s="3" t="s">
        <v>26</v>
      </c>
      <c r="C1958" s="8" t="s">
        <v>47</v>
      </c>
      <c r="D1958" s="49"/>
      <c r="E1958" s="50">
        <v>2</v>
      </c>
      <c r="F1958" s="51"/>
      <c r="G1958" s="50">
        <v>33.695999999999998</v>
      </c>
      <c r="H1958">
        <v>34</v>
      </c>
    </row>
    <row r="1959" spans="1:8" ht="30">
      <c r="A1959" t="str">
        <f t="shared" si="66"/>
        <v>Chế độ giáo viên dạy trẻ khuyết tật34</v>
      </c>
      <c r="B1959" s="3" t="s">
        <v>24</v>
      </c>
      <c r="C1959" s="8" t="s">
        <v>46</v>
      </c>
      <c r="D1959" s="49"/>
      <c r="E1959" s="50">
        <v>821</v>
      </c>
      <c r="F1959" s="51"/>
      <c r="G1959" s="50">
        <v>27632.899996696033</v>
      </c>
      <c r="H1959">
        <v>34</v>
      </c>
    </row>
    <row r="1960" spans="1:8" ht="30">
      <c r="A1960" t="str">
        <f t="shared" si="66"/>
        <v>Chế độ hỗ trợ trẻ em nhà trẻ bán trú34</v>
      </c>
      <c r="B1960" s="3" t="s">
        <v>22</v>
      </c>
      <c r="C1960" s="8" t="s">
        <v>45</v>
      </c>
      <c r="D1960" s="49"/>
      <c r="E1960" s="50"/>
      <c r="F1960" s="51"/>
      <c r="G1960" s="50"/>
      <c r="H1960">
        <v>34</v>
      </c>
    </row>
    <row r="1961" spans="1:8" ht="30">
      <c r="A1961" t="str">
        <f t="shared" si="66"/>
        <v>Chế độ hỗ trợ đối với học sinh, trường dân tộc nội trú34</v>
      </c>
      <c r="B1961" s="21" t="s">
        <v>20</v>
      </c>
      <c r="C1961" s="22" t="s">
        <v>161</v>
      </c>
      <c r="D1961" s="49"/>
      <c r="E1961" s="50"/>
      <c r="F1961" s="51"/>
      <c r="G1961" s="50"/>
      <c r="H1961">
        <v>34</v>
      </c>
    </row>
    <row r="1962" spans="1:8">
      <c r="A1962" t="str">
        <f t="shared" si="66"/>
        <v>Hỗ trợ Tết Nguyên đán34</v>
      </c>
      <c r="B1962" s="3" t="s">
        <v>18</v>
      </c>
      <c r="C1962" s="8" t="s">
        <v>44</v>
      </c>
      <c r="D1962" s="49"/>
      <c r="E1962" s="50">
        <v>1178</v>
      </c>
      <c r="F1962" s="51">
        <v>1.2</v>
      </c>
      <c r="G1962" s="50">
        <v>1413.6</v>
      </c>
      <c r="H1962">
        <v>34</v>
      </c>
    </row>
    <row r="1963" spans="1:8">
      <c r="A1963" t="str">
        <f t="shared" si="66"/>
        <v>Các đặc thù34</v>
      </c>
      <c r="B1963" s="25">
        <v>4</v>
      </c>
      <c r="C1963" s="6" t="s">
        <v>43</v>
      </c>
      <c r="D1963" s="47"/>
      <c r="E1963" s="45">
        <v>3</v>
      </c>
      <c r="F1963" s="46">
        <v>56.278800000000004</v>
      </c>
      <c r="G1963" s="45">
        <v>168.83640000000003</v>
      </c>
      <c r="H1963">
        <v>34</v>
      </c>
    </row>
    <row r="1964" spans="1:8" ht="30">
      <c r="A1964" t="str">
        <f t="shared" si="66"/>
        <v>Trường có từ 02 cơ sở trở lên, mỗi cơ sở34</v>
      </c>
      <c r="B1964" s="3" t="s">
        <v>10</v>
      </c>
      <c r="C1964" s="8" t="s">
        <v>42</v>
      </c>
      <c r="D1964" s="49"/>
      <c r="E1964" s="50">
        <v>3</v>
      </c>
      <c r="F1964" s="51">
        <v>56.278800000000004</v>
      </c>
      <c r="G1964" s="50">
        <v>168.83640000000003</v>
      </c>
      <c r="H1964">
        <v>34</v>
      </c>
    </row>
    <row r="1965" spans="1:8" ht="30">
      <c r="A1965" t="str">
        <f t="shared" si="66"/>
        <v>Hỗ trợ các phường, xã trung tâm (kinh phí đào tạo chính trị)34</v>
      </c>
      <c r="B1965" s="3" t="s">
        <v>1</v>
      </c>
      <c r="C1965" s="8" t="s">
        <v>166</v>
      </c>
      <c r="D1965" s="49"/>
      <c r="E1965" s="50"/>
      <c r="F1965" s="51"/>
      <c r="G1965" s="50"/>
      <c r="H1965">
        <v>34</v>
      </c>
    </row>
    <row r="1966" spans="1:8">
      <c r="A1966" t="str">
        <f t="shared" si="66"/>
        <v>Kinh phí hoạt động ngành34</v>
      </c>
      <c r="B1966" s="25">
        <v>5</v>
      </c>
      <c r="C1966" s="6" t="s">
        <v>41</v>
      </c>
      <c r="D1966" s="47"/>
      <c r="E1966" s="52">
        <v>235919</v>
      </c>
      <c r="F1966" s="53">
        <v>0.01</v>
      </c>
      <c r="G1966" s="45">
        <v>2359.19</v>
      </c>
      <c r="H1966">
        <v>34</v>
      </c>
    </row>
    <row r="1967" spans="1:8">
      <c r="A1967" t="str">
        <f t="shared" si="66"/>
        <v>Các sự nghiệp khác34</v>
      </c>
      <c r="B1967" s="25" t="s">
        <v>40</v>
      </c>
      <c r="C1967" s="6" t="s">
        <v>39</v>
      </c>
      <c r="D1967" s="47"/>
      <c r="E1967" s="50">
        <v>249325</v>
      </c>
      <c r="F1967" s="46">
        <v>1720.048</v>
      </c>
      <c r="G1967" s="45">
        <v>182647.67886000001</v>
      </c>
      <c r="H1967">
        <v>34</v>
      </c>
    </row>
    <row r="1968" spans="1:8">
      <c r="A1968" t="str">
        <f t="shared" si="66"/>
        <v>Chi chế độ tiền lương34</v>
      </c>
      <c r="B1968" s="25">
        <v>1</v>
      </c>
      <c r="C1968" s="10" t="s">
        <v>38</v>
      </c>
      <c r="D1968" s="48"/>
      <c r="E1968" s="45">
        <v>350</v>
      </c>
      <c r="F1968" s="46">
        <v>16.847999999999999</v>
      </c>
      <c r="G1968" s="45">
        <v>21427.728659999997</v>
      </c>
      <c r="H1968">
        <v>34</v>
      </c>
    </row>
    <row r="1969" spans="1:8" ht="30">
      <c r="A1969" t="str">
        <f t="shared" si="66"/>
        <v>Chế độ tiền lương theo số biên chế có mặt34</v>
      </c>
      <c r="B1969" s="3" t="s">
        <v>10</v>
      </c>
      <c r="C1969" s="8" t="s">
        <v>37</v>
      </c>
      <c r="D1969" s="49"/>
      <c r="E1969" s="50">
        <v>96</v>
      </c>
      <c r="F1969" s="51"/>
      <c r="G1969" s="50">
        <v>15838.342883999998</v>
      </c>
      <c r="H1969">
        <v>34</v>
      </c>
    </row>
    <row r="1970" spans="1:8">
      <c r="A1970" t="str">
        <f t="shared" si="66"/>
        <v>Phụ cấp cấp ủy34</v>
      </c>
      <c r="B1970" s="3" t="s">
        <v>1</v>
      </c>
      <c r="C1970" s="8" t="s">
        <v>36</v>
      </c>
      <c r="D1970" s="49"/>
      <c r="E1970" s="54">
        <v>20</v>
      </c>
      <c r="F1970" s="51">
        <v>8.4239999999999995</v>
      </c>
      <c r="G1970" s="50">
        <v>168.48</v>
      </c>
      <c r="H1970">
        <v>34</v>
      </c>
    </row>
    <row r="1971" spans="1:8">
      <c r="A1971" t="str">
        <f t="shared" si="66"/>
        <v>Phụ cấp HĐND34</v>
      </c>
      <c r="B1971" s="3" t="s">
        <v>26</v>
      </c>
      <c r="C1971" s="8" t="s">
        <v>35</v>
      </c>
      <c r="D1971" s="49"/>
      <c r="E1971" s="54">
        <v>79</v>
      </c>
      <c r="F1971" s="51">
        <v>8.4239999999999995</v>
      </c>
      <c r="G1971" s="50">
        <v>665.49599999999998</v>
      </c>
      <c r="H1971">
        <v>34</v>
      </c>
    </row>
    <row r="1972" spans="1:8" ht="45">
      <c r="A1972" t="str">
        <f t="shared" si="66"/>
        <v>Chế độ người hoạt động không chuyên trách, người trực tiếp tham gia hoạt động tại cấp ấp34</v>
      </c>
      <c r="B1972" s="3" t="s">
        <v>24</v>
      </c>
      <c r="C1972" s="8" t="s">
        <v>34</v>
      </c>
      <c r="D1972" s="49"/>
      <c r="E1972" s="50">
        <v>155</v>
      </c>
      <c r="F1972" s="51"/>
      <c r="G1972" s="50">
        <v>4755.4097759999995</v>
      </c>
      <c r="H1972">
        <v>34</v>
      </c>
    </row>
    <row r="1973" spans="1:8">
      <c r="A1973" t="str">
        <f t="shared" si="66"/>
        <v>Khoán chi hoạt động 34</v>
      </c>
      <c r="B1973" s="25">
        <v>2</v>
      </c>
      <c r="C1973" s="6" t="s">
        <v>33</v>
      </c>
      <c r="D1973" s="47"/>
      <c r="E1973" s="45">
        <v>144</v>
      </c>
      <c r="F1973" s="46">
        <v>196</v>
      </c>
      <c r="G1973" s="45">
        <v>10734</v>
      </c>
      <c r="H1973">
        <v>34</v>
      </c>
    </row>
    <row r="1974" spans="1:8" ht="30">
      <c r="A1974" t="str">
        <f t="shared" ref="A1974:A1996" si="67">C1974&amp;H1974</f>
        <v>Phân bổ theo số biên chế CBCC được giao34</v>
      </c>
      <c r="B1974" s="14" t="s">
        <v>10</v>
      </c>
      <c r="C1974" s="15" t="s">
        <v>32</v>
      </c>
      <c r="D1974" s="55"/>
      <c r="E1974" s="56">
        <v>105</v>
      </c>
      <c r="F1974" s="57">
        <v>80</v>
      </c>
      <c r="G1974" s="58">
        <v>8400</v>
      </c>
      <c r="H1974">
        <v>34</v>
      </c>
    </row>
    <row r="1975" spans="1:8" ht="30">
      <c r="A1975" t="str">
        <f t="shared" si="67"/>
        <v>Phân bổ theo số biên chế viên chức được giao34</v>
      </c>
      <c r="B1975" s="14" t="s">
        <v>1</v>
      </c>
      <c r="C1975" s="15" t="s">
        <v>31</v>
      </c>
      <c r="D1975" s="55"/>
      <c r="E1975" s="56">
        <v>15</v>
      </c>
      <c r="F1975" s="57">
        <v>50</v>
      </c>
      <c r="G1975" s="58">
        <v>750</v>
      </c>
      <c r="H1975">
        <v>34</v>
      </c>
    </row>
    <row r="1976" spans="1:8" ht="30">
      <c r="A1976" t="str">
        <f t="shared" si="67"/>
        <v>Phân bổ bổ sung số biên chế tiết kiệm, chưa tuyển34</v>
      </c>
      <c r="B1976" s="14" t="s">
        <v>26</v>
      </c>
      <c r="C1976" s="13" t="s">
        <v>30</v>
      </c>
      <c r="D1976" s="59"/>
      <c r="E1976" s="56">
        <v>24</v>
      </c>
      <c r="F1976" s="57">
        <v>66</v>
      </c>
      <c r="G1976" s="58">
        <v>1584</v>
      </c>
      <c r="H1976">
        <v>34</v>
      </c>
    </row>
    <row r="1977" spans="1:8">
      <c r="A1977" t="str">
        <f t="shared" si="67"/>
        <v>Chi các chế độ chính sách lớn34</v>
      </c>
      <c r="B1977" s="25">
        <v>3</v>
      </c>
      <c r="C1977" s="6" t="s">
        <v>29</v>
      </c>
      <c r="D1977" s="47"/>
      <c r="E1977" s="45">
        <v>12911</v>
      </c>
      <c r="F1977" s="46">
        <v>7.1999999999999993</v>
      </c>
      <c r="G1977" s="45">
        <v>68790.963200000027</v>
      </c>
      <c r="H1977">
        <v>34</v>
      </c>
    </row>
    <row r="1978" spans="1:8" ht="30">
      <c r="A1978" t="str">
        <f t="shared" si="67"/>
        <v>Chi chế độ trợ giúp xã hội thường xuyên34</v>
      </c>
      <c r="B1978" s="3" t="s">
        <v>10</v>
      </c>
      <c r="C1978" s="8" t="s">
        <v>28</v>
      </c>
      <c r="D1978" s="49"/>
      <c r="E1978" s="50">
        <v>4970</v>
      </c>
      <c r="F1978" s="51"/>
      <c r="G1978" s="50">
        <v>41889</v>
      </c>
      <c r="H1978">
        <v>34</v>
      </c>
    </row>
    <row r="1979" spans="1:8">
      <c r="A1979" t="str">
        <f t="shared" si="67"/>
        <v>Tiền điện hộ nghèo, BTXH34</v>
      </c>
      <c r="B1979" s="3" t="s">
        <v>1</v>
      </c>
      <c r="C1979" s="8" t="s">
        <v>27</v>
      </c>
      <c r="D1979" s="49"/>
      <c r="E1979" s="50">
        <v>54</v>
      </c>
      <c r="F1979" s="51"/>
      <c r="G1979" s="50">
        <v>42.444000000000003</v>
      </c>
      <c r="H1979">
        <v>34</v>
      </c>
    </row>
    <row r="1980" spans="1:8" ht="30">
      <c r="A1980" t="str">
        <f t="shared" si="67"/>
        <v>Chính sách người có uy tín, già làng34</v>
      </c>
      <c r="B1980" s="3" t="s">
        <v>26</v>
      </c>
      <c r="C1980" s="8" t="s">
        <v>25</v>
      </c>
      <c r="D1980" s="49"/>
      <c r="E1980" s="50"/>
      <c r="F1980" s="51"/>
      <c r="G1980" s="50"/>
      <c r="H1980">
        <v>34</v>
      </c>
    </row>
    <row r="1981" spans="1:8" ht="30">
      <c r="A1981" t="str">
        <f t="shared" si="67"/>
        <v>Chế độ quà tặng, chúc thọ người cao tuổi34</v>
      </c>
      <c r="B1981" s="3" t="s">
        <v>24</v>
      </c>
      <c r="C1981" s="8" t="s">
        <v>23</v>
      </c>
      <c r="D1981" s="49"/>
      <c r="E1981" s="50">
        <v>1364</v>
      </c>
      <c r="F1981" s="51"/>
      <c r="G1981" s="50">
        <v>738.4</v>
      </c>
      <c r="H1981">
        <v>34</v>
      </c>
    </row>
    <row r="1982" spans="1:8" ht="30">
      <c r="A1982" t="str">
        <f t="shared" si="67"/>
        <v>Chế độ đối với trưởng các đoàn thể ấp34</v>
      </c>
      <c r="B1982" s="3" t="s">
        <v>22</v>
      </c>
      <c r="C1982" s="8" t="s">
        <v>21</v>
      </c>
      <c r="D1982" s="49"/>
      <c r="E1982" s="50">
        <v>148</v>
      </c>
      <c r="F1982" s="51">
        <v>3.5999999999999996</v>
      </c>
      <c r="G1982" s="50">
        <v>532.79999999999995</v>
      </c>
      <c r="H1982">
        <v>34</v>
      </c>
    </row>
    <row r="1983" spans="1:8">
      <c r="A1983" t="str">
        <f t="shared" si="67"/>
        <v>Chế độ hỗ trợ tổ nhân dân34</v>
      </c>
      <c r="B1983" s="3" t="s">
        <v>20</v>
      </c>
      <c r="C1983" s="8" t="s">
        <v>19</v>
      </c>
      <c r="D1983" s="49"/>
      <c r="E1983" s="50">
        <v>636</v>
      </c>
      <c r="F1983" s="51">
        <v>3.5999999999999996</v>
      </c>
      <c r="G1983" s="50">
        <v>2289.6</v>
      </c>
      <c r="H1983">
        <v>34</v>
      </c>
    </row>
    <row r="1984" spans="1:8" ht="30">
      <c r="A1984" t="str">
        <f t="shared" si="67"/>
        <v>Chế độ đối với đội an ninh trật tự cơ sở34</v>
      </c>
      <c r="B1984" s="3" t="s">
        <v>18</v>
      </c>
      <c r="C1984" s="8" t="s">
        <v>17</v>
      </c>
      <c r="D1984" s="49"/>
      <c r="E1984" s="50">
        <v>192</v>
      </c>
      <c r="F1984" s="51"/>
      <c r="G1984" s="50">
        <v>11127.840000000029</v>
      </c>
      <c r="H1984">
        <v>34</v>
      </c>
    </row>
    <row r="1985" spans="1:8">
      <c r="A1985" t="str">
        <f t="shared" si="67"/>
        <v>Chế độ dân quân tự vệ34</v>
      </c>
      <c r="B1985" s="3" t="s">
        <v>16</v>
      </c>
      <c r="C1985" s="8" t="s">
        <v>15</v>
      </c>
      <c r="D1985" s="49"/>
      <c r="E1985" s="50">
        <v>28</v>
      </c>
      <c r="F1985" s="51"/>
      <c r="G1985" s="50">
        <v>7939.8792000000003</v>
      </c>
      <c r="H1985">
        <v>34</v>
      </c>
    </row>
    <row r="1986" spans="1:8">
      <c r="A1986" t="str">
        <f t="shared" si="67"/>
        <v>Chế độ hỗ trợ Tết Nguyên đán34</v>
      </c>
      <c r="B1986" s="3" t="s">
        <v>14</v>
      </c>
      <c r="C1986" s="8" t="s">
        <v>13</v>
      </c>
      <c r="D1986" s="49"/>
      <c r="E1986" s="50">
        <v>5519</v>
      </c>
      <c r="F1986" s="51"/>
      <c r="G1986" s="50">
        <v>4231</v>
      </c>
      <c r="H1986">
        <v>34</v>
      </c>
    </row>
    <row r="1987" spans="1:8">
      <c r="A1987" t="str">
        <f t="shared" si="67"/>
        <v>Chi thu gom, xử lý rác34</v>
      </c>
      <c r="B1987" s="25">
        <v>4</v>
      </c>
      <c r="C1987" s="10" t="s">
        <v>12</v>
      </c>
      <c r="D1987" s="48"/>
      <c r="E1987" s="45"/>
      <c r="F1987" s="46"/>
      <c r="G1987" s="45">
        <v>45529.224000000002</v>
      </c>
      <c r="H1987">
        <v>34</v>
      </c>
    </row>
    <row r="1988" spans="1:8">
      <c r="A1988" t="str">
        <f t="shared" si="67"/>
        <v>Chi bổ sung đặc thù34</v>
      </c>
      <c r="B1988" s="25">
        <v>5</v>
      </c>
      <c r="C1988" s="6" t="s">
        <v>11</v>
      </c>
      <c r="D1988" s="47"/>
      <c r="E1988" s="45">
        <v>0</v>
      </c>
      <c r="F1988" s="46">
        <v>1500</v>
      </c>
      <c r="G1988" s="45">
        <v>0</v>
      </c>
      <c r="H1988">
        <v>34</v>
      </c>
    </row>
    <row r="1989" spans="1:8">
      <c r="A1989" t="str">
        <f t="shared" si="67"/>
        <v>Hỗ trợ các phường, xã trung tâm34</v>
      </c>
      <c r="B1989" s="3" t="s">
        <v>10</v>
      </c>
      <c r="C1989" s="8" t="s">
        <v>9</v>
      </c>
      <c r="D1989" s="49"/>
      <c r="E1989" s="50">
        <v>0</v>
      </c>
      <c r="F1989" s="51"/>
      <c r="G1989" s="50">
        <v>0</v>
      </c>
      <c r="H1989">
        <v>34</v>
      </c>
    </row>
    <row r="1990" spans="1:8">
      <c r="A1990" t="str">
        <f t="shared" si="67"/>
        <v>- Phường Trấn Biên 34</v>
      </c>
      <c r="B1990" s="3"/>
      <c r="C1990" s="8" t="s">
        <v>8</v>
      </c>
      <c r="D1990" s="49"/>
      <c r="E1990" s="50"/>
      <c r="F1990" s="51">
        <v>60000</v>
      </c>
      <c r="G1990" s="50">
        <v>0</v>
      </c>
      <c r="H1990">
        <v>34</v>
      </c>
    </row>
    <row r="1991" spans="1:8" ht="30">
      <c r="A1991" t="str">
        <f t="shared" si="67"/>
        <v>- Phường Long Khánh và Phường Bình Phước34</v>
      </c>
      <c r="B1991" s="3"/>
      <c r="C1991" s="8" t="s">
        <v>7</v>
      </c>
      <c r="D1991" s="49"/>
      <c r="E1991" s="50"/>
      <c r="F1991" s="51">
        <v>19200</v>
      </c>
      <c r="G1991" s="50"/>
      <c r="H1991">
        <v>34</v>
      </c>
    </row>
    <row r="1992" spans="1:8">
      <c r="A1992" t="str">
        <f t="shared" si="67"/>
        <v>- Các phường trung tâm khác34</v>
      </c>
      <c r="B1992" s="3"/>
      <c r="C1992" s="8" t="s">
        <v>6</v>
      </c>
      <c r="D1992" s="49"/>
      <c r="E1992" s="50"/>
      <c r="F1992" s="51">
        <v>8500</v>
      </c>
      <c r="G1992" s="50"/>
      <c r="H1992">
        <v>34</v>
      </c>
    </row>
    <row r="1993" spans="1:8">
      <c r="A1993" t="str">
        <f t="shared" si="67"/>
        <v xml:space="preserve"> Hỗ trợ các xã vùng biên giới34</v>
      </c>
      <c r="B1993" s="3" t="s">
        <v>1</v>
      </c>
      <c r="C1993" s="8" t="s">
        <v>5</v>
      </c>
      <c r="D1993" s="49"/>
      <c r="E1993" s="50"/>
      <c r="F1993" s="51">
        <v>1500</v>
      </c>
      <c r="G1993" s="50">
        <v>0</v>
      </c>
      <c r="H1993">
        <v>34</v>
      </c>
    </row>
    <row r="1994" spans="1:8">
      <c r="A1994" t="str">
        <f t="shared" si="67"/>
        <v>Phân bổ chung 34</v>
      </c>
      <c r="B1994" s="25">
        <v>9</v>
      </c>
      <c r="C1994" s="6" t="s">
        <v>4</v>
      </c>
      <c r="D1994" s="47"/>
      <c r="E1994" s="45">
        <v>235920</v>
      </c>
      <c r="F1994" s="46"/>
      <c r="G1994" s="45">
        <v>36165.762999999999</v>
      </c>
      <c r="H1994">
        <v>34</v>
      </c>
    </row>
    <row r="1995" spans="1:8">
      <c r="A1995" t="str">
        <f t="shared" si="67"/>
        <v>Phân bổ chung theo xã34</v>
      </c>
      <c r="B1995" s="3" t="s">
        <v>3</v>
      </c>
      <c r="C1995" s="8" t="s">
        <v>2</v>
      </c>
      <c r="D1995" s="49"/>
      <c r="E1995" s="50">
        <v>1</v>
      </c>
      <c r="F1995" s="51">
        <v>18000</v>
      </c>
      <c r="G1995" s="50">
        <v>18000</v>
      </c>
      <c r="H1995">
        <v>34</v>
      </c>
    </row>
    <row r="1996" spans="1:8">
      <c r="A1996" t="str">
        <f t="shared" si="67"/>
        <v>Phân bổ theo dân số 34</v>
      </c>
      <c r="B1996" s="3" t="s">
        <v>1</v>
      </c>
      <c r="C1996" s="8" t="s">
        <v>0</v>
      </c>
      <c r="D1996" s="49"/>
      <c r="E1996" s="52">
        <v>235919</v>
      </c>
      <c r="F1996" s="51">
        <v>7.6999999999999999E-2</v>
      </c>
      <c r="G1996" s="50">
        <v>18165.762999999999</v>
      </c>
      <c r="H1996">
        <v>34</v>
      </c>
    </row>
    <row r="1999" spans="1:8">
      <c r="B1999" s="147" t="s">
        <v>64</v>
      </c>
      <c r="C1999" s="149" t="s">
        <v>63</v>
      </c>
      <c r="D1999" s="149" t="s">
        <v>62</v>
      </c>
      <c r="E1999" s="151" t="s">
        <v>61</v>
      </c>
      <c r="F1999" s="151"/>
      <c r="G1999" s="151"/>
      <c r="H1999">
        <v>35</v>
      </c>
    </row>
    <row r="2000" spans="1:8">
      <c r="B2000" s="148"/>
      <c r="C2000" s="150"/>
      <c r="D2000" s="150"/>
      <c r="E2000" s="18" t="s">
        <v>60</v>
      </c>
      <c r="F2000" s="18" t="s">
        <v>59</v>
      </c>
      <c r="G2000" s="18" t="s">
        <v>58</v>
      </c>
      <c r="H2000">
        <v>35</v>
      </c>
    </row>
    <row r="2001" spans="1:8">
      <c r="A2001" t="str">
        <f t="shared" ref="A2001:A2032" si="68">C2001&amp;H2001</f>
        <v>Tổng35</v>
      </c>
      <c r="B2001" s="25"/>
      <c r="C2001" s="26" t="s">
        <v>57</v>
      </c>
      <c r="D2001" s="45"/>
      <c r="E2001" s="45"/>
      <c r="F2001" s="46"/>
      <c r="G2001" s="45">
        <v>152092.08986999115</v>
      </c>
      <c r="H2001">
        <v>35</v>
      </c>
    </row>
    <row r="2002" spans="1:8">
      <c r="A2002" t="str">
        <f t="shared" si="68"/>
        <v>Sự nghiệp giáo dục - đào tạo35</v>
      </c>
      <c r="B2002" s="25" t="s">
        <v>56</v>
      </c>
      <c r="C2002" s="6" t="s">
        <v>55</v>
      </c>
      <c r="D2002" s="47"/>
      <c r="E2002" s="45">
        <v>313</v>
      </c>
      <c r="F2002" s="46"/>
      <c r="G2002" s="45">
        <v>84326.153373191148</v>
      </c>
      <c r="H2002">
        <v>35</v>
      </c>
    </row>
    <row r="2003" spans="1:8" ht="28.5">
      <c r="A2003" t="str">
        <f t="shared" si="68"/>
        <v>Chi chế độ tiền lương theo số biên chế có mặt35</v>
      </c>
      <c r="B2003" s="25">
        <v>1</v>
      </c>
      <c r="C2003" s="10" t="s">
        <v>54</v>
      </c>
      <c r="D2003" s="48"/>
      <c r="E2003" s="45">
        <v>294</v>
      </c>
      <c r="F2003" s="46"/>
      <c r="G2003" s="45">
        <v>66802.257531827985</v>
      </c>
      <c r="H2003">
        <v>35</v>
      </c>
    </row>
    <row r="2004" spans="1:8">
      <c r="A2004" t="str">
        <f t="shared" si="68"/>
        <v>Khoán chi hoạt động giáo dục35</v>
      </c>
      <c r="B2004" s="25">
        <v>2</v>
      </c>
      <c r="C2004" s="6" t="s">
        <v>163</v>
      </c>
      <c r="D2004" s="47"/>
      <c r="E2004" s="45"/>
      <c r="F2004" s="46"/>
      <c r="G2004" s="45">
        <v>14328.436799999999</v>
      </c>
      <c r="H2004">
        <v>35</v>
      </c>
    </row>
    <row r="2005" spans="1:8">
      <c r="A2005" t="str">
        <f t="shared" si="68"/>
        <v>Mầm non35</v>
      </c>
      <c r="B2005" s="3" t="s">
        <v>10</v>
      </c>
      <c r="C2005" s="8" t="s">
        <v>53</v>
      </c>
      <c r="D2005" s="49"/>
      <c r="E2005" s="50"/>
      <c r="F2005" s="51"/>
      <c r="G2005" s="50">
        <v>5100</v>
      </c>
      <c r="H2005">
        <v>35</v>
      </c>
    </row>
    <row r="2006" spans="1:8">
      <c r="A2006" t="str">
        <f t="shared" si="68"/>
        <v>- Phường35</v>
      </c>
      <c r="B2006" s="3"/>
      <c r="C2006" s="8" t="s">
        <v>167</v>
      </c>
      <c r="D2006" s="49"/>
      <c r="E2006" s="50"/>
      <c r="F2006" s="51">
        <v>52</v>
      </c>
      <c r="G2006" s="50">
        <v>0</v>
      </c>
      <c r="H2006">
        <v>35</v>
      </c>
    </row>
    <row r="2007" spans="1:8">
      <c r="A2007" t="str">
        <f t="shared" si="68"/>
        <v>- Xã35</v>
      </c>
      <c r="B2007" s="3"/>
      <c r="C2007" s="8" t="s">
        <v>164</v>
      </c>
      <c r="D2007" s="49"/>
      <c r="E2007" s="50">
        <v>85</v>
      </c>
      <c r="F2007" s="51">
        <v>60</v>
      </c>
      <c r="G2007" s="50">
        <v>5100</v>
      </c>
      <c r="H2007">
        <v>35</v>
      </c>
    </row>
    <row r="2008" spans="1:8">
      <c r="A2008" t="str">
        <f t="shared" si="68"/>
        <v>Cấp 1, 235</v>
      </c>
      <c r="B2008" s="3" t="s">
        <v>1</v>
      </c>
      <c r="C2008" s="8" t="s">
        <v>52</v>
      </c>
      <c r="D2008" s="49"/>
      <c r="E2008" s="50"/>
      <c r="F2008" s="51"/>
      <c r="G2008" s="50">
        <v>7980</v>
      </c>
      <c r="H2008">
        <v>35</v>
      </c>
    </row>
    <row r="2009" spans="1:8">
      <c r="A2009" t="str">
        <f t="shared" si="68"/>
        <v>-Phường35</v>
      </c>
      <c r="B2009" s="3"/>
      <c r="C2009" s="8" t="s">
        <v>168</v>
      </c>
      <c r="D2009" s="49"/>
      <c r="E2009" s="50"/>
      <c r="F2009" s="51">
        <v>30</v>
      </c>
      <c r="G2009" s="50">
        <v>0</v>
      </c>
      <c r="H2009">
        <v>35</v>
      </c>
    </row>
    <row r="2010" spans="1:8">
      <c r="A2010" t="str">
        <f t="shared" si="68"/>
        <v>-Xã35</v>
      </c>
      <c r="B2010" s="3"/>
      <c r="C2010" s="8" t="s">
        <v>169</v>
      </c>
      <c r="D2010" s="49"/>
      <c r="E2010" s="50">
        <v>228</v>
      </c>
      <c r="F2010" s="51">
        <v>35</v>
      </c>
      <c r="G2010" s="50">
        <v>7980</v>
      </c>
      <c r="H2010">
        <v>35</v>
      </c>
    </row>
    <row r="2011" spans="1:8">
      <c r="A2011" t="str">
        <f t="shared" si="68"/>
        <v>Trường chính trị 35</v>
      </c>
      <c r="B2011" s="3" t="s">
        <v>26</v>
      </c>
      <c r="C2011" s="8" t="s">
        <v>51</v>
      </c>
      <c r="D2011" s="49"/>
      <c r="E2011" s="50"/>
      <c r="F2011" s="51">
        <v>80</v>
      </c>
      <c r="G2011" s="50">
        <v>0</v>
      </c>
      <c r="H2011">
        <v>35</v>
      </c>
    </row>
    <row r="2012" spans="1:8">
      <c r="A2012" t="str">
        <f t="shared" si="68"/>
        <v>Trường dân tộc nội trú35</v>
      </c>
      <c r="B2012" s="3" t="s">
        <v>24</v>
      </c>
      <c r="C2012" s="8" t="s">
        <v>165</v>
      </c>
      <c r="D2012" s="49"/>
      <c r="E2012" s="50"/>
      <c r="F2012" s="51">
        <v>55</v>
      </c>
      <c r="G2012" s="50">
        <v>0</v>
      </c>
      <c r="H2012">
        <v>35</v>
      </c>
    </row>
    <row r="2013" spans="1:8" ht="45">
      <c r="A2013" t="str">
        <f t="shared" si="68"/>
        <v>'Phân bổ bổ sung số biên chế tiết kiệm, chưa tuyển sự nghiệp giáo dục - đào tạo35</v>
      </c>
      <c r="B2013" s="3" t="s">
        <v>22</v>
      </c>
      <c r="C2013" s="8" t="s">
        <v>170</v>
      </c>
      <c r="D2013" s="49"/>
      <c r="E2013" s="50">
        <v>19</v>
      </c>
      <c r="F2013" s="51">
        <v>65.707199999999986</v>
      </c>
      <c r="G2013" s="50">
        <v>1248.4367999999997</v>
      </c>
      <c r="H2013">
        <v>35</v>
      </c>
    </row>
    <row r="2014" spans="1:8">
      <c r="A2014" t="str">
        <f t="shared" si="68"/>
        <v>Chi các chế độ chính sách35</v>
      </c>
      <c r="B2014" s="25">
        <v>3</v>
      </c>
      <c r="C2014" s="6" t="s">
        <v>50</v>
      </c>
      <c r="D2014" s="47"/>
      <c r="E2014" s="45"/>
      <c r="F2014" s="46"/>
      <c r="G2014" s="45">
        <v>2381.4310413631579</v>
      </c>
      <c r="H2014">
        <v>35</v>
      </c>
    </row>
    <row r="2015" spans="1:8" ht="30">
      <c r="A2015" t="str">
        <f t="shared" si="68"/>
        <v>Miễn giảm học phí, hỗ trợ chi phí học tập35</v>
      </c>
      <c r="B2015" s="3" t="s">
        <v>10</v>
      </c>
      <c r="C2015" s="8" t="s">
        <v>49</v>
      </c>
      <c r="D2015" s="49"/>
      <c r="E2015" s="50"/>
      <c r="F2015" s="51"/>
      <c r="G2015" s="50">
        <v>91.529999999999987</v>
      </c>
      <c r="H2015">
        <v>35</v>
      </c>
    </row>
    <row r="2016" spans="1:8" ht="45">
      <c r="A2016" t="str">
        <f t="shared" si="68"/>
        <v>Chính sách hỗ trợ mầm non (tiền ăn trẻ, hỗ trợ giáo viên, hỗ trợ cơ sở mầm non)35</v>
      </c>
      <c r="B2016" s="3" t="s">
        <v>1</v>
      </c>
      <c r="C2016" s="8" t="s">
        <v>48</v>
      </c>
      <c r="D2016" s="49"/>
      <c r="E2016" s="50"/>
      <c r="F2016" s="51"/>
      <c r="G2016" s="50">
        <v>6.048</v>
      </c>
      <c r="H2016">
        <v>35</v>
      </c>
    </row>
    <row r="2017" spans="1:8">
      <c r="A2017" t="str">
        <f t="shared" si="68"/>
        <v>Chế độ hỗ trợ học sinh khuyết tật35</v>
      </c>
      <c r="B2017" s="3" t="s">
        <v>26</v>
      </c>
      <c r="C2017" s="8" t="s">
        <v>47</v>
      </c>
      <c r="D2017" s="49"/>
      <c r="E2017" s="50"/>
      <c r="F2017" s="51"/>
      <c r="G2017" s="50">
        <v>428.05799999999999</v>
      </c>
      <c r="H2017">
        <v>35</v>
      </c>
    </row>
    <row r="2018" spans="1:8" ht="30">
      <c r="A2018" t="str">
        <f t="shared" si="68"/>
        <v>Chế độ giáo viên dạy trẻ khuyết tật35</v>
      </c>
      <c r="B2018" s="3" t="s">
        <v>24</v>
      </c>
      <c r="C2018" s="8" t="s">
        <v>46</v>
      </c>
      <c r="D2018" s="49"/>
      <c r="E2018" s="50"/>
      <c r="F2018" s="51"/>
      <c r="G2018" s="50">
        <v>1480.1950413631578</v>
      </c>
      <c r="H2018">
        <v>35</v>
      </c>
    </row>
    <row r="2019" spans="1:8" ht="30">
      <c r="A2019" t="str">
        <f t="shared" si="68"/>
        <v>Chế độ hỗ trợ trẻ em nhà trẻ bán trú35</v>
      </c>
      <c r="B2019" s="3" t="s">
        <v>22</v>
      </c>
      <c r="C2019" s="8" t="s">
        <v>45</v>
      </c>
      <c r="D2019" s="49"/>
      <c r="E2019" s="50"/>
      <c r="F2019" s="51"/>
      <c r="G2019" s="50"/>
      <c r="H2019">
        <v>35</v>
      </c>
    </row>
    <row r="2020" spans="1:8" ht="30">
      <c r="A2020" t="str">
        <f t="shared" si="68"/>
        <v>Chế độ hỗ trợ đối với học sinh, trường dân tộc nội trú35</v>
      </c>
      <c r="B2020" s="21" t="s">
        <v>20</v>
      </c>
      <c r="C2020" s="22" t="s">
        <v>161</v>
      </c>
      <c r="D2020" s="49"/>
      <c r="E2020" s="50"/>
      <c r="F2020" s="51"/>
      <c r="G2020" s="50"/>
      <c r="H2020">
        <v>35</v>
      </c>
    </row>
    <row r="2021" spans="1:8">
      <c r="A2021" t="str">
        <f t="shared" si="68"/>
        <v>Hỗ trợ Tết Nguyên đán35</v>
      </c>
      <c r="B2021" s="3" t="s">
        <v>18</v>
      </c>
      <c r="C2021" s="8" t="s">
        <v>44</v>
      </c>
      <c r="D2021" s="49"/>
      <c r="E2021" s="50"/>
      <c r="F2021" s="51"/>
      <c r="G2021" s="50">
        <v>375.59999999999997</v>
      </c>
      <c r="H2021">
        <v>35</v>
      </c>
    </row>
    <row r="2022" spans="1:8">
      <c r="A2022" t="str">
        <f t="shared" si="68"/>
        <v>Các đặc thù35</v>
      </c>
      <c r="B2022" s="25">
        <v>4</v>
      </c>
      <c r="C2022" s="6" t="s">
        <v>43</v>
      </c>
      <c r="D2022" s="47"/>
      <c r="E2022" s="45"/>
      <c r="F2022" s="46"/>
      <c r="G2022" s="45">
        <v>562.78800000000001</v>
      </c>
      <c r="H2022">
        <v>35</v>
      </c>
    </row>
    <row r="2023" spans="1:8" ht="30">
      <c r="A2023" t="str">
        <f t="shared" si="68"/>
        <v>Trường có từ 02 cơ sở trở lên, mỗi cơ sở35</v>
      </c>
      <c r="B2023" s="3" t="s">
        <v>10</v>
      </c>
      <c r="C2023" s="8" t="s">
        <v>42</v>
      </c>
      <c r="D2023" s="49"/>
      <c r="E2023" s="50">
        <v>10</v>
      </c>
      <c r="F2023" s="51">
        <v>56.278800000000004</v>
      </c>
      <c r="G2023" s="50">
        <v>562.78800000000001</v>
      </c>
      <c r="H2023">
        <v>35</v>
      </c>
    </row>
    <row r="2024" spans="1:8" ht="30">
      <c r="A2024" t="str">
        <f t="shared" si="68"/>
        <v>Hỗ trợ các phường, xã trung tâm (kinh phí đào tạo chính trị)35</v>
      </c>
      <c r="B2024" s="3" t="s">
        <v>1</v>
      </c>
      <c r="C2024" s="8" t="s">
        <v>166</v>
      </c>
      <c r="D2024" s="49"/>
      <c r="E2024" s="50"/>
      <c r="F2024" s="51">
        <v>1500</v>
      </c>
      <c r="G2024" s="50">
        <v>0</v>
      </c>
      <c r="H2024">
        <v>35</v>
      </c>
    </row>
    <row r="2025" spans="1:8">
      <c r="A2025" t="str">
        <f t="shared" si="68"/>
        <v>Kinh phí hoạt động ngành35</v>
      </c>
      <c r="B2025" s="25">
        <v>5</v>
      </c>
      <c r="C2025" s="6" t="s">
        <v>41</v>
      </c>
      <c r="D2025" s="47"/>
      <c r="E2025" s="52">
        <v>25124</v>
      </c>
      <c r="F2025" s="53">
        <v>0.01</v>
      </c>
      <c r="G2025" s="45">
        <v>251.24</v>
      </c>
      <c r="H2025">
        <v>35</v>
      </c>
    </row>
    <row r="2026" spans="1:8">
      <c r="A2026" t="str">
        <f t="shared" si="68"/>
        <v>Các sự nghiệp khác35</v>
      </c>
      <c r="B2026" s="25" t="s">
        <v>40</v>
      </c>
      <c r="C2026" s="6" t="s">
        <v>39</v>
      </c>
      <c r="D2026" s="47"/>
      <c r="E2026" s="50">
        <v>89</v>
      </c>
      <c r="F2026" s="46"/>
      <c r="G2026" s="45">
        <v>67765.936496800001</v>
      </c>
      <c r="H2026">
        <v>35</v>
      </c>
    </row>
    <row r="2027" spans="1:8">
      <c r="A2027" t="str">
        <f t="shared" si="68"/>
        <v>Chi chế độ tiền lương35</v>
      </c>
      <c r="B2027" s="25">
        <v>1</v>
      </c>
      <c r="C2027" s="10" t="s">
        <v>38</v>
      </c>
      <c r="D2027" s="48"/>
      <c r="E2027" s="45">
        <v>80</v>
      </c>
      <c r="F2027" s="46"/>
      <c r="G2027" s="45">
        <v>16375.7076968</v>
      </c>
      <c r="H2027">
        <v>35</v>
      </c>
    </row>
    <row r="2028" spans="1:8" ht="30">
      <c r="A2028" t="str">
        <f t="shared" si="68"/>
        <v>Chế độ tiền lương theo số biên chế có mặt35</v>
      </c>
      <c r="B2028" s="3" t="s">
        <v>10</v>
      </c>
      <c r="C2028" s="8" t="s">
        <v>37</v>
      </c>
      <c r="D2028" s="49"/>
      <c r="E2028" s="50">
        <v>83</v>
      </c>
      <c r="F2028" s="51"/>
      <c r="G2028" s="50">
        <v>12609.2596968</v>
      </c>
      <c r="H2028">
        <v>35</v>
      </c>
    </row>
    <row r="2029" spans="1:8">
      <c r="A2029" t="str">
        <f t="shared" si="68"/>
        <v>Phụ cấp cấp ủy35</v>
      </c>
      <c r="B2029" s="3" t="s">
        <v>1</v>
      </c>
      <c r="C2029" s="8" t="s">
        <v>36</v>
      </c>
      <c r="D2029" s="49"/>
      <c r="E2029" s="54">
        <v>27</v>
      </c>
      <c r="F2029" s="51">
        <v>8.4239999999999995</v>
      </c>
      <c r="G2029" s="50">
        <v>227.44799999999998</v>
      </c>
      <c r="H2029">
        <v>35</v>
      </c>
    </row>
    <row r="2030" spans="1:8">
      <c r="A2030" t="str">
        <f t="shared" si="68"/>
        <v>Phụ cấp HĐND35</v>
      </c>
      <c r="B2030" s="3" t="s">
        <v>26</v>
      </c>
      <c r="C2030" s="8" t="s">
        <v>35</v>
      </c>
      <c r="D2030" s="49"/>
      <c r="E2030" s="54"/>
      <c r="F2030" s="51">
        <v>8.4239999999999995</v>
      </c>
      <c r="G2030" s="50">
        <v>744</v>
      </c>
      <c r="H2030">
        <v>35</v>
      </c>
    </row>
    <row r="2031" spans="1:8" ht="45">
      <c r="A2031" t="str">
        <f t="shared" si="68"/>
        <v>Chế độ người hoạt động không chuyên trách, người trực tiếp tham gia hoạt động tại cấp ấp35</v>
      </c>
      <c r="B2031" s="3" t="s">
        <v>24</v>
      </c>
      <c r="C2031" s="8" t="s">
        <v>34</v>
      </c>
      <c r="D2031" s="49"/>
      <c r="E2031" s="50"/>
      <c r="F2031" s="51"/>
      <c r="G2031" s="50">
        <v>2795</v>
      </c>
      <c r="H2031">
        <v>35</v>
      </c>
    </row>
    <row r="2032" spans="1:8">
      <c r="A2032" t="str">
        <f t="shared" si="68"/>
        <v>Khoán chi hoạt động 35</v>
      </c>
      <c r="B2032" s="25">
        <v>2</v>
      </c>
      <c r="C2032" s="6" t="s">
        <v>33</v>
      </c>
      <c r="D2032" s="47"/>
      <c r="E2032" s="45"/>
      <c r="F2032" s="46"/>
      <c r="G2032" s="45">
        <v>7264</v>
      </c>
      <c r="H2032">
        <v>35</v>
      </c>
    </row>
    <row r="2033" spans="1:8" ht="30">
      <c r="A2033" t="str">
        <f t="shared" ref="A2033:A2055" si="69">C2033&amp;H2033</f>
        <v>Phân bổ theo số biên chế CBCC được giao35</v>
      </c>
      <c r="B2033" s="14" t="s">
        <v>10</v>
      </c>
      <c r="C2033" s="15" t="s">
        <v>32</v>
      </c>
      <c r="D2033" s="55"/>
      <c r="E2033" s="56">
        <v>74</v>
      </c>
      <c r="F2033" s="57">
        <v>80</v>
      </c>
      <c r="G2033" s="58">
        <v>5920</v>
      </c>
      <c r="H2033">
        <v>35</v>
      </c>
    </row>
    <row r="2034" spans="1:8" ht="30">
      <c r="A2034" t="str">
        <f t="shared" si="69"/>
        <v>Phân bổ theo số biên chế viên chức được giao35</v>
      </c>
      <c r="B2034" s="14" t="s">
        <v>1</v>
      </c>
      <c r="C2034" s="15" t="s">
        <v>31</v>
      </c>
      <c r="D2034" s="55"/>
      <c r="E2034" s="56">
        <v>15</v>
      </c>
      <c r="F2034" s="57">
        <v>50</v>
      </c>
      <c r="G2034" s="58">
        <v>750</v>
      </c>
      <c r="H2034">
        <v>35</v>
      </c>
    </row>
    <row r="2035" spans="1:8" ht="30">
      <c r="A2035" t="str">
        <f t="shared" si="69"/>
        <v>Phân bổ bổ sung số biên chế tiết kiệm, chưa tuyển35</v>
      </c>
      <c r="B2035" s="14" t="s">
        <v>26</v>
      </c>
      <c r="C2035" s="13" t="s">
        <v>30</v>
      </c>
      <c r="D2035" s="59"/>
      <c r="E2035" s="56">
        <v>9</v>
      </c>
      <c r="F2035" s="57">
        <v>66</v>
      </c>
      <c r="G2035" s="58">
        <v>594</v>
      </c>
      <c r="H2035">
        <v>35</v>
      </c>
    </row>
    <row r="2036" spans="1:8">
      <c r="A2036" t="str">
        <f t="shared" si="69"/>
        <v>Chi các chế độ chính sách lớn35</v>
      </c>
      <c r="B2036" s="25">
        <v>3</v>
      </c>
      <c r="C2036" s="6" t="s">
        <v>29</v>
      </c>
      <c r="D2036" s="47"/>
      <c r="E2036" s="45"/>
      <c r="F2036" s="46"/>
      <c r="G2036" s="45">
        <v>21191.680799999998</v>
      </c>
      <c r="H2036">
        <v>35</v>
      </c>
    </row>
    <row r="2037" spans="1:8" ht="30">
      <c r="A2037" t="str">
        <f t="shared" si="69"/>
        <v>Chi chế độ trợ giúp xã hội thường xuyên35</v>
      </c>
      <c r="B2037" s="3" t="s">
        <v>10</v>
      </c>
      <c r="C2037" s="8" t="s">
        <v>28</v>
      </c>
      <c r="D2037" s="49"/>
      <c r="E2037" s="50"/>
      <c r="F2037" s="51"/>
      <c r="G2037" s="50">
        <v>6723</v>
      </c>
      <c r="H2037">
        <v>35</v>
      </c>
    </row>
    <row r="2038" spans="1:8">
      <c r="A2038" t="str">
        <f t="shared" si="69"/>
        <v>Tiền điện hộ nghèo, BTXH35</v>
      </c>
      <c r="B2038" s="3" t="s">
        <v>1</v>
      </c>
      <c r="C2038" s="8" t="s">
        <v>27</v>
      </c>
      <c r="D2038" s="49"/>
      <c r="E2038" s="50"/>
      <c r="F2038" s="51"/>
      <c r="G2038" s="50"/>
      <c r="H2038">
        <v>35</v>
      </c>
    </row>
    <row r="2039" spans="1:8" ht="30">
      <c r="A2039" t="str">
        <f t="shared" si="69"/>
        <v>Chính sách người có uy tín, già làng35</v>
      </c>
      <c r="B2039" s="3" t="s">
        <v>26</v>
      </c>
      <c r="C2039" s="8" t="s">
        <v>25</v>
      </c>
      <c r="D2039" s="49"/>
      <c r="E2039" s="50"/>
      <c r="F2039" s="51"/>
      <c r="G2039" s="50">
        <v>95.4</v>
      </c>
      <c r="H2039">
        <v>35</v>
      </c>
    </row>
    <row r="2040" spans="1:8" ht="30">
      <c r="A2040" t="str">
        <f t="shared" si="69"/>
        <v>Chế độ quà tặng, chúc thọ người cao tuổi35</v>
      </c>
      <c r="B2040" s="3" t="s">
        <v>24</v>
      </c>
      <c r="C2040" s="8" t="s">
        <v>23</v>
      </c>
      <c r="D2040" s="49"/>
      <c r="E2040" s="50"/>
      <c r="F2040" s="51"/>
      <c r="G2040" s="50">
        <v>116.4</v>
      </c>
      <c r="H2040">
        <v>35</v>
      </c>
    </row>
    <row r="2041" spans="1:8" ht="30">
      <c r="A2041" t="str">
        <f t="shared" si="69"/>
        <v>Chế độ đối với trưởng các đoàn thể ấp35</v>
      </c>
      <c r="B2041" s="3" t="s">
        <v>22</v>
      </c>
      <c r="C2041" s="8" t="s">
        <v>21</v>
      </c>
      <c r="D2041" s="49"/>
      <c r="E2041" s="50">
        <v>132</v>
      </c>
      <c r="F2041" s="51">
        <v>3.5999999999999996</v>
      </c>
      <c r="G2041" s="50">
        <v>475.19999999999993</v>
      </c>
      <c r="H2041">
        <v>35</v>
      </c>
    </row>
    <row r="2042" spans="1:8">
      <c r="A2042" t="str">
        <f t="shared" si="69"/>
        <v>Chế độ hỗ trợ tổ nhân dân35</v>
      </c>
      <c r="B2042" s="3" t="s">
        <v>20</v>
      </c>
      <c r="C2042" s="8" t="s">
        <v>19</v>
      </c>
      <c r="D2042" s="49"/>
      <c r="E2042" s="50">
        <v>22</v>
      </c>
      <c r="F2042" s="51">
        <v>3.5999999999999996</v>
      </c>
      <c r="G2042" s="50">
        <v>79.199999999999989</v>
      </c>
      <c r="H2042">
        <v>35</v>
      </c>
    </row>
    <row r="2043" spans="1:8" ht="30">
      <c r="A2043" t="str">
        <f t="shared" si="69"/>
        <v>Chế độ đối với đội an ninh trật tự cơ sở35</v>
      </c>
      <c r="B2043" s="3" t="s">
        <v>18</v>
      </c>
      <c r="C2043" s="8" t="s">
        <v>17</v>
      </c>
      <c r="D2043" s="49"/>
      <c r="E2043" s="50"/>
      <c r="F2043" s="51"/>
      <c r="G2043" s="50">
        <v>5195.3199999999979</v>
      </c>
      <c r="H2043">
        <v>35</v>
      </c>
    </row>
    <row r="2044" spans="1:8">
      <c r="A2044" t="str">
        <f t="shared" si="69"/>
        <v>Chế độ dân quân tự vệ35</v>
      </c>
      <c r="B2044" s="3" t="s">
        <v>16</v>
      </c>
      <c r="C2044" s="8" t="s">
        <v>15</v>
      </c>
      <c r="D2044" s="49"/>
      <c r="E2044" s="50"/>
      <c r="F2044" s="51"/>
      <c r="G2044" s="50">
        <v>7196.3208000000004</v>
      </c>
      <c r="H2044">
        <v>35</v>
      </c>
    </row>
    <row r="2045" spans="1:8">
      <c r="A2045" t="str">
        <f t="shared" si="69"/>
        <v>Chế độ hỗ trợ Tết Nguyên đán35</v>
      </c>
      <c r="B2045" s="3" t="s">
        <v>14</v>
      </c>
      <c r="C2045" s="8" t="s">
        <v>13</v>
      </c>
      <c r="D2045" s="49"/>
      <c r="E2045" s="50"/>
      <c r="F2045" s="51"/>
      <c r="G2045" s="50">
        <v>1310.8400000000001</v>
      </c>
      <c r="H2045">
        <v>35</v>
      </c>
    </row>
    <row r="2046" spans="1:8">
      <c r="A2046" t="str">
        <f t="shared" si="69"/>
        <v>Chi thu gom, xử lý rác35</v>
      </c>
      <c r="B2046" s="25">
        <v>4</v>
      </c>
      <c r="C2046" s="10" t="s">
        <v>12</v>
      </c>
      <c r="D2046" s="48"/>
      <c r="E2046" s="45"/>
      <c r="F2046" s="46"/>
      <c r="G2046" s="45">
        <v>3000</v>
      </c>
      <c r="H2046">
        <v>35</v>
      </c>
    </row>
    <row r="2047" spans="1:8">
      <c r="A2047" t="str">
        <f t="shared" si="69"/>
        <v>Chi bổ sung đặc thù35</v>
      </c>
      <c r="B2047" s="25">
        <v>5</v>
      </c>
      <c r="C2047" s="6" t="s">
        <v>11</v>
      </c>
      <c r="D2047" s="47"/>
      <c r="E2047" s="45"/>
      <c r="F2047" s="46"/>
      <c r="G2047" s="45">
        <v>0</v>
      </c>
      <c r="H2047">
        <v>35</v>
      </c>
    </row>
    <row r="2048" spans="1:8">
      <c r="A2048" t="str">
        <f t="shared" si="69"/>
        <v>Hỗ trợ các phường, xã trung tâm35</v>
      </c>
      <c r="B2048" s="3" t="s">
        <v>10</v>
      </c>
      <c r="C2048" s="8" t="s">
        <v>9</v>
      </c>
      <c r="D2048" s="49"/>
      <c r="E2048" s="50"/>
      <c r="F2048" s="51"/>
      <c r="G2048" s="50">
        <v>0</v>
      </c>
      <c r="H2048">
        <v>35</v>
      </c>
    </row>
    <row r="2049" spans="1:8">
      <c r="A2049" t="str">
        <f t="shared" si="69"/>
        <v>- Phường Trấn Biên 35</v>
      </c>
      <c r="B2049" s="3"/>
      <c r="C2049" s="8" t="s">
        <v>8</v>
      </c>
      <c r="D2049" s="49"/>
      <c r="E2049" s="50"/>
      <c r="F2049" s="51">
        <v>60000</v>
      </c>
      <c r="G2049" s="50"/>
      <c r="H2049">
        <v>35</v>
      </c>
    </row>
    <row r="2050" spans="1:8" ht="30">
      <c r="A2050" t="str">
        <f t="shared" si="69"/>
        <v>- Phường Long Khánh và Phường Bình Phước35</v>
      </c>
      <c r="B2050" s="3"/>
      <c r="C2050" s="8" t="s">
        <v>7</v>
      </c>
      <c r="D2050" s="49"/>
      <c r="E2050" s="50"/>
      <c r="F2050" s="51">
        <v>19200</v>
      </c>
      <c r="G2050" s="50"/>
      <c r="H2050">
        <v>35</v>
      </c>
    </row>
    <row r="2051" spans="1:8">
      <c r="A2051" t="str">
        <f t="shared" si="69"/>
        <v>- Các phường trung tâm khác35</v>
      </c>
      <c r="B2051" s="3"/>
      <c r="C2051" s="8" t="s">
        <v>6</v>
      </c>
      <c r="D2051" s="49"/>
      <c r="E2051" s="50"/>
      <c r="F2051" s="51">
        <v>8500</v>
      </c>
      <c r="G2051" s="50"/>
      <c r="H2051">
        <v>35</v>
      </c>
    </row>
    <row r="2052" spans="1:8">
      <c r="A2052" t="str">
        <f t="shared" si="69"/>
        <v xml:space="preserve"> Hỗ trợ các xã vùng biên giới35</v>
      </c>
      <c r="B2052" s="3" t="s">
        <v>1</v>
      </c>
      <c r="C2052" s="8" t="s">
        <v>5</v>
      </c>
      <c r="D2052" s="49"/>
      <c r="E2052" s="50"/>
      <c r="F2052" s="51">
        <v>3000</v>
      </c>
      <c r="G2052" s="50">
        <v>0</v>
      </c>
      <c r="H2052">
        <v>35</v>
      </c>
    </row>
    <row r="2053" spans="1:8">
      <c r="A2053" t="str">
        <f t="shared" si="69"/>
        <v>Phân bổ chung 35</v>
      </c>
      <c r="B2053" s="25">
        <v>9</v>
      </c>
      <c r="C2053" s="6" t="s">
        <v>4</v>
      </c>
      <c r="D2053" s="47"/>
      <c r="E2053" s="45"/>
      <c r="F2053" s="46"/>
      <c r="G2053" s="45">
        <v>19934.547999999999</v>
      </c>
      <c r="H2053">
        <v>35</v>
      </c>
    </row>
    <row r="2054" spans="1:8">
      <c r="A2054" t="str">
        <f t="shared" si="69"/>
        <v>Phân bổ chung theo xã35</v>
      </c>
      <c r="B2054" s="3" t="s">
        <v>3</v>
      </c>
      <c r="C2054" s="8" t="s">
        <v>2</v>
      </c>
      <c r="D2054" s="49"/>
      <c r="E2054" s="50">
        <v>1</v>
      </c>
      <c r="F2054" s="51">
        <v>18000</v>
      </c>
      <c r="G2054" s="50">
        <v>18000</v>
      </c>
      <c r="H2054">
        <v>35</v>
      </c>
    </row>
    <row r="2055" spans="1:8">
      <c r="A2055" t="str">
        <f t="shared" si="69"/>
        <v>Phân bổ theo dân số 35</v>
      </c>
      <c r="B2055" s="3" t="s">
        <v>1</v>
      </c>
      <c r="C2055" s="8" t="s">
        <v>0</v>
      </c>
      <c r="D2055" s="49"/>
      <c r="E2055" s="52">
        <v>25124</v>
      </c>
      <c r="F2055" s="51">
        <v>7.6999999999999999E-2</v>
      </c>
      <c r="G2055" s="50">
        <v>1934.548</v>
      </c>
      <c r="H2055">
        <v>35</v>
      </c>
    </row>
    <row r="2058" spans="1:8">
      <c r="B2058" s="147" t="s">
        <v>64</v>
      </c>
      <c r="C2058" s="149" t="s">
        <v>63</v>
      </c>
      <c r="D2058" s="149" t="s">
        <v>62</v>
      </c>
      <c r="E2058" s="151" t="s">
        <v>61</v>
      </c>
      <c r="F2058" s="151"/>
      <c r="G2058" s="151"/>
      <c r="H2058">
        <v>36</v>
      </c>
    </row>
    <row r="2059" spans="1:8">
      <c r="B2059" s="148"/>
      <c r="C2059" s="150"/>
      <c r="D2059" s="150"/>
      <c r="E2059" s="18" t="s">
        <v>60</v>
      </c>
      <c r="F2059" s="18" t="s">
        <v>59</v>
      </c>
      <c r="G2059" s="18" t="s">
        <v>58</v>
      </c>
      <c r="H2059">
        <v>36</v>
      </c>
    </row>
    <row r="2060" spans="1:8">
      <c r="A2060" t="str">
        <f t="shared" ref="A2060:A2091" si="70">C2060&amp;H2060</f>
        <v>Tổng36</v>
      </c>
      <c r="B2060" s="25"/>
      <c r="C2060" s="26" t="s">
        <v>57</v>
      </c>
      <c r="D2060" s="45"/>
      <c r="E2060" s="45"/>
      <c r="F2060" s="46"/>
      <c r="G2060" s="45">
        <v>225718.30619999999</v>
      </c>
      <c r="H2060">
        <v>36</v>
      </c>
    </row>
    <row r="2061" spans="1:8">
      <c r="A2061" t="str">
        <f t="shared" si="70"/>
        <v>Sự nghiệp giáo dục - đào tạo36</v>
      </c>
      <c r="B2061" s="25" t="s">
        <v>56</v>
      </c>
      <c r="C2061" s="6" t="s">
        <v>55</v>
      </c>
      <c r="D2061" s="47"/>
      <c r="E2061" s="45"/>
      <c r="F2061" s="46"/>
      <c r="G2061" s="45">
        <v>126445.4532</v>
      </c>
      <c r="H2061">
        <v>36</v>
      </c>
    </row>
    <row r="2062" spans="1:8" ht="28.5">
      <c r="A2062" t="str">
        <f t="shared" si="70"/>
        <v>Chi chế độ tiền lương theo số biên chế có mặt36</v>
      </c>
      <c r="B2062" s="25">
        <v>1</v>
      </c>
      <c r="C2062" s="10" t="s">
        <v>54</v>
      </c>
      <c r="D2062" s="48"/>
      <c r="E2062" s="45">
        <v>476</v>
      </c>
      <c r="F2062" s="46"/>
      <c r="G2062" s="45">
        <v>95617</v>
      </c>
      <c r="H2062">
        <v>36</v>
      </c>
    </row>
    <row r="2063" spans="1:8">
      <c r="A2063" t="str">
        <f t="shared" si="70"/>
        <v>Khoán chi hoạt động giáo dục36</v>
      </c>
      <c r="B2063" s="25">
        <v>2</v>
      </c>
      <c r="C2063" s="6" t="s">
        <v>163</v>
      </c>
      <c r="D2063" s="47"/>
      <c r="E2063" s="45"/>
      <c r="F2063" s="46"/>
      <c r="G2063" s="45">
        <v>20981.603199999998</v>
      </c>
      <c r="H2063">
        <v>36</v>
      </c>
    </row>
    <row r="2064" spans="1:8">
      <c r="A2064" t="str">
        <f t="shared" si="70"/>
        <v>Mầm non36</v>
      </c>
      <c r="B2064" s="3" t="s">
        <v>10</v>
      </c>
      <c r="C2064" s="8" t="s">
        <v>53</v>
      </c>
      <c r="D2064" s="49"/>
      <c r="E2064" s="50"/>
      <c r="F2064" s="51"/>
      <c r="G2064" s="50">
        <v>3172</v>
      </c>
      <c r="H2064">
        <v>36</v>
      </c>
    </row>
    <row r="2065" spans="1:8">
      <c r="A2065" t="str">
        <f t="shared" si="70"/>
        <v>- Phường36</v>
      </c>
      <c r="B2065" s="3"/>
      <c r="C2065" s="8" t="s">
        <v>167</v>
      </c>
      <c r="D2065" s="49"/>
      <c r="E2065" s="50">
        <v>61</v>
      </c>
      <c r="F2065" s="51">
        <v>52</v>
      </c>
      <c r="G2065" s="50">
        <v>3172</v>
      </c>
      <c r="H2065">
        <v>36</v>
      </c>
    </row>
    <row r="2066" spans="1:8">
      <c r="A2066" t="str">
        <f t="shared" si="70"/>
        <v>- Xã36</v>
      </c>
      <c r="B2066" s="3"/>
      <c r="C2066" s="8" t="s">
        <v>164</v>
      </c>
      <c r="D2066" s="49"/>
      <c r="E2066" s="50"/>
      <c r="F2066" s="51">
        <v>60</v>
      </c>
      <c r="G2066" s="50">
        <v>0</v>
      </c>
      <c r="H2066">
        <v>36</v>
      </c>
    </row>
    <row r="2067" spans="1:8">
      <c r="A2067" t="str">
        <f t="shared" si="70"/>
        <v>Cấp 1, 236</v>
      </c>
      <c r="B2067" s="3" t="s">
        <v>1</v>
      </c>
      <c r="C2067" s="8" t="s">
        <v>52</v>
      </c>
      <c r="D2067" s="49"/>
      <c r="E2067" s="50"/>
      <c r="F2067" s="51"/>
      <c r="G2067" s="50">
        <v>14130</v>
      </c>
      <c r="H2067">
        <v>36</v>
      </c>
    </row>
    <row r="2068" spans="1:8">
      <c r="A2068" t="str">
        <f t="shared" si="70"/>
        <v>-Phường36</v>
      </c>
      <c r="B2068" s="3"/>
      <c r="C2068" s="8" t="s">
        <v>168</v>
      </c>
      <c r="D2068" s="49"/>
      <c r="E2068" s="50">
        <v>471</v>
      </c>
      <c r="F2068" s="51">
        <v>30</v>
      </c>
      <c r="G2068" s="50">
        <v>14130</v>
      </c>
      <c r="H2068">
        <v>36</v>
      </c>
    </row>
    <row r="2069" spans="1:8">
      <c r="A2069" t="str">
        <f t="shared" si="70"/>
        <v>-Xã36</v>
      </c>
      <c r="B2069" s="3"/>
      <c r="C2069" s="8" t="s">
        <v>169</v>
      </c>
      <c r="D2069" s="49"/>
      <c r="E2069" s="50"/>
      <c r="F2069" s="51">
        <v>35</v>
      </c>
      <c r="G2069" s="50">
        <v>0</v>
      </c>
      <c r="H2069">
        <v>36</v>
      </c>
    </row>
    <row r="2070" spans="1:8">
      <c r="A2070" t="str">
        <f t="shared" si="70"/>
        <v>Trường chính trị 36</v>
      </c>
      <c r="B2070" s="3" t="s">
        <v>26</v>
      </c>
      <c r="C2070" s="8" t="s">
        <v>51</v>
      </c>
      <c r="D2070" s="49"/>
      <c r="E2070" s="50"/>
      <c r="F2070" s="51">
        <v>80</v>
      </c>
      <c r="G2070" s="50">
        <v>0</v>
      </c>
      <c r="H2070">
        <v>36</v>
      </c>
    </row>
    <row r="2071" spans="1:8">
      <c r="A2071" t="str">
        <f t="shared" si="70"/>
        <v>Trường dân tộc nội trú36</v>
      </c>
      <c r="B2071" s="3" t="s">
        <v>24</v>
      </c>
      <c r="C2071" s="8" t="s">
        <v>165</v>
      </c>
      <c r="D2071" s="49"/>
      <c r="E2071" s="50"/>
      <c r="F2071" s="51">
        <v>55</v>
      </c>
      <c r="G2071" s="50">
        <v>0</v>
      </c>
      <c r="H2071">
        <v>36</v>
      </c>
    </row>
    <row r="2072" spans="1:8" ht="45">
      <c r="A2072" t="str">
        <f t="shared" si="70"/>
        <v>'Phân bổ bổ sung số biên chế tiết kiệm, chưa tuyển sự nghiệp giáo dục - đào tạo36</v>
      </c>
      <c r="B2072" s="3" t="s">
        <v>22</v>
      </c>
      <c r="C2072" s="8" t="s">
        <v>170</v>
      </c>
      <c r="D2072" s="49"/>
      <c r="E2072" s="50">
        <v>56</v>
      </c>
      <c r="F2072" s="51">
        <v>65.707199999999986</v>
      </c>
      <c r="G2072" s="50">
        <v>3679.6031999999991</v>
      </c>
      <c r="H2072">
        <v>36</v>
      </c>
    </row>
    <row r="2073" spans="1:8">
      <c r="A2073" t="str">
        <f t="shared" si="70"/>
        <v>Chi các chế độ chính sách36</v>
      </c>
      <c r="B2073" s="25">
        <v>3</v>
      </c>
      <c r="C2073" s="6" t="s">
        <v>50</v>
      </c>
      <c r="D2073" s="47"/>
      <c r="E2073" s="45"/>
      <c r="F2073" s="46"/>
      <c r="G2073" s="45">
        <v>8838</v>
      </c>
      <c r="H2073">
        <v>36</v>
      </c>
    </row>
    <row r="2074" spans="1:8" ht="30">
      <c r="A2074" t="str">
        <f t="shared" si="70"/>
        <v>Miễn giảm học phí, hỗ trợ chi phí học tập36</v>
      </c>
      <c r="B2074" s="3" t="s">
        <v>10</v>
      </c>
      <c r="C2074" s="8" t="s">
        <v>49</v>
      </c>
      <c r="D2074" s="49"/>
      <c r="E2074" s="50"/>
      <c r="F2074" s="51"/>
      <c r="G2074" s="50">
        <v>281</v>
      </c>
      <c r="H2074">
        <v>36</v>
      </c>
    </row>
    <row r="2075" spans="1:8" ht="45">
      <c r="A2075" t="str">
        <f t="shared" si="70"/>
        <v>Chính sách hỗ trợ mầm non (tiền ăn trẻ, hỗ trợ giáo viên, hỗ trợ cơ sở mầm non)36</v>
      </c>
      <c r="B2075" s="3" t="s">
        <v>1</v>
      </c>
      <c r="C2075" s="8" t="s">
        <v>48</v>
      </c>
      <c r="D2075" s="49"/>
      <c r="E2075" s="50"/>
      <c r="F2075" s="51"/>
      <c r="G2075" s="50">
        <v>4069</v>
      </c>
      <c r="H2075">
        <v>36</v>
      </c>
    </row>
    <row r="2076" spans="1:8">
      <c r="A2076" t="str">
        <f t="shared" si="70"/>
        <v>Chế độ hỗ trợ học sinh khuyết tật36</v>
      </c>
      <c r="B2076" s="3" t="s">
        <v>26</v>
      </c>
      <c r="C2076" s="8" t="s">
        <v>47</v>
      </c>
      <c r="D2076" s="49"/>
      <c r="E2076" s="50"/>
      <c r="F2076" s="51"/>
      <c r="G2076" s="50"/>
      <c r="H2076">
        <v>36</v>
      </c>
    </row>
    <row r="2077" spans="1:8" ht="30">
      <c r="A2077" t="str">
        <f t="shared" si="70"/>
        <v>Chế độ giáo viên dạy trẻ khuyết tật36</v>
      </c>
      <c r="B2077" s="3" t="s">
        <v>24</v>
      </c>
      <c r="C2077" s="8" t="s">
        <v>46</v>
      </c>
      <c r="D2077" s="49"/>
      <c r="E2077" s="50"/>
      <c r="F2077" s="51"/>
      <c r="G2077" s="50">
        <v>3916</v>
      </c>
      <c r="H2077">
        <v>36</v>
      </c>
    </row>
    <row r="2078" spans="1:8" ht="30">
      <c r="A2078" t="str">
        <f t="shared" si="70"/>
        <v>Chế độ hỗ trợ trẻ em nhà trẻ bán trú36</v>
      </c>
      <c r="B2078" s="3" t="s">
        <v>22</v>
      </c>
      <c r="C2078" s="8" t="s">
        <v>45</v>
      </c>
      <c r="D2078" s="49"/>
      <c r="E2078" s="50"/>
      <c r="F2078" s="51"/>
      <c r="G2078" s="50"/>
      <c r="H2078">
        <v>36</v>
      </c>
    </row>
    <row r="2079" spans="1:8" ht="30">
      <c r="A2079" t="str">
        <f t="shared" si="70"/>
        <v>Chế độ hỗ trợ đối với học sinh, trường dân tộc nội trú36</v>
      </c>
      <c r="B2079" s="21" t="s">
        <v>20</v>
      </c>
      <c r="C2079" s="22" t="s">
        <v>161</v>
      </c>
      <c r="D2079" s="49"/>
      <c r="E2079" s="50"/>
      <c r="F2079" s="51"/>
      <c r="G2079" s="50"/>
      <c r="H2079">
        <v>36</v>
      </c>
    </row>
    <row r="2080" spans="1:8">
      <c r="A2080" t="str">
        <f t="shared" si="70"/>
        <v>Hỗ trợ Tết Nguyên đán36</v>
      </c>
      <c r="B2080" s="3" t="s">
        <v>18</v>
      </c>
      <c r="C2080" s="8" t="s">
        <v>44</v>
      </c>
      <c r="D2080" s="49"/>
      <c r="E2080" s="50"/>
      <c r="F2080" s="51"/>
      <c r="G2080" s="50">
        <v>572</v>
      </c>
      <c r="H2080">
        <v>36</v>
      </c>
    </row>
    <row r="2081" spans="1:8">
      <c r="A2081" t="str">
        <f t="shared" si="70"/>
        <v>Các đặc thù36</v>
      </c>
      <c r="B2081" s="25">
        <v>4</v>
      </c>
      <c r="C2081" s="6" t="s">
        <v>43</v>
      </c>
      <c r="D2081" s="47"/>
      <c r="E2081" s="45"/>
      <c r="F2081" s="46"/>
      <c r="G2081" s="45">
        <v>0</v>
      </c>
      <c r="H2081">
        <v>36</v>
      </c>
    </row>
    <row r="2082" spans="1:8" ht="30">
      <c r="A2082" t="str">
        <f t="shared" si="70"/>
        <v>Trường có từ 02 cơ sở trở lên, mỗi cơ sở36</v>
      </c>
      <c r="B2082" s="3" t="s">
        <v>10</v>
      </c>
      <c r="C2082" s="8" t="s">
        <v>42</v>
      </c>
      <c r="D2082" s="49"/>
      <c r="E2082" s="50"/>
      <c r="F2082" s="51">
        <v>56.278800000000004</v>
      </c>
      <c r="G2082" s="50">
        <v>0</v>
      </c>
      <c r="H2082">
        <v>36</v>
      </c>
    </row>
    <row r="2083" spans="1:8" ht="30">
      <c r="A2083" t="str">
        <f t="shared" si="70"/>
        <v>Hỗ trợ các phường, xã trung tâm (kinh phí đào tạo chính trị)36</v>
      </c>
      <c r="B2083" s="3" t="s">
        <v>1</v>
      </c>
      <c r="C2083" s="8" t="s">
        <v>166</v>
      </c>
      <c r="D2083" s="49"/>
      <c r="E2083" s="50"/>
      <c r="F2083" s="51">
        <v>1500</v>
      </c>
      <c r="G2083" s="50"/>
      <c r="H2083">
        <v>36</v>
      </c>
    </row>
    <row r="2084" spans="1:8">
      <c r="A2084" t="str">
        <f t="shared" si="70"/>
        <v>Kinh phí hoạt động ngành36</v>
      </c>
      <c r="B2084" s="25">
        <v>5</v>
      </c>
      <c r="C2084" s="6" t="s">
        <v>41</v>
      </c>
      <c r="D2084" s="47"/>
      <c r="E2084" s="52">
        <v>100885</v>
      </c>
      <c r="F2084" s="53">
        <v>0.01</v>
      </c>
      <c r="G2084" s="45">
        <v>1008.85</v>
      </c>
      <c r="H2084">
        <v>36</v>
      </c>
    </row>
    <row r="2085" spans="1:8">
      <c r="A2085" t="str">
        <f t="shared" si="70"/>
        <v>Các sự nghiệp khác36</v>
      </c>
      <c r="B2085" s="25" t="s">
        <v>40</v>
      </c>
      <c r="C2085" s="6" t="s">
        <v>39</v>
      </c>
      <c r="D2085" s="47"/>
      <c r="E2085" s="50"/>
      <c r="F2085" s="46"/>
      <c r="G2085" s="45">
        <v>99272.853000000003</v>
      </c>
      <c r="H2085">
        <v>36</v>
      </c>
    </row>
    <row r="2086" spans="1:8">
      <c r="A2086" t="str">
        <f t="shared" si="70"/>
        <v>Chi chế độ tiền lương36</v>
      </c>
      <c r="B2086" s="25">
        <v>1</v>
      </c>
      <c r="C2086" s="10" t="s">
        <v>38</v>
      </c>
      <c r="D2086" s="48"/>
      <c r="E2086" s="45"/>
      <c r="F2086" s="46"/>
      <c r="G2086" s="45">
        <v>17027.508000000002</v>
      </c>
      <c r="H2086">
        <v>36</v>
      </c>
    </row>
    <row r="2087" spans="1:8" ht="30">
      <c r="A2087" t="str">
        <f t="shared" si="70"/>
        <v>Chế độ tiền lương theo số biên chế có mặt36</v>
      </c>
      <c r="B2087" s="3" t="s">
        <v>10</v>
      </c>
      <c r="C2087" s="8" t="s">
        <v>37</v>
      </c>
      <c r="D2087" s="49"/>
      <c r="E2087" s="50">
        <v>82</v>
      </c>
      <c r="F2087" s="51"/>
      <c r="G2087" s="50">
        <v>13864</v>
      </c>
      <c r="H2087">
        <v>36</v>
      </c>
    </row>
    <row r="2088" spans="1:8">
      <c r="A2088" t="str">
        <f t="shared" si="70"/>
        <v>Phụ cấp cấp ủy36</v>
      </c>
      <c r="B2088" s="3" t="s">
        <v>1</v>
      </c>
      <c r="C2088" s="8" t="s">
        <v>36</v>
      </c>
      <c r="D2088" s="49"/>
      <c r="E2088" s="54"/>
      <c r="F2088" s="51"/>
      <c r="G2088" s="50">
        <v>244.29599999999999</v>
      </c>
      <c r="H2088">
        <v>36</v>
      </c>
    </row>
    <row r="2089" spans="1:8">
      <c r="A2089" t="str">
        <f t="shared" si="70"/>
        <v>Phụ cấp HĐND36</v>
      </c>
      <c r="B2089" s="3" t="s">
        <v>26</v>
      </c>
      <c r="C2089" s="8" t="s">
        <v>35</v>
      </c>
      <c r="D2089" s="49"/>
      <c r="E2089" s="54"/>
      <c r="F2089" s="51"/>
      <c r="G2089" s="50">
        <v>530.71199999999999</v>
      </c>
      <c r="H2089">
        <v>36</v>
      </c>
    </row>
    <row r="2090" spans="1:8" ht="45">
      <c r="A2090" t="str">
        <f t="shared" si="70"/>
        <v>Chế độ người hoạt động không chuyên trách, người trực tiếp tham gia hoạt động tại cấp ấp36</v>
      </c>
      <c r="B2090" s="3" t="s">
        <v>24</v>
      </c>
      <c r="C2090" s="8" t="s">
        <v>34</v>
      </c>
      <c r="D2090" s="49"/>
      <c r="E2090" s="50"/>
      <c r="F2090" s="51"/>
      <c r="G2090" s="50">
        <v>2388.5</v>
      </c>
      <c r="H2090">
        <v>36</v>
      </c>
    </row>
    <row r="2091" spans="1:8">
      <c r="A2091" t="str">
        <f t="shared" si="70"/>
        <v>Khoán chi hoạt động 36</v>
      </c>
      <c r="B2091" s="25">
        <v>2</v>
      </c>
      <c r="C2091" s="6" t="s">
        <v>33</v>
      </c>
      <c r="D2091" s="47"/>
      <c r="E2091" s="45"/>
      <c r="F2091" s="46"/>
      <c r="G2091" s="45">
        <v>9760</v>
      </c>
      <c r="H2091">
        <v>36</v>
      </c>
    </row>
    <row r="2092" spans="1:8" ht="30">
      <c r="A2092" t="str">
        <f t="shared" ref="A2092:A2114" si="71">C2092&amp;H2092</f>
        <v>Phân bổ theo số biên chế CBCC được giao36</v>
      </c>
      <c r="B2092" s="14" t="s">
        <v>10</v>
      </c>
      <c r="C2092" s="15" t="s">
        <v>32</v>
      </c>
      <c r="D2092" s="55"/>
      <c r="E2092" s="56">
        <v>92</v>
      </c>
      <c r="F2092" s="57">
        <v>80</v>
      </c>
      <c r="G2092" s="58">
        <v>7360</v>
      </c>
      <c r="H2092">
        <v>36</v>
      </c>
    </row>
    <row r="2093" spans="1:8" ht="30">
      <c r="A2093" t="str">
        <f t="shared" si="71"/>
        <v>Phân bổ theo số biên chế viên chức được giao36</v>
      </c>
      <c r="B2093" s="14" t="s">
        <v>1</v>
      </c>
      <c r="C2093" s="15" t="s">
        <v>31</v>
      </c>
      <c r="D2093" s="55"/>
      <c r="E2093" s="56">
        <v>15</v>
      </c>
      <c r="F2093" s="57">
        <v>50</v>
      </c>
      <c r="G2093" s="58">
        <v>750</v>
      </c>
      <c r="H2093">
        <v>36</v>
      </c>
    </row>
    <row r="2094" spans="1:8" ht="30">
      <c r="A2094" t="str">
        <f t="shared" si="71"/>
        <v>Phân bổ bổ sung số biên chế tiết kiệm, chưa tuyển36</v>
      </c>
      <c r="B2094" s="14" t="s">
        <v>26</v>
      </c>
      <c r="C2094" s="13" t="s">
        <v>30</v>
      </c>
      <c r="D2094" s="59"/>
      <c r="E2094" s="56">
        <v>25</v>
      </c>
      <c r="F2094" s="57">
        <v>66</v>
      </c>
      <c r="G2094" s="58">
        <v>1650</v>
      </c>
      <c r="H2094">
        <v>36</v>
      </c>
    </row>
    <row r="2095" spans="1:8">
      <c r="A2095" t="str">
        <f t="shared" si="71"/>
        <v>Chi các chế độ chính sách lớn36</v>
      </c>
      <c r="B2095" s="25">
        <v>3</v>
      </c>
      <c r="C2095" s="6" t="s">
        <v>29</v>
      </c>
      <c r="D2095" s="47"/>
      <c r="E2095" s="45"/>
      <c r="F2095" s="46"/>
      <c r="G2095" s="45">
        <v>29864.2</v>
      </c>
      <c r="H2095">
        <v>36</v>
      </c>
    </row>
    <row r="2096" spans="1:8" ht="30">
      <c r="A2096" t="str">
        <f t="shared" si="71"/>
        <v>Chi chế độ trợ giúp xã hội thường xuyên36</v>
      </c>
      <c r="B2096" s="3" t="s">
        <v>10</v>
      </c>
      <c r="C2096" s="8" t="s">
        <v>28</v>
      </c>
      <c r="D2096" s="49"/>
      <c r="E2096" s="50"/>
      <c r="F2096" s="51"/>
      <c r="G2096" s="50">
        <v>14844</v>
      </c>
      <c r="H2096">
        <v>36</v>
      </c>
    </row>
    <row r="2097" spans="1:8">
      <c r="A2097" t="str">
        <f t="shared" si="71"/>
        <v>Tiền điện hộ nghèo, BTXH36</v>
      </c>
      <c r="B2097" s="3" t="s">
        <v>1</v>
      </c>
      <c r="C2097" s="8" t="s">
        <v>27</v>
      </c>
      <c r="D2097" s="49"/>
      <c r="E2097" s="50"/>
      <c r="F2097" s="51"/>
      <c r="G2097" s="50">
        <v>25</v>
      </c>
      <c r="H2097">
        <v>36</v>
      </c>
    </row>
    <row r="2098" spans="1:8" ht="30">
      <c r="A2098" t="str">
        <f t="shared" si="71"/>
        <v>Chính sách người có uy tín, già làng36</v>
      </c>
      <c r="B2098" s="3" t="s">
        <v>26</v>
      </c>
      <c r="C2098" s="8" t="s">
        <v>25</v>
      </c>
      <c r="D2098" s="49"/>
      <c r="E2098" s="50"/>
      <c r="F2098" s="51"/>
      <c r="G2098" s="50"/>
      <c r="H2098">
        <v>36</v>
      </c>
    </row>
    <row r="2099" spans="1:8" ht="30">
      <c r="A2099" t="str">
        <f t="shared" si="71"/>
        <v>Chế độ quà tặng, chúc thọ người cao tuổi36</v>
      </c>
      <c r="B2099" s="3" t="s">
        <v>24</v>
      </c>
      <c r="C2099" s="8" t="s">
        <v>23</v>
      </c>
      <c r="D2099" s="49"/>
      <c r="E2099" s="50"/>
      <c r="F2099" s="51"/>
      <c r="G2099" s="50">
        <v>395</v>
      </c>
      <c r="H2099">
        <v>36</v>
      </c>
    </row>
    <row r="2100" spans="1:8" ht="30">
      <c r="A2100" t="str">
        <f t="shared" si="71"/>
        <v>Chế độ đối với trưởng các đoàn thể ấp36</v>
      </c>
      <c r="B2100" s="3" t="s">
        <v>22</v>
      </c>
      <c r="C2100" s="8" t="s">
        <v>21</v>
      </c>
      <c r="D2100" s="49"/>
      <c r="E2100" s="50"/>
      <c r="F2100" s="51">
        <v>3.5999999999999996</v>
      </c>
      <c r="G2100" s="50">
        <v>179.99999999999997</v>
      </c>
      <c r="H2100">
        <v>36</v>
      </c>
    </row>
    <row r="2101" spans="1:8">
      <c r="A2101" t="str">
        <f t="shared" si="71"/>
        <v>Chế độ hỗ trợ tổ nhân dân36</v>
      </c>
      <c r="B2101" s="3" t="s">
        <v>20</v>
      </c>
      <c r="C2101" s="8" t="s">
        <v>19</v>
      </c>
      <c r="D2101" s="49"/>
      <c r="E2101" s="50"/>
      <c r="F2101" s="51">
        <v>3.5999999999999996</v>
      </c>
      <c r="G2101" s="50">
        <v>763.19999999999993</v>
      </c>
      <c r="H2101">
        <v>36</v>
      </c>
    </row>
    <row r="2102" spans="1:8" ht="30">
      <c r="A2102" t="str">
        <f t="shared" si="71"/>
        <v>Chế độ đối với đội an ninh trật tự cơ sở36</v>
      </c>
      <c r="B2102" s="3" t="s">
        <v>18</v>
      </c>
      <c r="C2102" s="8" t="s">
        <v>17</v>
      </c>
      <c r="D2102" s="49"/>
      <c r="E2102" s="50"/>
      <c r="F2102" s="51"/>
      <c r="G2102" s="50">
        <v>4635</v>
      </c>
      <c r="H2102">
        <v>36</v>
      </c>
    </row>
    <row r="2103" spans="1:8">
      <c r="A2103" t="str">
        <f t="shared" si="71"/>
        <v>Chế độ dân quân tự vệ36</v>
      </c>
      <c r="B2103" s="3" t="s">
        <v>16</v>
      </c>
      <c r="C2103" s="8" t="s">
        <v>15</v>
      </c>
      <c r="D2103" s="49"/>
      <c r="E2103" s="50"/>
      <c r="F2103" s="51"/>
      <c r="G2103" s="50">
        <v>7309</v>
      </c>
      <c r="H2103">
        <v>36</v>
      </c>
    </row>
    <row r="2104" spans="1:8">
      <c r="A2104" t="str">
        <f t="shared" si="71"/>
        <v>Chế độ hỗ trợ Tết Nguyên đán36</v>
      </c>
      <c r="B2104" s="3" t="s">
        <v>14</v>
      </c>
      <c r="C2104" s="8" t="s">
        <v>13</v>
      </c>
      <c r="D2104" s="49"/>
      <c r="E2104" s="50"/>
      <c r="F2104" s="51"/>
      <c r="G2104" s="50">
        <v>1713</v>
      </c>
      <c r="H2104">
        <v>36</v>
      </c>
    </row>
    <row r="2105" spans="1:8">
      <c r="A2105" t="str">
        <f t="shared" si="71"/>
        <v>Chi thu gom, xử lý rác36</v>
      </c>
      <c r="B2105" s="25">
        <v>4</v>
      </c>
      <c r="C2105" s="10" t="s">
        <v>12</v>
      </c>
      <c r="D2105" s="48"/>
      <c r="E2105" s="45"/>
      <c r="F2105" s="46"/>
      <c r="G2105" s="45">
        <v>16853</v>
      </c>
      <c r="H2105">
        <v>36</v>
      </c>
    </row>
    <row r="2106" spans="1:8">
      <c r="A2106" t="str">
        <f t="shared" si="71"/>
        <v>Chi bổ sung đặc thù36</v>
      </c>
      <c r="B2106" s="25">
        <v>5</v>
      </c>
      <c r="C2106" s="6" t="s">
        <v>11</v>
      </c>
      <c r="D2106" s="47"/>
      <c r="E2106" s="45"/>
      <c r="F2106" s="46"/>
      <c r="G2106" s="45">
        <v>0</v>
      </c>
      <c r="H2106">
        <v>36</v>
      </c>
    </row>
    <row r="2107" spans="1:8">
      <c r="A2107" t="str">
        <f t="shared" si="71"/>
        <v>Hỗ trợ các phường, xã trung tâm36</v>
      </c>
      <c r="B2107" s="3" t="s">
        <v>10</v>
      </c>
      <c r="C2107" s="8" t="s">
        <v>9</v>
      </c>
      <c r="D2107" s="49"/>
      <c r="E2107" s="50"/>
      <c r="F2107" s="51"/>
      <c r="G2107" s="50">
        <v>0</v>
      </c>
      <c r="H2107">
        <v>36</v>
      </c>
    </row>
    <row r="2108" spans="1:8">
      <c r="A2108" t="str">
        <f t="shared" si="71"/>
        <v>- Phường Trấn Biên 36</v>
      </c>
      <c r="B2108" s="3"/>
      <c r="C2108" s="8" t="s">
        <v>8</v>
      </c>
      <c r="D2108" s="49"/>
      <c r="E2108" s="50"/>
      <c r="F2108" s="51">
        <v>60000</v>
      </c>
      <c r="G2108" s="50"/>
      <c r="H2108">
        <v>36</v>
      </c>
    </row>
    <row r="2109" spans="1:8" ht="30">
      <c r="A2109" t="str">
        <f t="shared" si="71"/>
        <v>- Phường Long Khánh và Phường Bình Phước36</v>
      </c>
      <c r="B2109" s="3"/>
      <c r="C2109" s="8" t="s">
        <v>7</v>
      </c>
      <c r="D2109" s="49"/>
      <c r="E2109" s="50"/>
      <c r="F2109" s="51">
        <v>19200</v>
      </c>
      <c r="G2109" s="50"/>
      <c r="H2109">
        <v>36</v>
      </c>
    </row>
    <row r="2110" spans="1:8">
      <c r="A2110" t="str">
        <f t="shared" si="71"/>
        <v>- Các phường trung tâm khác36</v>
      </c>
      <c r="B2110" s="3"/>
      <c r="C2110" s="8" t="s">
        <v>6</v>
      </c>
      <c r="D2110" s="49"/>
      <c r="E2110" s="50"/>
      <c r="F2110" s="51">
        <v>8500</v>
      </c>
      <c r="G2110" s="50"/>
      <c r="H2110">
        <v>36</v>
      </c>
    </row>
    <row r="2111" spans="1:8">
      <c r="A2111" t="str">
        <f t="shared" si="71"/>
        <v xml:space="preserve"> Hỗ trợ các xã vùng biên giới36</v>
      </c>
      <c r="B2111" s="3" t="s">
        <v>1</v>
      </c>
      <c r="C2111" s="8" t="s">
        <v>5</v>
      </c>
      <c r="D2111" s="49"/>
      <c r="E2111" s="50"/>
      <c r="F2111" s="51">
        <v>3000</v>
      </c>
      <c r="G2111" s="50">
        <v>0</v>
      </c>
      <c r="H2111">
        <v>36</v>
      </c>
    </row>
    <row r="2112" spans="1:8">
      <c r="A2112" t="str">
        <f t="shared" si="71"/>
        <v>Phân bổ chung 36</v>
      </c>
      <c r="B2112" s="25">
        <v>9</v>
      </c>
      <c r="C2112" s="6" t="s">
        <v>4</v>
      </c>
      <c r="D2112" s="47"/>
      <c r="E2112" s="45"/>
      <c r="F2112" s="46"/>
      <c r="G2112" s="45">
        <v>25768.145</v>
      </c>
      <c r="H2112">
        <v>36</v>
      </c>
    </row>
    <row r="2113" spans="1:8">
      <c r="A2113" t="str">
        <f t="shared" si="71"/>
        <v>Phân bổ chung theo xã36</v>
      </c>
      <c r="B2113" s="3" t="s">
        <v>3</v>
      </c>
      <c r="C2113" s="8" t="s">
        <v>2</v>
      </c>
      <c r="D2113" s="49"/>
      <c r="E2113" s="50">
        <v>1</v>
      </c>
      <c r="F2113" s="51">
        <v>18000</v>
      </c>
      <c r="G2113" s="50">
        <v>18000</v>
      </c>
      <c r="H2113">
        <v>36</v>
      </c>
    </row>
    <row r="2114" spans="1:8">
      <c r="A2114" t="str">
        <f t="shared" si="71"/>
        <v>Phân bổ theo dân số 36</v>
      </c>
      <c r="B2114" s="3" t="s">
        <v>1</v>
      </c>
      <c r="C2114" s="8" t="s">
        <v>0</v>
      </c>
      <c r="D2114" s="49"/>
      <c r="E2114" s="52">
        <v>100885</v>
      </c>
      <c r="F2114" s="51">
        <v>7.6999999999999999E-2</v>
      </c>
      <c r="G2114" s="50">
        <v>7768.1449999999995</v>
      </c>
      <c r="H2114">
        <v>36</v>
      </c>
    </row>
    <row r="2116" spans="1:8">
      <c r="B2116" s="147" t="s">
        <v>64</v>
      </c>
      <c r="C2116" s="149" t="s">
        <v>63</v>
      </c>
      <c r="D2116" s="149" t="s">
        <v>62</v>
      </c>
      <c r="E2116" s="151" t="s">
        <v>61</v>
      </c>
      <c r="F2116" s="151"/>
      <c r="G2116" s="151"/>
      <c r="H2116">
        <v>37</v>
      </c>
    </row>
    <row r="2117" spans="1:8">
      <c r="B2117" s="148"/>
      <c r="C2117" s="150"/>
      <c r="D2117" s="150"/>
      <c r="E2117" s="18" t="s">
        <v>60</v>
      </c>
      <c r="F2117" s="18" t="s">
        <v>59</v>
      </c>
      <c r="G2117" s="18" t="s">
        <v>58</v>
      </c>
      <c r="H2117">
        <v>37</v>
      </c>
    </row>
    <row r="2118" spans="1:8">
      <c r="A2118" t="str">
        <f t="shared" ref="A2118:A2149" si="72">C2118&amp;H2118</f>
        <v>Tổng37</v>
      </c>
      <c r="B2118" s="25"/>
      <c r="C2118" s="26" t="s">
        <v>57</v>
      </c>
      <c r="D2118" s="45"/>
      <c r="E2118" s="45"/>
      <c r="F2118" s="46"/>
      <c r="G2118" s="45">
        <v>319401.33458252001</v>
      </c>
      <c r="H2118">
        <v>37</v>
      </c>
    </row>
    <row r="2119" spans="1:8">
      <c r="A2119" t="str">
        <f t="shared" si="72"/>
        <v>Sự nghiệp giáo dục - đào tạo37</v>
      </c>
      <c r="B2119" s="25" t="s">
        <v>56</v>
      </c>
      <c r="C2119" s="6" t="s">
        <v>55</v>
      </c>
      <c r="D2119" s="47"/>
      <c r="E2119" s="45"/>
      <c r="F2119" s="46"/>
      <c r="G2119" s="45">
        <v>181748.74363218001</v>
      </c>
      <c r="H2119">
        <v>37</v>
      </c>
    </row>
    <row r="2120" spans="1:8" ht="28.5">
      <c r="A2120" t="str">
        <f t="shared" si="72"/>
        <v>Chi chế độ tiền lương theo số biên chế có mặt37</v>
      </c>
      <c r="B2120" s="25">
        <v>1</v>
      </c>
      <c r="C2120" s="10" t="s">
        <v>54</v>
      </c>
      <c r="D2120" s="48"/>
      <c r="E2120" s="45">
        <v>625</v>
      </c>
      <c r="F2120" s="46"/>
      <c r="G2120" s="45">
        <v>137505.18283218</v>
      </c>
      <c r="H2120">
        <v>37</v>
      </c>
    </row>
    <row r="2121" spans="1:8">
      <c r="A2121" t="str">
        <f t="shared" si="72"/>
        <v>Khoán chi hoạt động giáo dục37</v>
      </c>
      <c r="B2121" s="25">
        <v>2</v>
      </c>
      <c r="C2121" s="6" t="s">
        <v>163</v>
      </c>
      <c r="D2121" s="47"/>
      <c r="E2121" s="45">
        <v>733</v>
      </c>
      <c r="F2121" s="46"/>
      <c r="G2121" s="45">
        <v>33916.3776</v>
      </c>
      <c r="H2121">
        <v>37</v>
      </c>
    </row>
    <row r="2122" spans="1:8">
      <c r="A2122" t="str">
        <f t="shared" si="72"/>
        <v>Mầm non37</v>
      </c>
      <c r="B2122" s="3" t="s">
        <v>10</v>
      </c>
      <c r="C2122" s="8" t="s">
        <v>53</v>
      </c>
      <c r="D2122" s="49"/>
      <c r="E2122" s="50">
        <v>205</v>
      </c>
      <c r="F2122" s="51"/>
      <c r="G2122" s="50">
        <v>10660</v>
      </c>
      <c r="H2122">
        <v>37</v>
      </c>
    </row>
    <row r="2123" spans="1:8">
      <c r="A2123" t="str">
        <f t="shared" si="72"/>
        <v>- Phường37</v>
      </c>
      <c r="B2123" s="3"/>
      <c r="C2123" s="8" t="s">
        <v>167</v>
      </c>
      <c r="D2123" s="49"/>
      <c r="E2123" s="50">
        <v>205</v>
      </c>
      <c r="F2123" s="51">
        <v>52</v>
      </c>
      <c r="G2123" s="50">
        <v>10660</v>
      </c>
      <c r="H2123">
        <v>37</v>
      </c>
    </row>
    <row r="2124" spans="1:8">
      <c r="A2124" t="str">
        <f t="shared" si="72"/>
        <v>- Xã37</v>
      </c>
      <c r="B2124" s="3"/>
      <c r="C2124" s="8" t="s">
        <v>164</v>
      </c>
      <c r="D2124" s="49"/>
      <c r="E2124" s="50"/>
      <c r="F2124" s="51">
        <v>60</v>
      </c>
      <c r="G2124" s="50">
        <v>0</v>
      </c>
      <c r="H2124">
        <v>37</v>
      </c>
    </row>
    <row r="2125" spans="1:8">
      <c r="A2125" t="str">
        <f t="shared" si="72"/>
        <v>Cấp 1, 237</v>
      </c>
      <c r="B2125" s="3" t="s">
        <v>1</v>
      </c>
      <c r="C2125" s="8" t="s">
        <v>52</v>
      </c>
      <c r="D2125" s="49"/>
      <c r="E2125" s="50">
        <v>528</v>
      </c>
      <c r="F2125" s="51"/>
      <c r="G2125" s="50">
        <v>15840</v>
      </c>
      <c r="H2125">
        <v>37</v>
      </c>
    </row>
    <row r="2126" spans="1:8">
      <c r="A2126" t="str">
        <f t="shared" si="72"/>
        <v>-Phường37</v>
      </c>
      <c r="B2126" s="3"/>
      <c r="C2126" s="8" t="s">
        <v>168</v>
      </c>
      <c r="D2126" s="49"/>
      <c r="E2126" s="50">
        <v>528</v>
      </c>
      <c r="F2126" s="51">
        <v>30</v>
      </c>
      <c r="G2126" s="50">
        <v>15840</v>
      </c>
      <c r="H2126">
        <v>37</v>
      </c>
    </row>
    <row r="2127" spans="1:8">
      <c r="A2127" t="str">
        <f t="shared" si="72"/>
        <v>-Xã37</v>
      </c>
      <c r="B2127" s="3"/>
      <c r="C2127" s="8" t="s">
        <v>169</v>
      </c>
      <c r="D2127" s="49"/>
      <c r="E2127" s="50"/>
      <c r="F2127" s="51">
        <v>35</v>
      </c>
      <c r="G2127" s="50">
        <v>0</v>
      </c>
      <c r="H2127">
        <v>37</v>
      </c>
    </row>
    <row r="2128" spans="1:8">
      <c r="A2128" t="str">
        <f t="shared" si="72"/>
        <v>Trường chính trị 37</v>
      </c>
      <c r="B2128" s="3" t="s">
        <v>26</v>
      </c>
      <c r="C2128" s="8" t="s">
        <v>51</v>
      </c>
      <c r="D2128" s="49"/>
      <c r="E2128" s="50">
        <v>4</v>
      </c>
      <c r="F2128" s="51">
        <v>80</v>
      </c>
      <c r="G2128" s="50">
        <v>320</v>
      </c>
      <c r="H2128">
        <v>37</v>
      </c>
    </row>
    <row r="2129" spans="1:8">
      <c r="A2129" t="str">
        <f t="shared" si="72"/>
        <v>Trường dân tộc nội trú37</v>
      </c>
      <c r="B2129" s="3" t="s">
        <v>24</v>
      </c>
      <c r="C2129" s="8" t="s">
        <v>165</v>
      </c>
      <c r="D2129" s="49"/>
      <c r="E2129" s="50"/>
      <c r="F2129" s="51">
        <v>55</v>
      </c>
      <c r="G2129" s="50">
        <v>0</v>
      </c>
      <c r="H2129">
        <v>37</v>
      </c>
    </row>
    <row r="2130" spans="1:8" ht="45">
      <c r="A2130" t="str">
        <f t="shared" si="72"/>
        <v>'Phân bổ bổ sung số biên chế tiết kiệm, chưa tuyển sự nghiệp giáo dục - đào tạo37</v>
      </c>
      <c r="B2130" s="3" t="s">
        <v>22</v>
      </c>
      <c r="C2130" s="8" t="s">
        <v>170</v>
      </c>
      <c r="D2130" s="49"/>
      <c r="E2130" s="50">
        <v>108</v>
      </c>
      <c r="F2130" s="51">
        <v>65.707199999999986</v>
      </c>
      <c r="G2130" s="50">
        <v>7096.3775999999989</v>
      </c>
      <c r="H2130">
        <v>37</v>
      </c>
    </row>
    <row r="2131" spans="1:8">
      <c r="A2131" t="str">
        <f t="shared" si="72"/>
        <v>Chi các chế độ chính sách37</v>
      </c>
      <c r="B2131" s="25">
        <v>3</v>
      </c>
      <c r="C2131" s="6" t="s">
        <v>50</v>
      </c>
      <c r="D2131" s="47"/>
      <c r="E2131" s="45"/>
      <c r="F2131" s="46"/>
      <c r="G2131" s="45">
        <v>7868.6880000000001</v>
      </c>
      <c r="H2131">
        <v>37</v>
      </c>
    </row>
    <row r="2132" spans="1:8" ht="30">
      <c r="A2132" t="str">
        <f t="shared" si="72"/>
        <v>Miễn giảm học phí, hỗ trợ chi phí học tập37</v>
      </c>
      <c r="B2132" s="3" t="s">
        <v>10</v>
      </c>
      <c r="C2132" s="8" t="s">
        <v>49</v>
      </c>
      <c r="D2132" s="49"/>
      <c r="E2132" s="50"/>
      <c r="F2132" s="51"/>
      <c r="G2132" s="50">
        <v>221.4</v>
      </c>
      <c r="H2132">
        <v>37</v>
      </c>
    </row>
    <row r="2133" spans="1:8" ht="45">
      <c r="A2133" t="str">
        <f t="shared" si="72"/>
        <v>Chính sách hỗ trợ mầm non (tiền ăn trẻ, hỗ trợ giáo viên, hỗ trợ cơ sở mầm non)37</v>
      </c>
      <c r="B2133" s="3" t="s">
        <v>1</v>
      </c>
      <c r="C2133" s="8" t="s">
        <v>48</v>
      </c>
      <c r="D2133" s="49"/>
      <c r="E2133" s="50"/>
      <c r="F2133" s="51"/>
      <c r="G2133" s="50">
        <v>11.52</v>
      </c>
      <c r="H2133">
        <v>37</v>
      </c>
    </row>
    <row r="2134" spans="1:8">
      <c r="A2134" t="str">
        <f t="shared" si="72"/>
        <v>Chế độ hỗ trợ học sinh khuyết tật37</v>
      </c>
      <c r="B2134" s="3" t="s">
        <v>26</v>
      </c>
      <c r="C2134" s="8" t="s">
        <v>47</v>
      </c>
      <c r="D2134" s="49"/>
      <c r="E2134" s="50"/>
      <c r="F2134" s="51"/>
      <c r="G2134" s="50">
        <v>71.891999999999996</v>
      </c>
      <c r="H2134">
        <v>37</v>
      </c>
    </row>
    <row r="2135" spans="1:8" ht="30">
      <c r="A2135" t="str">
        <f t="shared" si="72"/>
        <v>Chế độ giáo viên dạy trẻ khuyết tật37</v>
      </c>
      <c r="B2135" s="3" t="s">
        <v>24</v>
      </c>
      <c r="C2135" s="8" t="s">
        <v>46</v>
      </c>
      <c r="D2135" s="49"/>
      <c r="E2135" s="50"/>
      <c r="F2135" s="51"/>
      <c r="G2135" s="50">
        <v>6444.8760000000002</v>
      </c>
      <c r="H2135">
        <v>37</v>
      </c>
    </row>
    <row r="2136" spans="1:8" ht="30">
      <c r="A2136" t="str">
        <f t="shared" si="72"/>
        <v>Chế độ hỗ trợ trẻ em nhà trẻ bán trú37</v>
      </c>
      <c r="B2136" s="3" t="s">
        <v>22</v>
      </c>
      <c r="C2136" s="8" t="s">
        <v>45</v>
      </c>
      <c r="D2136" s="49"/>
      <c r="E2136" s="50"/>
      <c r="F2136" s="51"/>
      <c r="G2136" s="50">
        <v>239.4</v>
      </c>
      <c r="H2136">
        <v>37</v>
      </c>
    </row>
    <row r="2137" spans="1:8" ht="30">
      <c r="A2137" t="str">
        <f t="shared" si="72"/>
        <v>Chế độ hỗ trợ đối với học sinh, trường dân tộc nội trú37</v>
      </c>
      <c r="B2137" s="21" t="s">
        <v>20</v>
      </c>
      <c r="C2137" s="22" t="s">
        <v>161</v>
      </c>
      <c r="D2137" s="49"/>
      <c r="E2137" s="50"/>
      <c r="F2137" s="51"/>
      <c r="G2137" s="50"/>
      <c r="H2137">
        <v>37</v>
      </c>
    </row>
    <row r="2138" spans="1:8">
      <c r="A2138" t="str">
        <f t="shared" si="72"/>
        <v>Hỗ trợ Tết Nguyên đán37</v>
      </c>
      <c r="B2138" s="3" t="s">
        <v>18</v>
      </c>
      <c r="C2138" s="8" t="s">
        <v>44</v>
      </c>
      <c r="D2138" s="49"/>
      <c r="E2138" s="50">
        <v>733</v>
      </c>
      <c r="F2138" s="51">
        <v>1.2</v>
      </c>
      <c r="G2138" s="50">
        <v>879.6</v>
      </c>
      <c r="H2138">
        <v>37</v>
      </c>
    </row>
    <row r="2139" spans="1:8">
      <c r="A2139" t="str">
        <f t="shared" si="72"/>
        <v>Các đặc thù37</v>
      </c>
      <c r="B2139" s="25">
        <v>4</v>
      </c>
      <c r="C2139" s="6" t="s">
        <v>43</v>
      </c>
      <c r="D2139" s="47"/>
      <c r="E2139" s="45"/>
      <c r="F2139" s="46"/>
      <c r="G2139" s="45">
        <v>1725.1152</v>
      </c>
      <c r="H2139">
        <v>37</v>
      </c>
    </row>
    <row r="2140" spans="1:8" ht="30">
      <c r="A2140" t="str">
        <f t="shared" si="72"/>
        <v>Trường có từ 02 cơ sở trở lên, mỗi cơ sở37</v>
      </c>
      <c r="B2140" s="3" t="s">
        <v>10</v>
      </c>
      <c r="C2140" s="8" t="s">
        <v>42</v>
      </c>
      <c r="D2140" s="49"/>
      <c r="E2140" s="50">
        <v>4</v>
      </c>
      <c r="F2140" s="51">
        <v>56.278800000000004</v>
      </c>
      <c r="G2140" s="50">
        <v>225.11520000000002</v>
      </c>
      <c r="H2140">
        <v>37</v>
      </c>
    </row>
    <row r="2141" spans="1:8" ht="30">
      <c r="A2141" t="str">
        <f t="shared" si="72"/>
        <v>Hỗ trợ các phường, xã trung tâm (kinh phí đào tạo chính trị)37</v>
      </c>
      <c r="B2141" s="3" t="s">
        <v>1</v>
      </c>
      <c r="C2141" s="8" t="s">
        <v>166</v>
      </c>
      <c r="D2141" s="49"/>
      <c r="E2141" s="50">
        <v>1</v>
      </c>
      <c r="F2141" s="51">
        <v>1500</v>
      </c>
      <c r="G2141" s="50">
        <v>1500</v>
      </c>
      <c r="H2141">
        <v>37</v>
      </c>
    </row>
    <row r="2142" spans="1:8">
      <c r="A2142" t="str">
        <f t="shared" si="72"/>
        <v>Kinh phí hoạt động ngành37</v>
      </c>
      <c r="B2142" s="25">
        <v>5</v>
      </c>
      <c r="C2142" s="6" t="s">
        <v>41</v>
      </c>
      <c r="D2142" s="47"/>
      <c r="E2142" s="52">
        <v>73338</v>
      </c>
      <c r="F2142" s="53">
        <v>0.01</v>
      </c>
      <c r="G2142" s="45">
        <v>733.38</v>
      </c>
      <c r="H2142">
        <v>37</v>
      </c>
    </row>
    <row r="2143" spans="1:8">
      <c r="A2143" t="str">
        <f t="shared" si="72"/>
        <v>Các sự nghiệp khác37</v>
      </c>
      <c r="B2143" s="25" t="s">
        <v>40</v>
      </c>
      <c r="C2143" s="6" t="s">
        <v>39</v>
      </c>
      <c r="D2143" s="47"/>
      <c r="E2143" s="50"/>
      <c r="F2143" s="46"/>
      <c r="G2143" s="45">
        <v>137652.59095034</v>
      </c>
      <c r="H2143">
        <v>37</v>
      </c>
    </row>
    <row r="2144" spans="1:8">
      <c r="A2144" t="str">
        <f t="shared" si="72"/>
        <v>Chi chế độ tiền lương37</v>
      </c>
      <c r="B2144" s="25">
        <v>1</v>
      </c>
      <c r="C2144" s="10" t="s">
        <v>38</v>
      </c>
      <c r="D2144" s="48"/>
      <c r="E2144" s="45"/>
      <c r="F2144" s="46"/>
      <c r="G2144" s="45">
        <v>22943.213350339996</v>
      </c>
      <c r="H2144">
        <v>37</v>
      </c>
    </row>
    <row r="2145" spans="1:8" ht="30">
      <c r="A2145" t="str">
        <f t="shared" si="72"/>
        <v>Chế độ tiền lương theo số biên chế có mặt37</v>
      </c>
      <c r="B2145" s="3" t="s">
        <v>10</v>
      </c>
      <c r="C2145" s="8" t="s">
        <v>37</v>
      </c>
      <c r="D2145" s="49"/>
      <c r="E2145" s="50">
        <v>104</v>
      </c>
      <c r="F2145" s="51"/>
      <c r="G2145" s="50">
        <v>17484.987779999996</v>
      </c>
      <c r="H2145">
        <v>37</v>
      </c>
    </row>
    <row r="2146" spans="1:8">
      <c r="A2146" t="str">
        <f t="shared" si="72"/>
        <v>Phụ cấp cấp ủy37</v>
      </c>
      <c r="B2146" s="3" t="s">
        <v>1</v>
      </c>
      <c r="C2146" s="8" t="s">
        <v>36</v>
      </c>
      <c r="D2146" s="49"/>
      <c r="E2146" s="54">
        <v>24</v>
      </c>
      <c r="F2146" s="51"/>
      <c r="G2146" s="50">
        <v>202.17599999999999</v>
      </c>
      <c r="H2146">
        <v>37</v>
      </c>
    </row>
    <row r="2147" spans="1:8">
      <c r="A2147" t="str">
        <f t="shared" si="72"/>
        <v>Phụ cấp HĐND37</v>
      </c>
      <c r="B2147" s="3" t="s">
        <v>26</v>
      </c>
      <c r="C2147" s="8" t="s">
        <v>35</v>
      </c>
      <c r="D2147" s="49"/>
      <c r="E2147" s="54">
        <v>107</v>
      </c>
      <c r="F2147" s="51"/>
      <c r="G2147" s="50">
        <v>978.02599999999995</v>
      </c>
      <c r="H2147">
        <v>37</v>
      </c>
    </row>
    <row r="2148" spans="1:8" ht="45">
      <c r="A2148" t="str">
        <f t="shared" si="72"/>
        <v>Chế độ người hoạt động không chuyên trách, người trực tiếp tham gia hoạt động tại cấp ấp37</v>
      </c>
      <c r="B2148" s="3" t="s">
        <v>24</v>
      </c>
      <c r="C2148" s="8" t="s">
        <v>34</v>
      </c>
      <c r="D2148" s="49"/>
      <c r="E2148" s="50">
        <v>109</v>
      </c>
      <c r="F2148" s="51"/>
      <c r="G2148" s="50">
        <v>4278.0235703399994</v>
      </c>
      <c r="H2148">
        <v>37</v>
      </c>
    </row>
    <row r="2149" spans="1:8">
      <c r="A2149" t="str">
        <f t="shared" si="72"/>
        <v>Khoán chi hoạt động 37</v>
      </c>
      <c r="B2149" s="25">
        <v>2</v>
      </c>
      <c r="C2149" s="6" t="s">
        <v>33</v>
      </c>
      <c r="D2149" s="47"/>
      <c r="E2149" s="45">
        <v>111</v>
      </c>
      <c r="F2149" s="46"/>
      <c r="G2149" s="45">
        <v>8332</v>
      </c>
      <c r="H2149">
        <v>37</v>
      </c>
    </row>
    <row r="2150" spans="1:8" ht="30">
      <c r="A2150" t="str">
        <f t="shared" ref="A2150:A2172" si="73">C2150&amp;H2150</f>
        <v>Phân bổ theo số biên chế CBCC được giao37</v>
      </c>
      <c r="B2150" s="14" t="s">
        <v>10</v>
      </c>
      <c r="C2150" s="15" t="s">
        <v>32</v>
      </c>
      <c r="D2150" s="55"/>
      <c r="E2150" s="56">
        <v>89</v>
      </c>
      <c r="F2150" s="57">
        <v>80</v>
      </c>
      <c r="G2150" s="58">
        <v>7120</v>
      </c>
      <c r="H2150">
        <v>37</v>
      </c>
    </row>
    <row r="2151" spans="1:8" ht="30">
      <c r="A2151" t="str">
        <f t="shared" si="73"/>
        <v>Phân bổ theo số biên chế viên chức được giao37</v>
      </c>
      <c r="B2151" s="14" t="s">
        <v>1</v>
      </c>
      <c r="C2151" s="15" t="s">
        <v>31</v>
      </c>
      <c r="D2151" s="55"/>
      <c r="E2151" s="56">
        <v>15</v>
      </c>
      <c r="F2151" s="57">
        <v>50</v>
      </c>
      <c r="G2151" s="58">
        <v>750</v>
      </c>
      <c r="H2151">
        <v>37</v>
      </c>
    </row>
    <row r="2152" spans="1:8" ht="30">
      <c r="A2152" t="str">
        <f t="shared" si="73"/>
        <v>Phân bổ bổ sung số biên chế tiết kiệm, chưa tuyển37</v>
      </c>
      <c r="B2152" s="14" t="s">
        <v>26</v>
      </c>
      <c r="C2152" s="13" t="s">
        <v>30</v>
      </c>
      <c r="D2152" s="59"/>
      <c r="E2152" s="56">
        <v>7</v>
      </c>
      <c r="F2152" s="57">
        <v>66</v>
      </c>
      <c r="G2152" s="58">
        <v>462</v>
      </c>
      <c r="H2152">
        <v>37</v>
      </c>
    </row>
    <row r="2153" spans="1:8">
      <c r="A2153" t="str">
        <f t="shared" si="73"/>
        <v>Chi các chế độ chính sách lớn37</v>
      </c>
      <c r="B2153" s="25">
        <v>3</v>
      </c>
      <c r="C2153" s="6" t="s">
        <v>29</v>
      </c>
      <c r="D2153" s="47"/>
      <c r="E2153" s="45"/>
      <c r="F2153" s="46"/>
      <c r="G2153" s="45">
        <v>47570.4836</v>
      </c>
      <c r="H2153">
        <v>37</v>
      </c>
    </row>
    <row r="2154" spans="1:8" ht="30">
      <c r="A2154" t="str">
        <f t="shared" si="73"/>
        <v>Chi chế độ trợ giúp xã hội thường xuyên37</v>
      </c>
      <c r="B2154" s="3" t="s">
        <v>10</v>
      </c>
      <c r="C2154" s="8" t="s">
        <v>28</v>
      </c>
      <c r="D2154" s="49"/>
      <c r="E2154" s="50"/>
      <c r="F2154" s="51"/>
      <c r="G2154" s="50">
        <v>26544</v>
      </c>
      <c r="H2154">
        <v>37</v>
      </c>
    </row>
    <row r="2155" spans="1:8">
      <c r="A2155" t="str">
        <f t="shared" si="73"/>
        <v>Tiền điện hộ nghèo, BTXH37</v>
      </c>
      <c r="B2155" s="3" t="s">
        <v>1</v>
      </c>
      <c r="C2155" s="8" t="s">
        <v>27</v>
      </c>
      <c r="D2155" s="49"/>
      <c r="E2155" s="50"/>
      <c r="F2155" s="51"/>
      <c r="G2155" s="50">
        <v>25.091999999999999</v>
      </c>
      <c r="H2155">
        <v>37</v>
      </c>
    </row>
    <row r="2156" spans="1:8" ht="30">
      <c r="A2156" t="str">
        <f t="shared" si="73"/>
        <v>Chính sách người có uy tín, già làng37</v>
      </c>
      <c r="B2156" s="3" t="s">
        <v>26</v>
      </c>
      <c r="C2156" s="8" t="s">
        <v>25</v>
      </c>
      <c r="D2156" s="49"/>
      <c r="E2156" s="50"/>
      <c r="F2156" s="51"/>
      <c r="G2156" s="50">
        <v>7</v>
      </c>
      <c r="H2156">
        <v>37</v>
      </c>
    </row>
    <row r="2157" spans="1:8" ht="30">
      <c r="A2157" t="str">
        <f t="shared" si="73"/>
        <v>Chế độ quà tặng, chúc thọ người cao tuổi37</v>
      </c>
      <c r="B2157" s="3" t="s">
        <v>24</v>
      </c>
      <c r="C2157" s="8" t="s">
        <v>23</v>
      </c>
      <c r="D2157" s="49"/>
      <c r="E2157" s="50"/>
      <c r="F2157" s="51"/>
      <c r="G2157" s="50">
        <v>429</v>
      </c>
      <c r="H2157">
        <v>37</v>
      </c>
    </row>
    <row r="2158" spans="1:8" ht="30">
      <c r="A2158" t="str">
        <f t="shared" si="73"/>
        <v>Chế độ đối với trưởng các đoàn thể ấp37</v>
      </c>
      <c r="B2158" s="3" t="s">
        <v>22</v>
      </c>
      <c r="C2158" s="8" t="s">
        <v>21</v>
      </c>
      <c r="D2158" s="49"/>
      <c r="E2158" s="50">
        <v>88</v>
      </c>
      <c r="F2158" s="51">
        <v>3.5999999999999996</v>
      </c>
      <c r="G2158" s="50">
        <v>316.79999999999995</v>
      </c>
      <c r="H2158">
        <v>37</v>
      </c>
    </row>
    <row r="2159" spans="1:8">
      <c r="A2159" t="str">
        <f t="shared" si="73"/>
        <v>Chế độ hỗ trợ tổ nhân dân37</v>
      </c>
      <c r="B2159" s="3" t="s">
        <v>20</v>
      </c>
      <c r="C2159" s="8" t="s">
        <v>19</v>
      </c>
      <c r="D2159" s="49"/>
      <c r="E2159" s="50">
        <v>351</v>
      </c>
      <c r="F2159" s="51">
        <v>3.5999999999999996</v>
      </c>
      <c r="G2159" s="50">
        <v>1263.5999999999999</v>
      </c>
      <c r="H2159">
        <v>37</v>
      </c>
    </row>
    <row r="2160" spans="1:8" ht="30">
      <c r="A2160" t="str">
        <f t="shared" si="73"/>
        <v>Chế độ đối với đội an ninh trật tự cơ sở37</v>
      </c>
      <c r="B2160" s="3" t="s">
        <v>18</v>
      </c>
      <c r="C2160" s="8" t="s">
        <v>17</v>
      </c>
      <c r="D2160" s="49"/>
      <c r="E2160" s="50"/>
      <c r="F2160" s="51"/>
      <c r="G2160" s="50">
        <v>7081.08</v>
      </c>
      <c r="H2160">
        <v>37</v>
      </c>
    </row>
    <row r="2161" spans="1:8">
      <c r="A2161" t="str">
        <f t="shared" si="73"/>
        <v>Chế độ dân quân tự vệ37</v>
      </c>
      <c r="B2161" s="3" t="s">
        <v>16</v>
      </c>
      <c r="C2161" s="8" t="s">
        <v>15</v>
      </c>
      <c r="D2161" s="49"/>
      <c r="E2161" s="50"/>
      <c r="F2161" s="51"/>
      <c r="G2161" s="50">
        <v>7916.5115999999998</v>
      </c>
      <c r="H2161">
        <v>37</v>
      </c>
    </row>
    <row r="2162" spans="1:8">
      <c r="A2162" t="str">
        <f t="shared" si="73"/>
        <v>Chế độ hỗ trợ Tết Nguyên đán37</v>
      </c>
      <c r="B2162" s="3" t="s">
        <v>14</v>
      </c>
      <c r="C2162" s="8" t="s">
        <v>13</v>
      </c>
      <c r="D2162" s="49"/>
      <c r="E2162" s="50"/>
      <c r="F2162" s="51"/>
      <c r="G2162" s="50">
        <v>3987.4</v>
      </c>
      <c r="H2162">
        <v>37</v>
      </c>
    </row>
    <row r="2163" spans="1:8">
      <c r="A2163" t="str">
        <f t="shared" si="73"/>
        <v>Chi thu gom, xử lý rác37</v>
      </c>
      <c r="B2163" s="25">
        <v>4</v>
      </c>
      <c r="C2163" s="10" t="s">
        <v>12</v>
      </c>
      <c r="D2163" s="48"/>
      <c r="E2163" s="45"/>
      <c r="F2163" s="46"/>
      <c r="G2163" s="45">
        <v>15959.868</v>
      </c>
      <c r="H2163">
        <v>37</v>
      </c>
    </row>
    <row r="2164" spans="1:8">
      <c r="A2164" t="str">
        <f t="shared" si="73"/>
        <v>Chi bổ sung đặc thù37</v>
      </c>
      <c r="B2164" s="25">
        <v>5</v>
      </c>
      <c r="C2164" s="6" t="s">
        <v>11</v>
      </c>
      <c r="D2164" s="47"/>
      <c r="E2164" s="45"/>
      <c r="F2164" s="46"/>
      <c r="G2164" s="45">
        <v>19200</v>
      </c>
      <c r="H2164">
        <v>37</v>
      </c>
    </row>
    <row r="2165" spans="1:8">
      <c r="A2165" t="str">
        <f t="shared" si="73"/>
        <v>Hỗ trợ các phường, xã trung tâm37</v>
      </c>
      <c r="B2165" s="3" t="s">
        <v>10</v>
      </c>
      <c r="C2165" s="8" t="s">
        <v>9</v>
      </c>
      <c r="D2165" s="49"/>
      <c r="E2165" s="50"/>
      <c r="F2165" s="51"/>
      <c r="G2165" s="50">
        <v>19200</v>
      </c>
      <c r="H2165">
        <v>37</v>
      </c>
    </row>
    <row r="2166" spans="1:8">
      <c r="A2166" t="str">
        <f t="shared" si="73"/>
        <v>- Phường Trấn Biên 37</v>
      </c>
      <c r="B2166" s="3"/>
      <c r="C2166" s="8" t="s">
        <v>8</v>
      </c>
      <c r="D2166" s="49"/>
      <c r="E2166" s="50"/>
      <c r="F2166" s="51">
        <v>60000</v>
      </c>
      <c r="G2166" s="50"/>
      <c r="H2166">
        <v>37</v>
      </c>
    </row>
    <row r="2167" spans="1:8" ht="30">
      <c r="A2167" t="str">
        <f t="shared" si="73"/>
        <v>- Phường Long Khánh và Phường Bình Phước37</v>
      </c>
      <c r="B2167" s="3"/>
      <c r="C2167" s="8" t="s">
        <v>7</v>
      </c>
      <c r="D2167" s="49"/>
      <c r="E2167" s="50"/>
      <c r="F2167" s="51">
        <v>19200</v>
      </c>
      <c r="G2167" s="50">
        <v>19200</v>
      </c>
      <c r="H2167">
        <v>37</v>
      </c>
    </row>
    <row r="2168" spans="1:8">
      <c r="A2168" t="str">
        <f t="shared" si="73"/>
        <v>- Các phường trung tâm khác37</v>
      </c>
      <c r="B2168" s="3"/>
      <c r="C2168" s="8" t="s">
        <v>6</v>
      </c>
      <c r="D2168" s="49"/>
      <c r="E2168" s="50"/>
      <c r="F2168" s="51">
        <v>8500</v>
      </c>
      <c r="G2168" s="50"/>
      <c r="H2168">
        <v>37</v>
      </c>
    </row>
    <row r="2169" spans="1:8">
      <c r="A2169" t="str">
        <f t="shared" si="73"/>
        <v xml:space="preserve"> Hỗ trợ các xã vùng biên giới37</v>
      </c>
      <c r="B2169" s="3" t="s">
        <v>1</v>
      </c>
      <c r="C2169" s="8" t="s">
        <v>5</v>
      </c>
      <c r="D2169" s="49"/>
      <c r="E2169" s="50"/>
      <c r="F2169" s="51">
        <v>3000</v>
      </c>
      <c r="G2169" s="50">
        <v>0</v>
      </c>
      <c r="H2169">
        <v>37</v>
      </c>
    </row>
    <row r="2170" spans="1:8">
      <c r="A2170" t="str">
        <f t="shared" si="73"/>
        <v>Phân bổ chung 37</v>
      </c>
      <c r="B2170" s="25">
        <v>9</v>
      </c>
      <c r="C2170" s="6" t="s">
        <v>4</v>
      </c>
      <c r="D2170" s="47"/>
      <c r="E2170" s="45"/>
      <c r="F2170" s="46"/>
      <c r="G2170" s="45">
        <v>23647.025999999998</v>
      </c>
      <c r="H2170">
        <v>37</v>
      </c>
    </row>
    <row r="2171" spans="1:8">
      <c r="A2171" t="str">
        <f t="shared" si="73"/>
        <v>Phân bổ chung theo xã37</v>
      </c>
      <c r="B2171" s="3" t="s">
        <v>3</v>
      </c>
      <c r="C2171" s="8" t="s">
        <v>2</v>
      </c>
      <c r="D2171" s="49"/>
      <c r="E2171" s="50">
        <v>1</v>
      </c>
      <c r="F2171" s="51">
        <v>18000</v>
      </c>
      <c r="G2171" s="50">
        <v>18000</v>
      </c>
      <c r="H2171">
        <v>37</v>
      </c>
    </row>
    <row r="2172" spans="1:8">
      <c r="A2172" t="str">
        <f t="shared" si="73"/>
        <v>Phân bổ theo dân số 37</v>
      </c>
      <c r="B2172" s="3" t="s">
        <v>1</v>
      </c>
      <c r="C2172" s="8" t="s">
        <v>0</v>
      </c>
      <c r="D2172" s="49"/>
      <c r="E2172" s="52">
        <v>73338</v>
      </c>
      <c r="F2172" s="51">
        <v>7.6999999999999999E-2</v>
      </c>
      <c r="G2172" s="50">
        <v>5647.0259999999998</v>
      </c>
      <c r="H2172">
        <v>37</v>
      </c>
    </row>
    <row r="2175" spans="1:8">
      <c r="B2175" s="147" t="s">
        <v>64</v>
      </c>
      <c r="C2175" s="149" t="s">
        <v>63</v>
      </c>
      <c r="D2175" s="149" t="s">
        <v>62</v>
      </c>
      <c r="E2175" s="151" t="s">
        <v>61</v>
      </c>
      <c r="F2175" s="151"/>
      <c r="G2175" s="151"/>
      <c r="H2175">
        <v>38</v>
      </c>
    </row>
    <row r="2176" spans="1:8">
      <c r="B2176" s="148"/>
      <c r="C2176" s="150"/>
      <c r="D2176" s="150"/>
      <c r="E2176" s="18" t="s">
        <v>60</v>
      </c>
      <c r="F2176" s="18" t="s">
        <v>59</v>
      </c>
      <c r="G2176" s="18" t="s">
        <v>58</v>
      </c>
      <c r="H2176">
        <v>38</v>
      </c>
    </row>
    <row r="2177" spans="1:8">
      <c r="A2177" t="str">
        <f t="shared" ref="A2177:A2208" si="74">C2177&amp;H2177</f>
        <v>Tổng38</v>
      </c>
      <c r="B2177" s="25"/>
      <c r="C2177" s="26" t="s">
        <v>57</v>
      </c>
      <c r="D2177" s="45"/>
      <c r="E2177" s="45"/>
      <c r="F2177" s="46"/>
      <c r="G2177" s="45">
        <v>146994.31888965113</v>
      </c>
      <c r="H2177">
        <v>38</v>
      </c>
    </row>
    <row r="2178" spans="1:8">
      <c r="A2178" t="str">
        <f t="shared" si="74"/>
        <v>Sự nghiệp giáo dục - đào tạo38</v>
      </c>
      <c r="B2178" s="25" t="s">
        <v>56</v>
      </c>
      <c r="C2178" s="6" t="s">
        <v>55</v>
      </c>
      <c r="D2178" s="47"/>
      <c r="E2178" s="45"/>
      <c r="F2178" s="46"/>
      <c r="G2178" s="45">
        <v>76708.114865651136</v>
      </c>
      <c r="H2178">
        <v>38</v>
      </c>
    </row>
    <row r="2179" spans="1:8" ht="28.5">
      <c r="A2179" t="str">
        <f t="shared" si="74"/>
        <v>Chi chế độ tiền lương theo số biên chế có mặt38</v>
      </c>
      <c r="B2179" s="25">
        <v>1</v>
      </c>
      <c r="C2179" s="10" t="s">
        <v>54</v>
      </c>
      <c r="D2179" s="48"/>
      <c r="E2179" s="45">
        <v>300</v>
      </c>
      <c r="F2179" s="46"/>
      <c r="G2179" s="45">
        <v>59224.687967671191</v>
      </c>
      <c r="H2179">
        <v>38</v>
      </c>
    </row>
    <row r="2180" spans="1:8">
      <c r="A2180" t="str">
        <f t="shared" si="74"/>
        <v>Khoán chi hoạt động giáo dục38</v>
      </c>
      <c r="B2180" s="25">
        <v>2</v>
      </c>
      <c r="C2180" s="6" t="s">
        <v>163</v>
      </c>
      <c r="D2180" s="47"/>
      <c r="E2180" s="45"/>
      <c r="F2180" s="46"/>
      <c r="G2180" s="45">
        <v>14143</v>
      </c>
      <c r="H2180">
        <v>38</v>
      </c>
    </row>
    <row r="2181" spans="1:8">
      <c r="A2181" t="str">
        <f t="shared" si="74"/>
        <v>Mầm non38</v>
      </c>
      <c r="B2181" s="3" t="s">
        <v>10</v>
      </c>
      <c r="C2181" s="8" t="s">
        <v>53</v>
      </c>
      <c r="D2181" s="49"/>
      <c r="E2181" s="50"/>
      <c r="F2181" s="51"/>
      <c r="G2181" s="50">
        <v>4380</v>
      </c>
      <c r="H2181">
        <v>38</v>
      </c>
    </row>
    <row r="2182" spans="1:8">
      <c r="A2182" t="str">
        <f t="shared" si="74"/>
        <v>- Phường38</v>
      </c>
      <c r="B2182" s="3"/>
      <c r="C2182" s="8" t="s">
        <v>167</v>
      </c>
      <c r="D2182" s="49"/>
      <c r="E2182" s="50"/>
      <c r="F2182" s="51">
        <v>52</v>
      </c>
      <c r="G2182" s="50">
        <v>0</v>
      </c>
      <c r="H2182">
        <v>38</v>
      </c>
    </row>
    <row r="2183" spans="1:8">
      <c r="A2183" t="str">
        <f t="shared" si="74"/>
        <v>- Xã38</v>
      </c>
      <c r="B2183" s="3"/>
      <c r="C2183" s="8" t="s">
        <v>164</v>
      </c>
      <c r="D2183" s="49"/>
      <c r="E2183" s="50">
        <v>73</v>
      </c>
      <c r="F2183" s="51">
        <v>60</v>
      </c>
      <c r="G2183" s="50">
        <v>4380</v>
      </c>
      <c r="H2183">
        <v>38</v>
      </c>
    </row>
    <row r="2184" spans="1:8">
      <c r="A2184" t="str">
        <f t="shared" si="74"/>
        <v>Cấp 1, 238</v>
      </c>
      <c r="B2184" s="3" t="s">
        <v>1</v>
      </c>
      <c r="C2184" s="8" t="s">
        <v>52</v>
      </c>
      <c r="D2184" s="49"/>
      <c r="E2184" s="50"/>
      <c r="F2184" s="51"/>
      <c r="G2184" s="50">
        <v>8575</v>
      </c>
      <c r="H2184">
        <v>38</v>
      </c>
    </row>
    <row r="2185" spans="1:8">
      <c r="A2185" t="str">
        <f t="shared" si="74"/>
        <v>-Phường38</v>
      </c>
      <c r="B2185" s="3"/>
      <c r="C2185" s="8" t="s">
        <v>168</v>
      </c>
      <c r="D2185" s="49"/>
      <c r="E2185" s="50"/>
      <c r="F2185" s="51">
        <v>30</v>
      </c>
      <c r="G2185" s="50">
        <v>0</v>
      </c>
      <c r="H2185">
        <v>38</v>
      </c>
    </row>
    <row r="2186" spans="1:8">
      <c r="A2186" t="str">
        <f t="shared" si="74"/>
        <v>-Xã38</v>
      </c>
      <c r="B2186" s="3"/>
      <c r="C2186" s="8" t="s">
        <v>169</v>
      </c>
      <c r="D2186" s="49"/>
      <c r="E2186" s="50">
        <v>245</v>
      </c>
      <c r="F2186" s="51">
        <v>35</v>
      </c>
      <c r="G2186" s="50">
        <v>8575</v>
      </c>
      <c r="H2186">
        <v>38</v>
      </c>
    </row>
    <row r="2187" spans="1:8">
      <c r="A2187" t="str">
        <f t="shared" si="74"/>
        <v>Trường chính trị 38</v>
      </c>
      <c r="B2187" s="3" t="s">
        <v>26</v>
      </c>
      <c r="C2187" s="8" t="s">
        <v>51</v>
      </c>
      <c r="D2187" s="49"/>
      <c r="E2187" s="50"/>
      <c r="F2187" s="51">
        <v>80</v>
      </c>
      <c r="G2187" s="50">
        <v>0</v>
      </c>
      <c r="H2187">
        <v>38</v>
      </c>
    </row>
    <row r="2188" spans="1:8">
      <c r="A2188" t="str">
        <f t="shared" si="74"/>
        <v>Trường dân tộc nội trú38</v>
      </c>
      <c r="B2188" s="3" t="s">
        <v>24</v>
      </c>
      <c r="C2188" s="8" t="s">
        <v>165</v>
      </c>
      <c r="D2188" s="49"/>
      <c r="E2188" s="50"/>
      <c r="F2188" s="51">
        <v>55</v>
      </c>
      <c r="G2188" s="50">
        <v>0</v>
      </c>
      <c r="H2188">
        <v>38</v>
      </c>
    </row>
    <row r="2189" spans="1:8" ht="45">
      <c r="A2189" t="str">
        <f t="shared" si="74"/>
        <v>'Phân bổ bổ sung số biên chế tiết kiệm, chưa tuyển sự nghiệp giáo dục - đào tạo38</v>
      </c>
      <c r="B2189" s="3" t="s">
        <v>22</v>
      </c>
      <c r="C2189" s="8" t="s">
        <v>170</v>
      </c>
      <c r="D2189" s="49"/>
      <c r="E2189" s="50">
        <v>18</v>
      </c>
      <c r="F2189" s="51">
        <v>66</v>
      </c>
      <c r="G2189" s="50">
        <v>1188</v>
      </c>
      <c r="H2189">
        <v>38</v>
      </c>
    </row>
    <row r="2190" spans="1:8">
      <c r="A2190" t="str">
        <f t="shared" si="74"/>
        <v>Chi các chế độ chính sách38</v>
      </c>
      <c r="B2190" s="25">
        <v>3</v>
      </c>
      <c r="C2190" s="6" t="s">
        <v>50</v>
      </c>
      <c r="D2190" s="47"/>
      <c r="E2190" s="45"/>
      <c r="F2190" s="46"/>
      <c r="G2190" s="45">
        <v>2923.376897979937</v>
      </c>
      <c r="H2190">
        <v>38</v>
      </c>
    </row>
    <row r="2191" spans="1:8" ht="30">
      <c r="A2191" t="str">
        <f t="shared" si="74"/>
        <v>Miễn giảm học phí, hỗ trợ chi phí học tập38</v>
      </c>
      <c r="B2191" s="3" t="s">
        <v>10</v>
      </c>
      <c r="C2191" s="8" t="s">
        <v>49</v>
      </c>
      <c r="D2191" s="49"/>
      <c r="E2191" s="50">
        <v>588</v>
      </c>
      <c r="F2191" s="51"/>
      <c r="G2191" s="50">
        <v>1065.204</v>
      </c>
      <c r="H2191">
        <v>38</v>
      </c>
    </row>
    <row r="2192" spans="1:8" ht="45">
      <c r="A2192" t="str">
        <f t="shared" si="74"/>
        <v>Chính sách hỗ trợ mầm non (tiền ăn trẻ, hỗ trợ giáo viên, hỗ trợ cơ sở mầm non)38</v>
      </c>
      <c r="B2192" s="3" t="s">
        <v>1</v>
      </c>
      <c r="C2192" s="8" t="s">
        <v>48</v>
      </c>
      <c r="D2192" s="49"/>
      <c r="E2192" s="50"/>
      <c r="F2192" s="51"/>
      <c r="G2192" s="50"/>
      <c r="H2192">
        <v>38</v>
      </c>
    </row>
    <row r="2193" spans="1:8">
      <c r="A2193" t="str">
        <f t="shared" si="74"/>
        <v>Chế độ hỗ trợ học sinh khuyết tật38</v>
      </c>
      <c r="B2193" s="3" t="s">
        <v>26</v>
      </c>
      <c r="C2193" s="8" t="s">
        <v>47</v>
      </c>
      <c r="D2193" s="49"/>
      <c r="E2193" s="50"/>
      <c r="F2193" s="51"/>
      <c r="G2193" s="50"/>
      <c r="H2193">
        <v>38</v>
      </c>
    </row>
    <row r="2194" spans="1:8" ht="30">
      <c r="A2194" t="str">
        <f t="shared" si="74"/>
        <v>Chế độ giáo viên dạy trẻ khuyết tật38</v>
      </c>
      <c r="B2194" s="3" t="s">
        <v>24</v>
      </c>
      <c r="C2194" s="8" t="s">
        <v>46</v>
      </c>
      <c r="D2194" s="49"/>
      <c r="E2194" s="50"/>
      <c r="F2194" s="51"/>
      <c r="G2194" s="50">
        <v>1476.1728979799373</v>
      </c>
      <c r="H2194">
        <v>38</v>
      </c>
    </row>
    <row r="2195" spans="1:8" ht="30">
      <c r="A2195" t="str">
        <f t="shared" si="74"/>
        <v>Chế độ hỗ trợ trẻ em nhà trẻ bán trú38</v>
      </c>
      <c r="B2195" s="3" t="s">
        <v>22</v>
      </c>
      <c r="C2195" s="8" t="s">
        <v>45</v>
      </c>
      <c r="D2195" s="49"/>
      <c r="E2195" s="50"/>
      <c r="F2195" s="51"/>
      <c r="G2195" s="50"/>
      <c r="H2195">
        <v>38</v>
      </c>
    </row>
    <row r="2196" spans="1:8" ht="30">
      <c r="A2196" t="str">
        <f t="shared" si="74"/>
        <v>Chế độ hỗ trợ đối với học sinh, trường dân tộc nội trú38</v>
      </c>
      <c r="B2196" s="21" t="s">
        <v>20</v>
      </c>
      <c r="C2196" s="22" t="s">
        <v>161</v>
      </c>
      <c r="D2196" s="49"/>
      <c r="E2196" s="50"/>
      <c r="F2196" s="51"/>
      <c r="G2196" s="50"/>
      <c r="H2196">
        <v>38</v>
      </c>
    </row>
    <row r="2197" spans="1:8">
      <c r="A2197" t="str">
        <f t="shared" si="74"/>
        <v>Hỗ trợ Tết Nguyên đán38</v>
      </c>
      <c r="B2197" s="3" t="s">
        <v>18</v>
      </c>
      <c r="C2197" s="8" t="s">
        <v>44</v>
      </c>
      <c r="D2197" s="49"/>
      <c r="E2197" s="50">
        <v>318</v>
      </c>
      <c r="F2197" s="51"/>
      <c r="G2197" s="50">
        <v>382</v>
      </c>
      <c r="H2197">
        <v>38</v>
      </c>
    </row>
    <row r="2198" spans="1:8">
      <c r="A2198" t="str">
        <f t="shared" si="74"/>
        <v>Các đặc thù38</v>
      </c>
      <c r="B2198" s="25">
        <v>4</v>
      </c>
      <c r="C2198" s="6" t="s">
        <v>43</v>
      </c>
      <c r="D2198" s="47"/>
      <c r="E2198" s="45"/>
      <c r="F2198" s="46"/>
      <c r="G2198" s="45">
        <v>0</v>
      </c>
      <c r="H2198">
        <v>38</v>
      </c>
    </row>
    <row r="2199" spans="1:8" ht="30">
      <c r="A2199" t="str">
        <f t="shared" si="74"/>
        <v>Trường có từ 02 cơ sở trở lên, mỗi cơ sở38</v>
      </c>
      <c r="B2199" s="3" t="s">
        <v>10</v>
      </c>
      <c r="C2199" s="8" t="s">
        <v>42</v>
      </c>
      <c r="D2199" s="49"/>
      <c r="E2199" s="50"/>
      <c r="F2199" s="51">
        <v>56</v>
      </c>
      <c r="G2199" s="50">
        <v>0</v>
      </c>
      <c r="H2199">
        <v>38</v>
      </c>
    </row>
    <row r="2200" spans="1:8" ht="30">
      <c r="A2200" t="str">
        <f t="shared" si="74"/>
        <v>Hỗ trợ các phường, xã trung tâm (kinh phí đào tạo chính trị)38</v>
      </c>
      <c r="B2200" s="3" t="s">
        <v>1</v>
      </c>
      <c r="C2200" s="8" t="s">
        <v>166</v>
      </c>
      <c r="D2200" s="49"/>
      <c r="E2200" s="50"/>
      <c r="F2200" s="51">
        <v>1500</v>
      </c>
      <c r="G2200" s="50">
        <v>0</v>
      </c>
      <c r="H2200">
        <v>38</v>
      </c>
    </row>
    <row r="2201" spans="1:8">
      <c r="A2201" t="str">
        <f t="shared" si="74"/>
        <v>Kinh phí hoạt động ngành38</v>
      </c>
      <c r="B2201" s="25">
        <v>5</v>
      </c>
      <c r="C2201" s="6" t="s">
        <v>41</v>
      </c>
      <c r="D2201" s="47"/>
      <c r="E2201" s="52">
        <v>41705</v>
      </c>
      <c r="F2201" s="53">
        <v>0.01</v>
      </c>
      <c r="G2201" s="45">
        <v>417.05</v>
      </c>
      <c r="H2201">
        <v>38</v>
      </c>
    </row>
    <row r="2202" spans="1:8">
      <c r="A2202" t="str">
        <f t="shared" si="74"/>
        <v>Các sự nghiệp khác38</v>
      </c>
      <c r="B2202" s="25" t="s">
        <v>40</v>
      </c>
      <c r="C2202" s="6" t="s">
        <v>39</v>
      </c>
      <c r="D2202" s="47"/>
      <c r="E2202" s="50"/>
      <c r="F2202" s="46"/>
      <c r="G2202" s="45">
        <v>70286.204023999991</v>
      </c>
      <c r="H2202">
        <v>38</v>
      </c>
    </row>
    <row r="2203" spans="1:8">
      <c r="A2203" t="str">
        <f t="shared" si="74"/>
        <v>Chi chế độ tiền lương38</v>
      </c>
      <c r="B2203" s="25">
        <v>1</v>
      </c>
      <c r="C2203" s="10" t="s">
        <v>38</v>
      </c>
      <c r="D2203" s="48"/>
      <c r="E2203" s="45"/>
      <c r="F2203" s="46"/>
      <c r="G2203" s="45">
        <v>17286.742623999999</v>
      </c>
      <c r="H2203">
        <v>38</v>
      </c>
    </row>
    <row r="2204" spans="1:8" ht="30">
      <c r="A2204" t="str">
        <f t="shared" si="74"/>
        <v>Chế độ tiền lương theo số biên chế có mặt38</v>
      </c>
      <c r="B2204" s="3" t="s">
        <v>10</v>
      </c>
      <c r="C2204" s="8" t="s">
        <v>37</v>
      </c>
      <c r="D2204" s="49"/>
      <c r="E2204" s="50">
        <v>87</v>
      </c>
      <c r="F2204" s="51"/>
      <c r="G2204" s="50">
        <v>12631</v>
      </c>
      <c r="H2204">
        <v>38</v>
      </c>
    </row>
    <row r="2205" spans="1:8">
      <c r="A2205" t="str">
        <f t="shared" si="74"/>
        <v>Phụ cấp cấp ủy38</v>
      </c>
      <c r="B2205" s="3" t="s">
        <v>1</v>
      </c>
      <c r="C2205" s="8" t="s">
        <v>36</v>
      </c>
      <c r="D2205" s="49"/>
      <c r="E2205" s="54">
        <v>27</v>
      </c>
      <c r="F2205" s="51">
        <v>8.4239999999999995</v>
      </c>
      <c r="G2205" s="50">
        <v>227.44799999999998</v>
      </c>
      <c r="H2205">
        <v>38</v>
      </c>
    </row>
    <row r="2206" spans="1:8">
      <c r="A2206" t="str">
        <f t="shared" si="74"/>
        <v>Phụ cấp HĐND38</v>
      </c>
      <c r="B2206" s="3" t="s">
        <v>26</v>
      </c>
      <c r="C2206" s="8" t="s">
        <v>35</v>
      </c>
      <c r="D2206" s="49"/>
      <c r="E2206" s="54">
        <v>65</v>
      </c>
      <c r="F2206" s="51">
        <v>8.4239999999999995</v>
      </c>
      <c r="G2206" s="50">
        <v>547.55999999999995</v>
      </c>
      <c r="H2206">
        <v>38</v>
      </c>
    </row>
    <row r="2207" spans="1:8" ht="45">
      <c r="A2207" t="str">
        <f t="shared" si="74"/>
        <v>Chế độ người hoạt động không chuyên trách, người trực tiếp tham gia hoạt động tại cấp ấp38</v>
      </c>
      <c r="B2207" s="3" t="s">
        <v>24</v>
      </c>
      <c r="C2207" s="8" t="s">
        <v>34</v>
      </c>
      <c r="D2207" s="49"/>
      <c r="E2207" s="50"/>
      <c r="F2207" s="51"/>
      <c r="G2207" s="50">
        <v>3880.7346239999997</v>
      </c>
      <c r="H2207">
        <v>38</v>
      </c>
    </row>
    <row r="2208" spans="1:8">
      <c r="A2208" t="str">
        <f t="shared" si="74"/>
        <v>Khoán chi hoạt động 38</v>
      </c>
      <c r="B2208" s="25">
        <v>2</v>
      </c>
      <c r="C2208" s="6" t="s">
        <v>33</v>
      </c>
      <c r="D2208" s="47"/>
      <c r="E2208" s="45"/>
      <c r="F2208" s="46"/>
      <c r="G2208" s="45">
        <v>8324</v>
      </c>
      <c r="H2208">
        <v>38</v>
      </c>
    </row>
    <row r="2209" spans="1:8" ht="30">
      <c r="A2209" t="str">
        <f t="shared" ref="A2209:A2231" si="75">C2209&amp;H2209</f>
        <v>Phân bổ theo số biên chế CBCC được giao38</v>
      </c>
      <c r="B2209" s="14" t="s">
        <v>10</v>
      </c>
      <c r="C2209" s="15" t="s">
        <v>32</v>
      </c>
      <c r="D2209" s="55"/>
      <c r="E2209" s="56">
        <v>79</v>
      </c>
      <c r="F2209" s="57">
        <v>80</v>
      </c>
      <c r="G2209" s="58">
        <v>6320</v>
      </c>
      <c r="H2209">
        <v>38</v>
      </c>
    </row>
    <row r="2210" spans="1:8" ht="30">
      <c r="A2210" t="str">
        <f t="shared" si="75"/>
        <v>Phân bổ theo số biên chế viên chức được giao38</v>
      </c>
      <c r="B2210" s="14" t="s">
        <v>1</v>
      </c>
      <c r="C2210" s="15" t="s">
        <v>31</v>
      </c>
      <c r="D2210" s="55"/>
      <c r="E2210" s="56">
        <v>15</v>
      </c>
      <c r="F2210" s="57">
        <v>50</v>
      </c>
      <c r="G2210" s="58">
        <v>750</v>
      </c>
      <c r="H2210">
        <v>38</v>
      </c>
    </row>
    <row r="2211" spans="1:8" ht="30">
      <c r="A2211" t="str">
        <f t="shared" si="75"/>
        <v>Phân bổ bổ sung số biên chế tiết kiệm, chưa tuyển38</v>
      </c>
      <c r="B2211" s="14" t="s">
        <v>26</v>
      </c>
      <c r="C2211" s="13" t="s">
        <v>30</v>
      </c>
      <c r="D2211" s="59"/>
      <c r="E2211" s="56">
        <v>19</v>
      </c>
      <c r="F2211" s="57">
        <v>66</v>
      </c>
      <c r="G2211" s="58">
        <v>1254</v>
      </c>
      <c r="H2211">
        <v>38</v>
      </c>
    </row>
    <row r="2212" spans="1:8">
      <c r="A2212" t="str">
        <f t="shared" si="75"/>
        <v>Chi các chế độ chính sách lớn38</v>
      </c>
      <c r="B2212" s="25">
        <v>3</v>
      </c>
      <c r="C2212" s="6" t="s">
        <v>29</v>
      </c>
      <c r="D2212" s="47"/>
      <c r="E2212" s="45"/>
      <c r="F2212" s="46"/>
      <c r="G2212" s="45">
        <v>20888.176399999997</v>
      </c>
      <c r="H2212">
        <v>38</v>
      </c>
    </row>
    <row r="2213" spans="1:8" ht="30">
      <c r="A2213" t="str">
        <f t="shared" si="75"/>
        <v>Chi chế độ trợ giúp xã hội thường xuyên38</v>
      </c>
      <c r="B2213" s="3" t="s">
        <v>10</v>
      </c>
      <c r="C2213" s="8" t="s">
        <v>28</v>
      </c>
      <c r="D2213" s="49"/>
      <c r="E2213" s="50"/>
      <c r="F2213" s="51"/>
      <c r="G2213" s="50">
        <v>9456</v>
      </c>
      <c r="H2213">
        <v>38</v>
      </c>
    </row>
    <row r="2214" spans="1:8">
      <c r="A2214" t="str">
        <f t="shared" si="75"/>
        <v>Tiền điện hộ nghèo, BTXH38</v>
      </c>
      <c r="B2214" s="3" t="s">
        <v>1</v>
      </c>
      <c r="C2214" s="8" t="s">
        <v>27</v>
      </c>
      <c r="D2214" s="49"/>
      <c r="E2214" s="50"/>
      <c r="F2214" s="51"/>
      <c r="G2214" s="50">
        <v>25.938000000000002</v>
      </c>
      <c r="H2214">
        <v>38</v>
      </c>
    </row>
    <row r="2215" spans="1:8" ht="30">
      <c r="A2215" t="str">
        <f t="shared" si="75"/>
        <v>Chính sách người có uy tín, già làng38</v>
      </c>
      <c r="B2215" s="3" t="s">
        <v>26</v>
      </c>
      <c r="C2215" s="8" t="s">
        <v>25</v>
      </c>
      <c r="D2215" s="49"/>
      <c r="E2215" s="50"/>
      <c r="F2215" s="51"/>
      <c r="G2215" s="50"/>
      <c r="H2215">
        <v>38</v>
      </c>
    </row>
    <row r="2216" spans="1:8" ht="30">
      <c r="A2216" t="str">
        <f t="shared" si="75"/>
        <v>Chế độ quà tặng, chúc thọ người cao tuổi38</v>
      </c>
      <c r="B2216" s="3" t="s">
        <v>24</v>
      </c>
      <c r="C2216" s="8" t="s">
        <v>23</v>
      </c>
      <c r="D2216" s="49"/>
      <c r="E2216" s="50"/>
      <c r="F2216" s="51"/>
      <c r="G2216" s="50">
        <v>223.3</v>
      </c>
      <c r="H2216">
        <v>38</v>
      </c>
    </row>
    <row r="2217" spans="1:8" ht="30">
      <c r="A2217" t="str">
        <f t="shared" si="75"/>
        <v>Chế độ đối với trưởng các đoàn thể ấp38</v>
      </c>
      <c r="B2217" s="3" t="s">
        <v>22</v>
      </c>
      <c r="C2217" s="8" t="s">
        <v>21</v>
      </c>
      <c r="D2217" s="49"/>
      <c r="E2217" s="50">
        <v>56</v>
      </c>
      <c r="F2217" s="51">
        <v>3.5999999999999996</v>
      </c>
      <c r="G2217" s="50">
        <v>201.59999999999997</v>
      </c>
      <c r="H2217">
        <v>38</v>
      </c>
    </row>
    <row r="2218" spans="1:8">
      <c r="A2218" t="str">
        <f t="shared" si="75"/>
        <v>Chế độ hỗ trợ tổ nhân dân38</v>
      </c>
      <c r="B2218" s="3" t="s">
        <v>20</v>
      </c>
      <c r="C2218" s="8" t="s">
        <v>19</v>
      </c>
      <c r="D2218" s="49"/>
      <c r="E2218" s="50">
        <v>251</v>
      </c>
      <c r="F2218" s="51">
        <v>3.5999999999999996</v>
      </c>
      <c r="G2218" s="50">
        <v>903.59999999999991</v>
      </c>
      <c r="H2218">
        <v>38</v>
      </c>
    </row>
    <row r="2219" spans="1:8" ht="30">
      <c r="A2219" t="str">
        <f t="shared" si="75"/>
        <v>Chế độ đối với đội an ninh trật tự cơ sở38</v>
      </c>
      <c r="B2219" s="3" t="s">
        <v>18</v>
      </c>
      <c r="C2219" s="8" t="s">
        <v>17</v>
      </c>
      <c r="D2219" s="49"/>
      <c r="E2219" s="50"/>
      <c r="F2219" s="51"/>
      <c r="G2219" s="50">
        <v>2951.7599999999984</v>
      </c>
      <c r="H2219">
        <v>38</v>
      </c>
    </row>
    <row r="2220" spans="1:8">
      <c r="A2220" t="str">
        <f t="shared" si="75"/>
        <v>Chế độ dân quân tự vệ38</v>
      </c>
      <c r="B2220" s="3" t="s">
        <v>16</v>
      </c>
      <c r="C2220" s="8" t="s">
        <v>15</v>
      </c>
      <c r="D2220" s="49"/>
      <c r="E2220" s="50"/>
      <c r="F2220" s="51"/>
      <c r="G2220" s="50">
        <v>6848.9784</v>
      </c>
      <c r="H2220">
        <v>38</v>
      </c>
    </row>
    <row r="2221" spans="1:8">
      <c r="A2221" t="str">
        <f t="shared" si="75"/>
        <v>Chế độ hỗ trợ Tết Nguyên đán38</v>
      </c>
      <c r="B2221" s="3" t="s">
        <v>14</v>
      </c>
      <c r="C2221" s="8" t="s">
        <v>13</v>
      </c>
      <c r="D2221" s="49"/>
      <c r="E2221" s="50">
        <v>231</v>
      </c>
      <c r="F2221" s="51"/>
      <c r="G2221" s="50">
        <v>277</v>
      </c>
      <c r="H2221">
        <v>38</v>
      </c>
    </row>
    <row r="2222" spans="1:8">
      <c r="A2222" t="str">
        <f t="shared" si="75"/>
        <v>Chi thu gom, xử lý rác38</v>
      </c>
      <c r="B2222" s="25">
        <v>4</v>
      </c>
      <c r="C2222" s="10" t="s">
        <v>12</v>
      </c>
      <c r="D2222" s="48"/>
      <c r="E2222" s="45"/>
      <c r="F2222" s="46"/>
      <c r="G2222" s="45">
        <v>2576</v>
      </c>
      <c r="H2222">
        <v>38</v>
      </c>
    </row>
    <row r="2223" spans="1:8">
      <c r="A2223" t="str">
        <f t="shared" si="75"/>
        <v>Chi bổ sung đặc thù38</v>
      </c>
      <c r="B2223" s="25">
        <v>5</v>
      </c>
      <c r="C2223" s="6" t="s">
        <v>11</v>
      </c>
      <c r="D2223" s="47"/>
      <c r="E2223" s="45"/>
      <c r="F2223" s="46"/>
      <c r="G2223" s="45">
        <v>0</v>
      </c>
      <c r="H2223">
        <v>38</v>
      </c>
    </row>
    <row r="2224" spans="1:8">
      <c r="A2224" t="str">
        <f t="shared" si="75"/>
        <v>Hỗ trợ các phường, xã trung tâm38</v>
      </c>
      <c r="B2224" s="3" t="s">
        <v>10</v>
      </c>
      <c r="C2224" s="8" t="s">
        <v>9</v>
      </c>
      <c r="D2224" s="49"/>
      <c r="E2224" s="50"/>
      <c r="F2224" s="51"/>
      <c r="G2224" s="50">
        <v>0</v>
      </c>
      <c r="H2224">
        <v>38</v>
      </c>
    </row>
    <row r="2225" spans="1:8">
      <c r="A2225" t="str">
        <f t="shared" si="75"/>
        <v>- Phường Trấn Biên 38</v>
      </c>
      <c r="B2225" s="3"/>
      <c r="C2225" s="8" t="s">
        <v>8</v>
      </c>
      <c r="D2225" s="49"/>
      <c r="E2225" s="50"/>
      <c r="F2225" s="51">
        <v>60000</v>
      </c>
      <c r="G2225" s="50"/>
      <c r="H2225">
        <v>38</v>
      </c>
    </row>
    <row r="2226" spans="1:8" ht="30">
      <c r="A2226" t="str">
        <f t="shared" si="75"/>
        <v>- Phường Long Khánh và Phường Bình Phước38</v>
      </c>
      <c r="B2226" s="3"/>
      <c r="C2226" s="8" t="s">
        <v>7</v>
      </c>
      <c r="D2226" s="49"/>
      <c r="E2226" s="50"/>
      <c r="F2226" s="51">
        <v>19200</v>
      </c>
      <c r="G2226" s="50"/>
      <c r="H2226">
        <v>38</v>
      </c>
    </row>
    <row r="2227" spans="1:8">
      <c r="A2227" t="str">
        <f t="shared" si="75"/>
        <v>- Các phường trung tâm khác38</v>
      </c>
      <c r="B2227" s="3"/>
      <c r="C2227" s="8" t="s">
        <v>6</v>
      </c>
      <c r="D2227" s="49"/>
      <c r="E2227" s="50"/>
      <c r="F2227" s="51">
        <v>8500</v>
      </c>
      <c r="G2227" s="50"/>
      <c r="H2227">
        <v>38</v>
      </c>
    </row>
    <row r="2228" spans="1:8">
      <c r="A2228" t="str">
        <f t="shared" si="75"/>
        <v xml:space="preserve"> Hỗ trợ các xã vùng biên giới38</v>
      </c>
      <c r="B2228" s="3" t="s">
        <v>1</v>
      </c>
      <c r="C2228" s="8" t="s">
        <v>5</v>
      </c>
      <c r="D2228" s="49"/>
      <c r="E2228" s="50"/>
      <c r="F2228" s="51">
        <v>3000</v>
      </c>
      <c r="G2228" s="50">
        <v>0</v>
      </c>
      <c r="H2228">
        <v>38</v>
      </c>
    </row>
    <row r="2229" spans="1:8">
      <c r="A2229" t="str">
        <f t="shared" si="75"/>
        <v>Phân bổ chung 38</v>
      </c>
      <c r="B2229" s="25">
        <v>9</v>
      </c>
      <c r="C2229" s="6" t="s">
        <v>4</v>
      </c>
      <c r="D2229" s="47"/>
      <c r="E2229" s="45"/>
      <c r="F2229" s="46"/>
      <c r="G2229" s="45">
        <v>21211.285</v>
      </c>
      <c r="H2229">
        <v>38</v>
      </c>
    </row>
    <row r="2230" spans="1:8">
      <c r="A2230" t="str">
        <f t="shared" si="75"/>
        <v>Phân bổ chung theo xã38</v>
      </c>
      <c r="B2230" s="3" t="s">
        <v>3</v>
      </c>
      <c r="C2230" s="8" t="s">
        <v>2</v>
      </c>
      <c r="D2230" s="49"/>
      <c r="E2230" s="50"/>
      <c r="F2230" s="51">
        <v>18000</v>
      </c>
      <c r="G2230" s="50">
        <v>18000</v>
      </c>
      <c r="H2230">
        <v>38</v>
      </c>
    </row>
    <row r="2231" spans="1:8">
      <c r="A2231" t="str">
        <f t="shared" si="75"/>
        <v>Phân bổ theo dân số 38</v>
      </c>
      <c r="B2231" s="3" t="s">
        <v>1</v>
      </c>
      <c r="C2231" s="8" t="s">
        <v>0</v>
      </c>
      <c r="D2231" s="49"/>
      <c r="E2231" s="52">
        <v>41705</v>
      </c>
      <c r="F2231" s="51">
        <v>7.6999999999999999E-2</v>
      </c>
      <c r="G2231" s="50">
        <v>3211.2849999999999</v>
      </c>
      <c r="H2231">
        <v>38</v>
      </c>
    </row>
    <row r="2234" spans="1:8">
      <c r="B2234" s="147" t="s">
        <v>64</v>
      </c>
      <c r="C2234" s="149" t="s">
        <v>63</v>
      </c>
      <c r="D2234" s="149" t="s">
        <v>62</v>
      </c>
      <c r="E2234" s="151" t="s">
        <v>61</v>
      </c>
      <c r="F2234" s="151"/>
      <c r="G2234" s="151"/>
      <c r="H2234">
        <v>39</v>
      </c>
    </row>
    <row r="2235" spans="1:8">
      <c r="B2235" s="148"/>
      <c r="C2235" s="150"/>
      <c r="D2235" s="150"/>
      <c r="E2235" s="18" t="s">
        <v>60</v>
      </c>
      <c r="F2235" s="18" t="s">
        <v>59</v>
      </c>
      <c r="G2235" s="18" t="s">
        <v>58</v>
      </c>
      <c r="H2235">
        <v>39</v>
      </c>
    </row>
    <row r="2236" spans="1:8">
      <c r="A2236" t="str">
        <f t="shared" ref="A2236:A2267" si="76">C2236&amp;H2236</f>
        <v>Tổng39</v>
      </c>
      <c r="B2236" s="25"/>
      <c r="C2236" s="26" t="s">
        <v>57</v>
      </c>
      <c r="D2236" s="45"/>
      <c r="E2236" s="45"/>
      <c r="F2236" s="46"/>
      <c r="G2236" s="45">
        <v>304386.35813895997</v>
      </c>
      <c r="H2236">
        <v>39</v>
      </c>
    </row>
    <row r="2237" spans="1:8">
      <c r="A2237" t="str">
        <f t="shared" si="76"/>
        <v>Sự nghiệp giáo dục - đào tạo39</v>
      </c>
      <c r="B2237" s="25" t="s">
        <v>56</v>
      </c>
      <c r="C2237" s="6" t="s">
        <v>55</v>
      </c>
      <c r="D2237" s="47"/>
      <c r="E2237" s="45"/>
      <c r="F2237" s="46"/>
      <c r="G2237" s="45">
        <v>184804.78872695999</v>
      </c>
      <c r="H2237">
        <v>39</v>
      </c>
    </row>
    <row r="2238" spans="1:8" ht="28.5">
      <c r="A2238" t="str">
        <f t="shared" si="76"/>
        <v>Chi chế độ tiền lương theo số biên chế có mặt39</v>
      </c>
      <c r="B2238" s="25">
        <v>1</v>
      </c>
      <c r="C2238" s="10" t="s">
        <v>54</v>
      </c>
      <c r="D2238" s="48"/>
      <c r="E2238" s="45">
        <v>693</v>
      </c>
      <c r="F2238" s="46"/>
      <c r="G2238" s="45">
        <v>138433.30872696001</v>
      </c>
      <c r="H2238">
        <v>39</v>
      </c>
    </row>
    <row r="2239" spans="1:8">
      <c r="A2239" t="str">
        <f t="shared" si="76"/>
        <v>Khoán chi hoạt động giáo dục39</v>
      </c>
      <c r="B2239" s="25">
        <v>2</v>
      </c>
      <c r="C2239" s="6" t="s">
        <v>163</v>
      </c>
      <c r="D2239" s="47"/>
      <c r="E2239" s="45"/>
      <c r="F2239" s="46"/>
      <c r="G2239" s="45">
        <v>34439</v>
      </c>
      <c r="H2239">
        <v>39</v>
      </c>
    </row>
    <row r="2240" spans="1:8">
      <c r="A2240" t="str">
        <f t="shared" si="76"/>
        <v>Mầm non39</v>
      </c>
      <c r="B2240" s="3" t="s">
        <v>10</v>
      </c>
      <c r="C2240" s="8" t="s">
        <v>53</v>
      </c>
      <c r="D2240" s="49"/>
      <c r="E2240" s="50"/>
      <c r="F2240" s="51"/>
      <c r="G2240" s="50">
        <v>8160</v>
      </c>
      <c r="H2240">
        <v>39</v>
      </c>
    </row>
    <row r="2241" spans="1:8">
      <c r="A2241" t="str">
        <f t="shared" si="76"/>
        <v>- Phường39</v>
      </c>
      <c r="B2241" s="3"/>
      <c r="C2241" s="8" t="s">
        <v>167</v>
      </c>
      <c r="D2241" s="49"/>
      <c r="E2241" s="50"/>
      <c r="F2241" s="51"/>
      <c r="G2241" s="50">
        <v>0</v>
      </c>
      <c r="H2241">
        <v>39</v>
      </c>
    </row>
    <row r="2242" spans="1:8">
      <c r="A2242" t="str">
        <f t="shared" si="76"/>
        <v>- Xã39</v>
      </c>
      <c r="B2242" s="3"/>
      <c r="C2242" s="8" t="s">
        <v>164</v>
      </c>
      <c r="D2242" s="49"/>
      <c r="E2242" s="50">
        <v>136</v>
      </c>
      <c r="F2242" s="51">
        <v>60</v>
      </c>
      <c r="G2242" s="50">
        <v>8160</v>
      </c>
      <c r="H2242">
        <v>39</v>
      </c>
    </row>
    <row r="2243" spans="1:8">
      <c r="A2243" t="str">
        <f t="shared" si="76"/>
        <v>Cấp 1, 239</v>
      </c>
      <c r="B2243" s="3" t="s">
        <v>1</v>
      </c>
      <c r="C2243" s="8" t="s">
        <v>52</v>
      </c>
      <c r="D2243" s="49"/>
      <c r="E2243" s="50"/>
      <c r="F2243" s="51"/>
      <c r="G2243" s="50">
        <v>21735</v>
      </c>
      <c r="H2243">
        <v>39</v>
      </c>
    </row>
    <row r="2244" spans="1:8">
      <c r="A2244" t="str">
        <f t="shared" si="76"/>
        <v>-Phường39</v>
      </c>
      <c r="B2244" s="3"/>
      <c r="C2244" s="8" t="s">
        <v>168</v>
      </c>
      <c r="D2244" s="49"/>
      <c r="E2244" s="50"/>
      <c r="F2244" s="51"/>
      <c r="G2244" s="50">
        <v>0</v>
      </c>
      <c r="H2244">
        <v>39</v>
      </c>
    </row>
    <row r="2245" spans="1:8">
      <c r="A2245" t="str">
        <f t="shared" si="76"/>
        <v>-Xã39</v>
      </c>
      <c r="B2245" s="3"/>
      <c r="C2245" s="8" t="s">
        <v>169</v>
      </c>
      <c r="D2245" s="49"/>
      <c r="E2245" s="50">
        <v>621</v>
      </c>
      <c r="F2245" s="51">
        <v>35</v>
      </c>
      <c r="G2245" s="50">
        <v>21735</v>
      </c>
      <c r="H2245">
        <v>39</v>
      </c>
    </row>
    <row r="2246" spans="1:8">
      <c r="A2246" t="str">
        <f t="shared" si="76"/>
        <v>Trường chính trị 39</v>
      </c>
      <c r="B2246" s="3" t="s">
        <v>26</v>
      </c>
      <c r="C2246" s="8" t="s">
        <v>51</v>
      </c>
      <c r="D2246" s="49"/>
      <c r="E2246" s="50">
        <v>4</v>
      </c>
      <c r="F2246" s="51">
        <v>80</v>
      </c>
      <c r="G2246" s="50">
        <v>320</v>
      </c>
      <c r="H2246">
        <v>39</v>
      </c>
    </row>
    <row r="2247" spans="1:8">
      <c r="A2247" t="str">
        <f t="shared" si="76"/>
        <v>Trường dân tộc nội trú39</v>
      </c>
      <c r="B2247" s="3" t="s">
        <v>24</v>
      </c>
      <c r="C2247" s="8" t="s">
        <v>165</v>
      </c>
      <c r="D2247" s="49"/>
      <c r="E2247" s="50"/>
      <c r="F2247" s="51"/>
      <c r="G2247" s="50">
        <v>0</v>
      </c>
      <c r="H2247">
        <v>39</v>
      </c>
    </row>
    <row r="2248" spans="1:8" ht="45">
      <c r="A2248" t="str">
        <f t="shared" si="76"/>
        <v>'Phân bổ bổ sung số biên chế tiết kiệm, chưa tuyển sự nghiệp giáo dục - đào tạo39</v>
      </c>
      <c r="B2248" s="3" t="s">
        <v>22</v>
      </c>
      <c r="C2248" s="8" t="s">
        <v>170</v>
      </c>
      <c r="D2248" s="49"/>
      <c r="E2248" s="50">
        <v>64</v>
      </c>
      <c r="F2248" s="51">
        <v>66</v>
      </c>
      <c r="G2248" s="50">
        <v>4224</v>
      </c>
      <c r="H2248">
        <v>39</v>
      </c>
    </row>
    <row r="2249" spans="1:8">
      <c r="A2249" t="str">
        <f t="shared" si="76"/>
        <v>Chi các chế độ chính sách39</v>
      </c>
      <c r="B2249" s="25">
        <v>3</v>
      </c>
      <c r="C2249" s="6" t="s">
        <v>50</v>
      </c>
      <c r="D2249" s="47"/>
      <c r="E2249" s="45"/>
      <c r="F2249" s="46"/>
      <c r="G2249" s="45">
        <v>9217.1500000000015</v>
      </c>
      <c r="H2249">
        <v>39</v>
      </c>
    </row>
    <row r="2250" spans="1:8" ht="30">
      <c r="A2250" t="str">
        <f t="shared" si="76"/>
        <v>Miễn giảm học phí, hỗ trợ chi phí học tập39</v>
      </c>
      <c r="B2250" s="3" t="s">
        <v>10</v>
      </c>
      <c r="C2250" s="8" t="s">
        <v>49</v>
      </c>
      <c r="D2250" s="49"/>
      <c r="E2250" s="50"/>
      <c r="F2250" s="51"/>
      <c r="G2250" s="50">
        <v>4869.51</v>
      </c>
      <c r="H2250">
        <v>39</v>
      </c>
    </row>
    <row r="2251" spans="1:8" ht="45">
      <c r="A2251" t="str">
        <f t="shared" si="76"/>
        <v>Chính sách hỗ trợ mầm non (tiền ăn trẻ, hỗ trợ giáo viên, hỗ trợ cơ sở mầm non)39</v>
      </c>
      <c r="B2251" s="3" t="s">
        <v>1</v>
      </c>
      <c r="C2251" s="8" t="s">
        <v>48</v>
      </c>
      <c r="D2251" s="49"/>
      <c r="E2251" s="50"/>
      <c r="F2251" s="51"/>
      <c r="G2251" s="50">
        <v>1.44</v>
      </c>
      <c r="H2251">
        <v>39</v>
      </c>
    </row>
    <row r="2252" spans="1:8">
      <c r="A2252" t="str">
        <f t="shared" si="76"/>
        <v>Chế độ hỗ trợ học sinh khuyết tật39</v>
      </c>
      <c r="B2252" s="3" t="s">
        <v>26</v>
      </c>
      <c r="C2252" s="8" t="s">
        <v>47</v>
      </c>
      <c r="D2252" s="49"/>
      <c r="E2252" s="50"/>
      <c r="F2252" s="51"/>
      <c r="G2252" s="50">
        <v>210</v>
      </c>
      <c r="H2252">
        <v>39</v>
      </c>
    </row>
    <row r="2253" spans="1:8" ht="30">
      <c r="A2253" t="str">
        <f t="shared" si="76"/>
        <v>Chế độ giáo viên dạy trẻ khuyết tật39</v>
      </c>
      <c r="B2253" s="3" t="s">
        <v>24</v>
      </c>
      <c r="C2253" s="8" t="s">
        <v>46</v>
      </c>
      <c r="D2253" s="49"/>
      <c r="E2253" s="50"/>
      <c r="F2253" s="51"/>
      <c r="G2253" s="50">
        <v>3301</v>
      </c>
      <c r="H2253">
        <v>39</v>
      </c>
    </row>
    <row r="2254" spans="1:8" ht="30">
      <c r="A2254" t="str">
        <f t="shared" si="76"/>
        <v>Chế độ hỗ trợ trẻ em nhà trẻ bán trú39</v>
      </c>
      <c r="B2254" s="3" t="s">
        <v>22</v>
      </c>
      <c r="C2254" s="8" t="s">
        <v>45</v>
      </c>
      <c r="D2254" s="49"/>
      <c r="E2254" s="50"/>
      <c r="F2254" s="51"/>
      <c r="G2254" s="50">
        <v>0</v>
      </c>
      <c r="H2254">
        <v>39</v>
      </c>
    </row>
    <row r="2255" spans="1:8" ht="30">
      <c r="A2255" t="str">
        <f t="shared" si="76"/>
        <v>Chế độ hỗ trợ đối với học sinh, trường dân tộc nội trú39</v>
      </c>
      <c r="B2255" s="21" t="s">
        <v>20</v>
      </c>
      <c r="C2255" s="22" t="s">
        <v>161</v>
      </c>
      <c r="D2255" s="49"/>
      <c r="E2255" s="50"/>
      <c r="F2255" s="51"/>
      <c r="G2255" s="50">
        <v>0</v>
      </c>
      <c r="H2255">
        <v>39</v>
      </c>
    </row>
    <row r="2256" spans="1:8">
      <c r="A2256" t="str">
        <f t="shared" si="76"/>
        <v>Hỗ trợ Tết Nguyên đán39</v>
      </c>
      <c r="B2256" s="3" t="s">
        <v>18</v>
      </c>
      <c r="C2256" s="8" t="s">
        <v>44</v>
      </c>
      <c r="D2256" s="49"/>
      <c r="E2256" s="50">
        <v>696</v>
      </c>
      <c r="F2256" s="51">
        <v>1.2</v>
      </c>
      <c r="G2256" s="50">
        <v>835.19999999999993</v>
      </c>
      <c r="H2256">
        <v>39</v>
      </c>
    </row>
    <row r="2257" spans="1:8">
      <c r="A2257" t="str">
        <f t="shared" si="76"/>
        <v>Các đặc thù39</v>
      </c>
      <c r="B2257" s="25">
        <v>4</v>
      </c>
      <c r="C2257" s="6" t="s">
        <v>43</v>
      </c>
      <c r="D2257" s="47"/>
      <c r="E2257" s="45"/>
      <c r="F2257" s="46"/>
      <c r="G2257" s="45">
        <v>1836</v>
      </c>
      <c r="H2257">
        <v>39</v>
      </c>
    </row>
    <row r="2258" spans="1:8" ht="30">
      <c r="A2258" t="str">
        <f t="shared" si="76"/>
        <v>Trường có từ 02 cơ sở trở lên, mỗi cơ sở39</v>
      </c>
      <c r="B2258" s="3" t="s">
        <v>10</v>
      </c>
      <c r="C2258" s="8" t="s">
        <v>42</v>
      </c>
      <c r="D2258" s="49"/>
      <c r="E2258" s="50">
        <v>6</v>
      </c>
      <c r="F2258" s="51">
        <v>56</v>
      </c>
      <c r="G2258" s="50">
        <v>336</v>
      </c>
      <c r="H2258">
        <v>39</v>
      </c>
    </row>
    <row r="2259" spans="1:8" ht="30">
      <c r="A2259" t="str">
        <f t="shared" si="76"/>
        <v>Hỗ trợ các phường, xã trung tâm (kinh phí đào tạo chính trị)39</v>
      </c>
      <c r="B2259" s="3" t="s">
        <v>1</v>
      </c>
      <c r="C2259" s="8" t="s">
        <v>166</v>
      </c>
      <c r="D2259" s="49"/>
      <c r="E2259" s="50">
        <v>1</v>
      </c>
      <c r="F2259" s="51">
        <v>1500</v>
      </c>
      <c r="G2259" s="50">
        <v>1500</v>
      </c>
      <c r="H2259">
        <v>39</v>
      </c>
    </row>
    <row r="2260" spans="1:8">
      <c r="A2260" t="str">
        <f t="shared" si="76"/>
        <v>Kinh phí hoạt động ngành39</v>
      </c>
      <c r="B2260" s="25">
        <v>5</v>
      </c>
      <c r="C2260" s="6" t="s">
        <v>41</v>
      </c>
      <c r="D2260" s="47"/>
      <c r="E2260" s="52">
        <v>87933</v>
      </c>
      <c r="F2260" s="53">
        <v>0.01</v>
      </c>
      <c r="G2260" s="45">
        <v>879.33</v>
      </c>
      <c r="H2260">
        <v>39</v>
      </c>
    </row>
    <row r="2261" spans="1:8">
      <c r="A2261" t="str">
        <f t="shared" si="76"/>
        <v>Các sự nghiệp khác39</v>
      </c>
      <c r="B2261" s="25" t="s">
        <v>40</v>
      </c>
      <c r="C2261" s="6" t="s">
        <v>39</v>
      </c>
      <c r="D2261" s="47"/>
      <c r="E2261" s="50"/>
      <c r="F2261" s="46"/>
      <c r="G2261" s="45">
        <v>119581.569412</v>
      </c>
      <c r="H2261">
        <v>39</v>
      </c>
    </row>
    <row r="2262" spans="1:8">
      <c r="A2262" t="str">
        <f t="shared" si="76"/>
        <v>Chi chế độ tiền lương39</v>
      </c>
      <c r="B2262" s="25">
        <v>1</v>
      </c>
      <c r="C2262" s="10" t="s">
        <v>38</v>
      </c>
      <c r="D2262" s="48"/>
      <c r="E2262" s="45"/>
      <c r="F2262" s="46"/>
      <c r="G2262" s="45">
        <v>20578.094411999999</v>
      </c>
      <c r="H2262">
        <v>39</v>
      </c>
    </row>
    <row r="2263" spans="1:8" ht="30">
      <c r="A2263" t="str">
        <f t="shared" si="76"/>
        <v>Chế độ tiền lương theo số biên chế có mặt39</v>
      </c>
      <c r="B2263" s="3" t="s">
        <v>10</v>
      </c>
      <c r="C2263" s="8" t="s">
        <v>37</v>
      </c>
      <c r="D2263" s="49"/>
      <c r="E2263" s="50">
        <v>85</v>
      </c>
      <c r="F2263" s="51"/>
      <c r="G2263" s="50">
        <v>15167.486412</v>
      </c>
      <c r="H2263">
        <v>39</v>
      </c>
    </row>
    <row r="2264" spans="1:8">
      <c r="A2264" t="str">
        <f t="shared" si="76"/>
        <v>Phụ cấp cấp ủy39</v>
      </c>
      <c r="B2264" s="3" t="s">
        <v>1</v>
      </c>
      <c r="C2264" s="8" t="s">
        <v>36</v>
      </c>
      <c r="D2264" s="49"/>
      <c r="E2264" s="54">
        <v>31</v>
      </c>
      <c r="F2264" s="51">
        <v>8.4239999999999995</v>
      </c>
      <c r="G2264" s="50">
        <v>261.14400000000001</v>
      </c>
      <c r="H2264">
        <v>39</v>
      </c>
    </row>
    <row r="2265" spans="1:8">
      <c r="A2265" t="str">
        <f t="shared" si="76"/>
        <v>Phụ cấp HĐND39</v>
      </c>
      <c r="B2265" s="3" t="s">
        <v>26</v>
      </c>
      <c r="C2265" s="8" t="s">
        <v>35</v>
      </c>
      <c r="D2265" s="49"/>
      <c r="E2265" s="54">
        <v>86</v>
      </c>
      <c r="F2265" s="51">
        <v>8.4239999999999995</v>
      </c>
      <c r="G2265" s="50">
        <v>724.46399999999994</v>
      </c>
      <c r="H2265">
        <v>39</v>
      </c>
    </row>
    <row r="2266" spans="1:8" ht="45">
      <c r="A2266" t="str">
        <f t="shared" si="76"/>
        <v>Chế độ người hoạt động không chuyên trách, người trực tiếp tham gia hoạt động tại cấp ấp39</v>
      </c>
      <c r="B2266" s="3" t="s">
        <v>24</v>
      </c>
      <c r="C2266" s="8" t="s">
        <v>34</v>
      </c>
      <c r="D2266" s="49"/>
      <c r="E2266" s="50">
        <v>127</v>
      </c>
      <c r="F2266" s="51"/>
      <c r="G2266" s="50">
        <v>4425</v>
      </c>
      <c r="H2266">
        <v>39</v>
      </c>
    </row>
    <row r="2267" spans="1:8">
      <c r="A2267" t="str">
        <f t="shared" si="76"/>
        <v>Khoán chi hoạt động 39</v>
      </c>
      <c r="B2267" s="25">
        <v>2</v>
      </c>
      <c r="C2267" s="6" t="s">
        <v>33</v>
      </c>
      <c r="D2267" s="47"/>
      <c r="E2267" s="45"/>
      <c r="F2267" s="46"/>
      <c r="G2267" s="45">
        <v>8686</v>
      </c>
      <c r="H2267">
        <v>39</v>
      </c>
    </row>
    <row r="2268" spans="1:8" ht="30">
      <c r="A2268" t="str">
        <f t="shared" ref="A2268:A2290" si="77">C2268&amp;H2268</f>
        <v>Phân bổ theo số biên chế CBCC được giao39</v>
      </c>
      <c r="B2268" s="14" t="s">
        <v>10</v>
      </c>
      <c r="C2268" s="15" t="s">
        <v>32</v>
      </c>
      <c r="D2268" s="55"/>
      <c r="E2268" s="56">
        <v>86</v>
      </c>
      <c r="F2268" s="57">
        <v>80</v>
      </c>
      <c r="G2268" s="58">
        <v>6880</v>
      </c>
      <c r="H2268">
        <v>39</v>
      </c>
    </row>
    <row r="2269" spans="1:8" ht="30">
      <c r="A2269" t="str">
        <f t="shared" si="77"/>
        <v>Phân bổ theo số biên chế viên chức được giao39</v>
      </c>
      <c r="B2269" s="14" t="s">
        <v>1</v>
      </c>
      <c r="C2269" s="15" t="s">
        <v>31</v>
      </c>
      <c r="D2269" s="55"/>
      <c r="E2269" s="56">
        <v>15</v>
      </c>
      <c r="F2269" s="57">
        <v>50</v>
      </c>
      <c r="G2269" s="58">
        <v>750</v>
      </c>
      <c r="H2269">
        <v>39</v>
      </c>
    </row>
    <row r="2270" spans="1:8" ht="30">
      <c r="A2270" t="str">
        <f t="shared" si="77"/>
        <v>Phân bổ bổ sung số biên chế tiết kiệm, chưa tuyển39</v>
      </c>
      <c r="B2270" s="14" t="s">
        <v>26</v>
      </c>
      <c r="C2270" s="13" t="s">
        <v>30</v>
      </c>
      <c r="D2270" s="59"/>
      <c r="E2270" s="56">
        <v>16</v>
      </c>
      <c r="F2270" s="57">
        <v>66</v>
      </c>
      <c r="G2270" s="58">
        <v>1056</v>
      </c>
      <c r="H2270">
        <v>39</v>
      </c>
    </row>
    <row r="2271" spans="1:8">
      <c r="A2271" t="str">
        <f t="shared" si="77"/>
        <v>Chi các chế độ chính sách lớn39</v>
      </c>
      <c r="B2271" s="25">
        <v>3</v>
      </c>
      <c r="C2271" s="6" t="s">
        <v>29</v>
      </c>
      <c r="D2271" s="47"/>
      <c r="E2271" s="45"/>
      <c r="F2271" s="46"/>
      <c r="G2271" s="45">
        <v>35823.633999999998</v>
      </c>
      <c r="H2271">
        <v>39</v>
      </c>
    </row>
    <row r="2272" spans="1:8" ht="30">
      <c r="A2272" t="str">
        <f t="shared" si="77"/>
        <v>Chi chế độ trợ giúp xã hội thường xuyên39</v>
      </c>
      <c r="B2272" s="3" t="s">
        <v>10</v>
      </c>
      <c r="C2272" s="8" t="s">
        <v>28</v>
      </c>
      <c r="D2272" s="49"/>
      <c r="E2272" s="50">
        <v>756</v>
      </c>
      <c r="F2272" s="51"/>
      <c r="G2272" s="50">
        <v>19869</v>
      </c>
      <c r="H2272">
        <v>39</v>
      </c>
    </row>
    <row r="2273" spans="1:8">
      <c r="A2273" t="str">
        <f t="shared" si="77"/>
        <v>Tiền điện hộ nghèo, BTXH39</v>
      </c>
      <c r="B2273" s="3" t="s">
        <v>1</v>
      </c>
      <c r="C2273" s="8" t="s">
        <v>27</v>
      </c>
      <c r="D2273" s="49"/>
      <c r="E2273" s="50">
        <v>77</v>
      </c>
      <c r="F2273" s="51">
        <v>6.5000000000000002E-2</v>
      </c>
      <c r="G2273" s="50">
        <v>30.03</v>
      </c>
      <c r="H2273">
        <v>39</v>
      </c>
    </row>
    <row r="2274" spans="1:8" ht="30">
      <c r="A2274" t="str">
        <f t="shared" si="77"/>
        <v>Chính sách người có uy tín, già làng39</v>
      </c>
      <c r="B2274" s="3" t="s">
        <v>26</v>
      </c>
      <c r="C2274" s="8" t="s">
        <v>25</v>
      </c>
      <c r="D2274" s="49"/>
      <c r="E2274" s="50"/>
      <c r="F2274" s="51"/>
      <c r="G2274" s="50"/>
      <c r="H2274">
        <v>39</v>
      </c>
    </row>
    <row r="2275" spans="1:8" ht="30">
      <c r="A2275" t="str">
        <f t="shared" si="77"/>
        <v>Chế độ quà tặng, chúc thọ người cao tuổi39</v>
      </c>
      <c r="B2275" s="3" t="s">
        <v>24</v>
      </c>
      <c r="C2275" s="8" t="s">
        <v>23</v>
      </c>
      <c r="D2275" s="49"/>
      <c r="E2275" s="50">
        <v>1124</v>
      </c>
      <c r="F2275" s="51"/>
      <c r="G2275" s="50">
        <v>517</v>
      </c>
      <c r="H2275">
        <v>39</v>
      </c>
    </row>
    <row r="2276" spans="1:8" ht="30">
      <c r="A2276" t="str">
        <f t="shared" si="77"/>
        <v>Chế độ đối với trưởng các đoàn thể ấp39</v>
      </c>
      <c r="B2276" s="3" t="s">
        <v>22</v>
      </c>
      <c r="C2276" s="8" t="s">
        <v>21</v>
      </c>
      <c r="D2276" s="49"/>
      <c r="E2276" s="50">
        <v>108</v>
      </c>
      <c r="F2276" s="51">
        <v>3.5999999999999996</v>
      </c>
      <c r="G2276" s="50">
        <v>388.79999999999995</v>
      </c>
      <c r="H2276">
        <v>39</v>
      </c>
    </row>
    <row r="2277" spans="1:8">
      <c r="A2277" t="str">
        <f t="shared" si="77"/>
        <v>Chế độ hỗ trợ tổ nhân dân39</v>
      </c>
      <c r="B2277" s="3" t="s">
        <v>20</v>
      </c>
      <c r="C2277" s="8" t="s">
        <v>19</v>
      </c>
      <c r="D2277" s="49"/>
      <c r="E2277" s="50">
        <v>476</v>
      </c>
      <c r="F2277" s="51">
        <v>3.5999999999999996</v>
      </c>
      <c r="G2277" s="50">
        <v>1713.6</v>
      </c>
      <c r="H2277">
        <v>39</v>
      </c>
    </row>
    <row r="2278" spans="1:8" ht="30">
      <c r="A2278" t="str">
        <f t="shared" si="77"/>
        <v>Chế độ đối với đội an ninh trật tự cơ sở39</v>
      </c>
      <c r="B2278" s="3" t="s">
        <v>18</v>
      </c>
      <c r="C2278" s="8" t="s">
        <v>17</v>
      </c>
      <c r="D2278" s="49"/>
      <c r="E2278" s="50"/>
      <c r="F2278" s="51"/>
      <c r="G2278" s="50">
        <v>5251.56</v>
      </c>
      <c r="H2278">
        <v>39</v>
      </c>
    </row>
    <row r="2279" spans="1:8">
      <c r="A2279" t="str">
        <f t="shared" si="77"/>
        <v>Chế độ dân quân tự vệ39</v>
      </c>
      <c r="B2279" s="3" t="s">
        <v>16</v>
      </c>
      <c r="C2279" s="8" t="s">
        <v>15</v>
      </c>
      <c r="D2279" s="49"/>
      <c r="E2279" s="50"/>
      <c r="F2279" s="51"/>
      <c r="G2279" s="50">
        <v>7688.8440000000001</v>
      </c>
      <c r="H2279">
        <v>39</v>
      </c>
    </row>
    <row r="2280" spans="1:8">
      <c r="A2280" t="str">
        <f t="shared" si="77"/>
        <v>Chế độ hỗ trợ Tết Nguyên đán39</v>
      </c>
      <c r="B2280" s="3" t="s">
        <v>14</v>
      </c>
      <c r="C2280" s="8" t="s">
        <v>13</v>
      </c>
      <c r="D2280" s="49"/>
      <c r="E2280" s="50"/>
      <c r="F2280" s="51"/>
      <c r="G2280" s="50">
        <v>364.79999999999995</v>
      </c>
      <c r="H2280">
        <v>39</v>
      </c>
    </row>
    <row r="2281" spans="1:8">
      <c r="A2281" t="str">
        <f t="shared" si="77"/>
        <v>Chi thu gom, xử lý rác39</v>
      </c>
      <c r="B2281" s="25">
        <v>4</v>
      </c>
      <c r="C2281" s="10" t="s">
        <v>12</v>
      </c>
      <c r="D2281" s="48"/>
      <c r="E2281" s="45"/>
      <c r="F2281" s="46"/>
      <c r="G2281" s="45">
        <v>21223</v>
      </c>
      <c r="H2281">
        <v>39</v>
      </c>
    </row>
    <row r="2282" spans="1:8">
      <c r="A2282" t="str">
        <f t="shared" si="77"/>
        <v>Chi bổ sung đặc thù39</v>
      </c>
      <c r="B2282" s="25">
        <v>5</v>
      </c>
      <c r="C2282" s="6" t="s">
        <v>11</v>
      </c>
      <c r="D2282" s="47"/>
      <c r="E2282" s="45"/>
      <c r="F2282" s="46"/>
      <c r="G2282" s="45">
        <v>8500</v>
      </c>
      <c r="H2282">
        <v>39</v>
      </c>
    </row>
    <row r="2283" spans="1:8">
      <c r="A2283" t="str">
        <f t="shared" si="77"/>
        <v>Hỗ trợ các phường, xã trung tâm39</v>
      </c>
      <c r="B2283" s="3" t="s">
        <v>10</v>
      </c>
      <c r="C2283" s="8" t="s">
        <v>9</v>
      </c>
      <c r="D2283" s="49"/>
      <c r="E2283" s="50"/>
      <c r="F2283" s="51"/>
      <c r="G2283" s="50">
        <v>8500</v>
      </c>
      <c r="H2283">
        <v>39</v>
      </c>
    </row>
    <row r="2284" spans="1:8">
      <c r="A2284" t="str">
        <f t="shared" si="77"/>
        <v>- Phường Trấn Biên 39</v>
      </c>
      <c r="B2284" s="3"/>
      <c r="C2284" s="8" t="s">
        <v>8</v>
      </c>
      <c r="D2284" s="49"/>
      <c r="E2284" s="50"/>
      <c r="F2284" s="51">
        <v>60000</v>
      </c>
      <c r="G2284" s="50"/>
      <c r="H2284">
        <v>39</v>
      </c>
    </row>
    <row r="2285" spans="1:8" ht="30">
      <c r="A2285" t="str">
        <f t="shared" si="77"/>
        <v>- Phường Long Khánh và Phường Bình Phước39</v>
      </c>
      <c r="B2285" s="3"/>
      <c r="C2285" s="8" t="s">
        <v>7</v>
      </c>
      <c r="D2285" s="49"/>
      <c r="E2285" s="50"/>
      <c r="F2285" s="51">
        <v>19200</v>
      </c>
      <c r="G2285" s="50"/>
      <c r="H2285">
        <v>39</v>
      </c>
    </row>
    <row r="2286" spans="1:8">
      <c r="A2286" t="str">
        <f t="shared" si="77"/>
        <v>- Các phường trung tâm khác39</v>
      </c>
      <c r="B2286" s="3"/>
      <c r="C2286" s="8" t="s">
        <v>6</v>
      </c>
      <c r="D2286" s="49"/>
      <c r="E2286" s="50"/>
      <c r="F2286" s="51">
        <v>8500</v>
      </c>
      <c r="G2286" s="50">
        <v>8500</v>
      </c>
      <c r="H2286">
        <v>39</v>
      </c>
    </row>
    <row r="2287" spans="1:8">
      <c r="A2287" t="str">
        <f t="shared" si="77"/>
        <v xml:space="preserve"> Hỗ trợ các xã vùng biên giới39</v>
      </c>
      <c r="B2287" s="3" t="s">
        <v>1</v>
      </c>
      <c r="C2287" s="8" t="s">
        <v>5</v>
      </c>
      <c r="D2287" s="49"/>
      <c r="E2287" s="50"/>
      <c r="F2287" s="51">
        <v>3000</v>
      </c>
      <c r="G2287" s="50">
        <v>0</v>
      </c>
      <c r="H2287">
        <v>39</v>
      </c>
    </row>
    <row r="2288" spans="1:8">
      <c r="A2288" t="str">
        <f t="shared" si="77"/>
        <v>Phân bổ chung 39</v>
      </c>
      <c r="B2288" s="25">
        <v>9</v>
      </c>
      <c r="C2288" s="6" t="s">
        <v>4</v>
      </c>
      <c r="D2288" s="47"/>
      <c r="E2288" s="45"/>
      <c r="F2288" s="46"/>
      <c r="G2288" s="45">
        <v>24770.841</v>
      </c>
      <c r="H2288">
        <v>39</v>
      </c>
    </row>
    <row r="2289" spans="1:8">
      <c r="A2289" t="str">
        <f t="shared" si="77"/>
        <v>Phân bổ chung theo xã39</v>
      </c>
      <c r="B2289" s="3" t="s">
        <v>3</v>
      </c>
      <c r="C2289" s="8" t="s">
        <v>2</v>
      </c>
      <c r="D2289" s="49"/>
      <c r="E2289" s="50"/>
      <c r="F2289" s="51">
        <v>18000</v>
      </c>
      <c r="G2289" s="50">
        <v>18000</v>
      </c>
      <c r="H2289">
        <v>39</v>
      </c>
    </row>
    <row r="2290" spans="1:8">
      <c r="A2290" t="str">
        <f t="shared" si="77"/>
        <v>Phân bổ theo dân số 39</v>
      </c>
      <c r="B2290" s="3" t="s">
        <v>1</v>
      </c>
      <c r="C2290" s="8" t="s">
        <v>0</v>
      </c>
      <c r="D2290" s="49"/>
      <c r="E2290" s="52">
        <v>87933</v>
      </c>
      <c r="F2290" s="51">
        <v>7.6999999999999999E-2</v>
      </c>
      <c r="G2290" s="50">
        <v>6770.8410000000003</v>
      </c>
      <c r="H2290">
        <v>39</v>
      </c>
    </row>
    <row r="2293" spans="1:8">
      <c r="B2293" s="147" t="s">
        <v>64</v>
      </c>
      <c r="C2293" s="149" t="s">
        <v>63</v>
      </c>
      <c r="D2293" s="149" t="s">
        <v>62</v>
      </c>
      <c r="E2293" s="151" t="s">
        <v>61</v>
      </c>
      <c r="F2293" s="151"/>
      <c r="G2293" s="151"/>
      <c r="H2293">
        <v>40</v>
      </c>
    </row>
    <row r="2294" spans="1:8">
      <c r="B2294" s="148"/>
      <c r="C2294" s="150"/>
      <c r="D2294" s="150"/>
      <c r="E2294" s="18" t="s">
        <v>60</v>
      </c>
      <c r="F2294" s="18" t="s">
        <v>59</v>
      </c>
      <c r="G2294" s="18" t="s">
        <v>58</v>
      </c>
      <c r="H2294">
        <v>40</v>
      </c>
    </row>
    <row r="2295" spans="1:8">
      <c r="A2295" t="str">
        <f t="shared" ref="A2295:A2326" si="78">C2295&amp;H2295</f>
        <v>Tổng40</v>
      </c>
      <c r="B2295" s="25"/>
      <c r="C2295" s="26" t="s">
        <v>57</v>
      </c>
      <c r="D2295" s="45"/>
      <c r="E2295" s="45"/>
      <c r="F2295" s="46"/>
      <c r="G2295" s="45">
        <v>140200.75310458001</v>
      </c>
      <c r="H2295">
        <v>40</v>
      </c>
    </row>
    <row r="2296" spans="1:8">
      <c r="A2296" t="str">
        <f t="shared" si="78"/>
        <v>Sự nghiệp giáo dục - đào tạo40</v>
      </c>
      <c r="B2296" s="25" t="s">
        <v>56</v>
      </c>
      <c r="C2296" s="6" t="s">
        <v>55</v>
      </c>
      <c r="D2296" s="47"/>
      <c r="E2296" s="45"/>
      <c r="F2296" s="46"/>
      <c r="G2296" s="45">
        <v>74945.957924580012</v>
      </c>
      <c r="H2296">
        <v>40</v>
      </c>
    </row>
    <row r="2297" spans="1:8" ht="28.5">
      <c r="A2297" t="str">
        <f t="shared" si="78"/>
        <v>Chi chế độ tiền lương theo số biên chế có mặt40</v>
      </c>
      <c r="B2297" s="25">
        <v>1</v>
      </c>
      <c r="C2297" s="10" t="s">
        <v>54</v>
      </c>
      <c r="D2297" s="48"/>
      <c r="E2297" s="45">
        <v>236</v>
      </c>
      <c r="F2297" s="46"/>
      <c r="G2297" s="45">
        <v>57011.153945580001</v>
      </c>
      <c r="H2297">
        <v>40</v>
      </c>
    </row>
    <row r="2298" spans="1:8">
      <c r="A2298" t="str">
        <f t="shared" si="78"/>
        <v>Khoán chi hoạt động giáo dục40</v>
      </c>
      <c r="B2298" s="25">
        <v>2</v>
      </c>
      <c r="C2298" s="6" t="s">
        <v>163</v>
      </c>
      <c r="D2298" s="47"/>
      <c r="E2298" s="45"/>
      <c r="F2298" s="46"/>
      <c r="G2298" s="45">
        <v>12563</v>
      </c>
      <c r="H2298">
        <v>40</v>
      </c>
    </row>
    <row r="2299" spans="1:8">
      <c r="A2299" t="str">
        <f t="shared" si="78"/>
        <v>Mầm non40</v>
      </c>
      <c r="B2299" s="3" t="s">
        <v>10</v>
      </c>
      <c r="C2299" s="8" t="s">
        <v>53</v>
      </c>
      <c r="D2299" s="49"/>
      <c r="E2299" s="50"/>
      <c r="F2299" s="51"/>
      <c r="G2299" s="50">
        <v>3540</v>
      </c>
      <c r="H2299">
        <v>40</v>
      </c>
    </row>
    <row r="2300" spans="1:8">
      <c r="A2300" t="str">
        <f t="shared" si="78"/>
        <v>- Phường40</v>
      </c>
      <c r="B2300" s="3"/>
      <c r="C2300" s="8" t="s">
        <v>167</v>
      </c>
      <c r="D2300" s="49"/>
      <c r="E2300" s="50"/>
      <c r="F2300" s="51">
        <v>52</v>
      </c>
      <c r="G2300" s="50">
        <v>0</v>
      </c>
      <c r="H2300">
        <v>40</v>
      </c>
    </row>
    <row r="2301" spans="1:8">
      <c r="A2301" t="str">
        <f t="shared" si="78"/>
        <v>- Xã40</v>
      </c>
      <c r="B2301" s="3"/>
      <c r="C2301" s="8" t="s">
        <v>164</v>
      </c>
      <c r="D2301" s="49"/>
      <c r="E2301" s="50">
        <v>59</v>
      </c>
      <c r="F2301" s="51">
        <v>60</v>
      </c>
      <c r="G2301" s="50">
        <v>3540</v>
      </c>
      <c r="H2301">
        <v>40</v>
      </c>
    </row>
    <row r="2302" spans="1:8">
      <c r="A2302" t="str">
        <f t="shared" si="78"/>
        <v>Cấp 1, 240</v>
      </c>
      <c r="B2302" s="3" t="s">
        <v>1</v>
      </c>
      <c r="C2302" s="8" t="s">
        <v>52</v>
      </c>
      <c r="D2302" s="49"/>
      <c r="E2302" s="50"/>
      <c r="F2302" s="51"/>
      <c r="G2302" s="50">
        <v>7175</v>
      </c>
      <c r="H2302">
        <v>40</v>
      </c>
    </row>
    <row r="2303" spans="1:8">
      <c r="A2303" t="str">
        <f t="shared" si="78"/>
        <v>-Phường40</v>
      </c>
      <c r="B2303" s="3"/>
      <c r="C2303" s="8" t="s">
        <v>168</v>
      </c>
      <c r="D2303" s="49"/>
      <c r="E2303" s="50"/>
      <c r="F2303" s="51">
        <v>30</v>
      </c>
      <c r="G2303" s="50">
        <v>0</v>
      </c>
      <c r="H2303">
        <v>40</v>
      </c>
    </row>
    <row r="2304" spans="1:8">
      <c r="A2304" t="str">
        <f t="shared" si="78"/>
        <v>-Xã40</v>
      </c>
      <c r="B2304" s="3"/>
      <c r="C2304" s="8" t="s">
        <v>169</v>
      </c>
      <c r="D2304" s="49"/>
      <c r="E2304" s="50">
        <v>205</v>
      </c>
      <c r="F2304" s="51">
        <v>35</v>
      </c>
      <c r="G2304" s="50">
        <v>7175</v>
      </c>
      <c r="H2304">
        <v>40</v>
      </c>
    </row>
    <row r="2305" spans="1:8">
      <c r="A2305" t="str">
        <f t="shared" si="78"/>
        <v>Trường chính trị 40</v>
      </c>
      <c r="B2305" s="3" t="s">
        <v>26</v>
      </c>
      <c r="C2305" s="8" t="s">
        <v>51</v>
      </c>
      <c r="D2305" s="49"/>
      <c r="E2305" s="50"/>
      <c r="F2305" s="51">
        <v>80</v>
      </c>
      <c r="G2305" s="50">
        <v>0</v>
      </c>
      <c r="H2305">
        <v>40</v>
      </c>
    </row>
    <row r="2306" spans="1:8">
      <c r="A2306" t="str">
        <f t="shared" si="78"/>
        <v>Trường dân tộc nội trú40</v>
      </c>
      <c r="B2306" s="3" t="s">
        <v>24</v>
      </c>
      <c r="C2306" s="8" t="s">
        <v>165</v>
      </c>
      <c r="D2306" s="49"/>
      <c r="E2306" s="50"/>
      <c r="F2306" s="51">
        <v>55</v>
      </c>
      <c r="G2306" s="50">
        <v>0</v>
      </c>
      <c r="H2306">
        <v>40</v>
      </c>
    </row>
    <row r="2307" spans="1:8" ht="45">
      <c r="A2307" t="str">
        <f t="shared" si="78"/>
        <v>'Phân bổ bổ sung số biên chế tiết kiệm, chưa tuyển sự nghiệp giáo dục - đào tạo40</v>
      </c>
      <c r="B2307" s="3" t="s">
        <v>22</v>
      </c>
      <c r="C2307" s="8" t="s">
        <v>170</v>
      </c>
      <c r="D2307" s="49"/>
      <c r="E2307" s="50">
        <v>28</v>
      </c>
      <c r="F2307" s="51">
        <v>66</v>
      </c>
      <c r="G2307" s="50">
        <v>1848</v>
      </c>
      <c r="H2307">
        <v>40</v>
      </c>
    </row>
    <row r="2308" spans="1:8">
      <c r="A2308" t="str">
        <f t="shared" si="78"/>
        <v>Chi các chế độ chính sách40</v>
      </c>
      <c r="B2308" s="25">
        <v>3</v>
      </c>
      <c r="C2308" s="6" t="s">
        <v>50</v>
      </c>
      <c r="D2308" s="47"/>
      <c r="E2308" s="45"/>
      <c r="F2308" s="46"/>
      <c r="G2308" s="45">
        <v>5091.3939789999995</v>
      </c>
      <c r="H2308">
        <v>40</v>
      </c>
    </row>
    <row r="2309" spans="1:8" ht="30">
      <c r="A2309" t="str">
        <f t="shared" si="78"/>
        <v>Miễn giảm học phí, hỗ trợ chi phí học tập40</v>
      </c>
      <c r="B2309" s="3" t="s">
        <v>10</v>
      </c>
      <c r="C2309" s="8" t="s">
        <v>49</v>
      </c>
      <c r="D2309" s="49"/>
      <c r="E2309" s="50"/>
      <c r="F2309" s="51"/>
      <c r="G2309" s="50">
        <v>4510.7279999999992</v>
      </c>
      <c r="H2309">
        <v>40</v>
      </c>
    </row>
    <row r="2310" spans="1:8" ht="45">
      <c r="A2310" t="str">
        <f t="shared" si="78"/>
        <v>Chính sách hỗ trợ mầm non (tiền ăn trẻ, hỗ trợ giáo viên, hỗ trợ cơ sở mầm non)40</v>
      </c>
      <c r="B2310" s="3" t="s">
        <v>1</v>
      </c>
      <c r="C2310" s="8" t="s">
        <v>48</v>
      </c>
      <c r="D2310" s="49"/>
      <c r="E2310" s="50"/>
      <c r="F2310" s="51"/>
      <c r="G2310" s="50">
        <v>185.76</v>
      </c>
      <c r="H2310">
        <v>40</v>
      </c>
    </row>
    <row r="2311" spans="1:8">
      <c r="A2311" t="str">
        <f t="shared" si="78"/>
        <v>Chế độ hỗ trợ học sinh khuyết tật40</v>
      </c>
      <c r="B2311" s="3" t="s">
        <v>26</v>
      </c>
      <c r="C2311" s="8" t="s">
        <v>47</v>
      </c>
      <c r="D2311" s="49"/>
      <c r="E2311" s="50"/>
      <c r="F2311" s="51"/>
      <c r="G2311" s="50">
        <v>0</v>
      </c>
      <c r="H2311">
        <v>40</v>
      </c>
    </row>
    <row r="2312" spans="1:8" ht="30">
      <c r="A2312" t="str">
        <f t="shared" si="78"/>
        <v>Chế độ giáo viên dạy trẻ khuyết tật40</v>
      </c>
      <c r="B2312" s="3" t="s">
        <v>24</v>
      </c>
      <c r="C2312" s="8" t="s">
        <v>46</v>
      </c>
      <c r="D2312" s="49"/>
      <c r="E2312" s="50"/>
      <c r="F2312" s="51"/>
      <c r="G2312" s="50">
        <v>78.105979000000019</v>
      </c>
      <c r="H2312">
        <v>40</v>
      </c>
    </row>
    <row r="2313" spans="1:8" ht="30">
      <c r="A2313" t="str">
        <f t="shared" si="78"/>
        <v>Chế độ hỗ trợ trẻ em nhà trẻ bán trú40</v>
      </c>
      <c r="B2313" s="3" t="s">
        <v>22</v>
      </c>
      <c r="C2313" s="8" t="s">
        <v>45</v>
      </c>
      <c r="D2313" s="49"/>
      <c r="E2313" s="50"/>
      <c r="F2313" s="51"/>
      <c r="G2313" s="50">
        <v>0</v>
      </c>
      <c r="H2313">
        <v>40</v>
      </c>
    </row>
    <row r="2314" spans="1:8" ht="30">
      <c r="A2314" t="str">
        <f t="shared" si="78"/>
        <v>Chế độ hỗ trợ đối với học sinh, trường dân tộc nội trú40</v>
      </c>
      <c r="B2314" s="21" t="s">
        <v>20</v>
      </c>
      <c r="C2314" s="22" t="s">
        <v>161</v>
      </c>
      <c r="D2314" s="49"/>
      <c r="E2314" s="50"/>
      <c r="F2314" s="51"/>
      <c r="G2314" s="50">
        <v>0</v>
      </c>
      <c r="H2314">
        <v>40</v>
      </c>
    </row>
    <row r="2315" spans="1:8">
      <c r="A2315" t="str">
        <f t="shared" si="78"/>
        <v>Hỗ trợ Tết Nguyên đán40</v>
      </c>
      <c r="B2315" s="3" t="s">
        <v>18</v>
      </c>
      <c r="C2315" s="8" t="s">
        <v>44</v>
      </c>
      <c r="D2315" s="49"/>
      <c r="E2315" s="50"/>
      <c r="F2315" s="51"/>
      <c r="G2315" s="50">
        <v>316.8</v>
      </c>
      <c r="H2315">
        <v>40</v>
      </c>
    </row>
    <row r="2316" spans="1:8">
      <c r="A2316" t="str">
        <f t="shared" si="78"/>
        <v>Các đặc thù40</v>
      </c>
      <c r="B2316" s="25">
        <v>4</v>
      </c>
      <c r="C2316" s="6" t="s">
        <v>43</v>
      </c>
      <c r="D2316" s="47"/>
      <c r="E2316" s="45"/>
      <c r="F2316" s="46"/>
      <c r="G2316" s="45">
        <v>56</v>
      </c>
      <c r="H2316">
        <v>40</v>
      </c>
    </row>
    <row r="2317" spans="1:8" ht="30">
      <c r="A2317" t="str">
        <f t="shared" si="78"/>
        <v>Trường có từ 02 cơ sở trở lên, mỗi cơ sở40</v>
      </c>
      <c r="B2317" s="3" t="s">
        <v>10</v>
      </c>
      <c r="C2317" s="8" t="s">
        <v>42</v>
      </c>
      <c r="D2317" s="49"/>
      <c r="E2317" s="50">
        <v>1</v>
      </c>
      <c r="F2317" s="51">
        <v>56</v>
      </c>
      <c r="G2317" s="50">
        <v>56</v>
      </c>
      <c r="H2317">
        <v>40</v>
      </c>
    </row>
    <row r="2318" spans="1:8" ht="30">
      <c r="A2318" t="str">
        <f t="shared" si="78"/>
        <v>Hỗ trợ các phường, xã trung tâm (kinh phí đào tạo chính trị)40</v>
      </c>
      <c r="B2318" s="3" t="s">
        <v>1</v>
      </c>
      <c r="C2318" s="8" t="s">
        <v>166</v>
      </c>
      <c r="D2318" s="49"/>
      <c r="E2318" s="50">
        <v>0</v>
      </c>
      <c r="F2318" s="51">
        <v>1500</v>
      </c>
      <c r="G2318" s="50">
        <v>0</v>
      </c>
      <c r="H2318">
        <v>40</v>
      </c>
    </row>
    <row r="2319" spans="1:8">
      <c r="A2319" t="str">
        <f t="shared" si="78"/>
        <v>Kinh phí hoạt động ngành40</v>
      </c>
      <c r="B2319" s="25">
        <v>5</v>
      </c>
      <c r="C2319" s="6" t="s">
        <v>41</v>
      </c>
      <c r="D2319" s="47"/>
      <c r="E2319" s="52">
        <v>22441</v>
      </c>
      <c r="F2319" s="53">
        <v>0.01</v>
      </c>
      <c r="G2319" s="45">
        <v>224.41</v>
      </c>
      <c r="H2319">
        <v>40</v>
      </c>
    </row>
    <row r="2320" spans="1:8">
      <c r="A2320" t="str">
        <f t="shared" si="78"/>
        <v>Các sự nghiệp khác40</v>
      </c>
      <c r="B2320" s="25" t="s">
        <v>40</v>
      </c>
      <c r="C2320" s="6" t="s">
        <v>39</v>
      </c>
      <c r="D2320" s="47"/>
      <c r="E2320" s="50"/>
      <c r="F2320" s="46"/>
      <c r="G2320" s="45">
        <v>65254.795180000001</v>
      </c>
      <c r="H2320">
        <v>40</v>
      </c>
    </row>
    <row r="2321" spans="1:8">
      <c r="A2321" t="str">
        <f t="shared" si="78"/>
        <v>Chi chế độ tiền lương40</v>
      </c>
      <c r="B2321" s="25">
        <v>1</v>
      </c>
      <c r="C2321" s="10" t="s">
        <v>38</v>
      </c>
      <c r="D2321" s="48"/>
      <c r="E2321" s="45"/>
      <c r="F2321" s="46"/>
      <c r="G2321" s="45">
        <v>14978.005379999999</v>
      </c>
      <c r="H2321">
        <v>40</v>
      </c>
    </row>
    <row r="2322" spans="1:8" ht="30">
      <c r="A2322" t="str">
        <f t="shared" si="78"/>
        <v>Chế độ tiền lương theo số biên chế có mặt40</v>
      </c>
      <c r="B2322" s="3" t="s">
        <v>10</v>
      </c>
      <c r="C2322" s="8" t="s">
        <v>37</v>
      </c>
      <c r="D2322" s="49"/>
      <c r="E2322" s="50">
        <v>61</v>
      </c>
      <c r="F2322" s="51"/>
      <c r="G2322" s="50">
        <v>10450.459188000001</v>
      </c>
      <c r="H2322">
        <v>40</v>
      </c>
    </row>
    <row r="2323" spans="1:8">
      <c r="A2323" t="str">
        <f t="shared" si="78"/>
        <v>Phụ cấp cấp ủy40</v>
      </c>
      <c r="B2323" s="3" t="s">
        <v>1</v>
      </c>
      <c r="C2323" s="8" t="s">
        <v>36</v>
      </c>
      <c r="D2323" s="49"/>
      <c r="E2323" s="54">
        <v>26</v>
      </c>
      <c r="F2323" s="51">
        <v>8.4239999999999995</v>
      </c>
      <c r="G2323" s="50">
        <v>219.024</v>
      </c>
      <c r="H2323">
        <v>40</v>
      </c>
    </row>
    <row r="2324" spans="1:8">
      <c r="A2324" t="str">
        <f t="shared" si="78"/>
        <v>Phụ cấp HĐND40</v>
      </c>
      <c r="B2324" s="3" t="s">
        <v>26</v>
      </c>
      <c r="C2324" s="8" t="s">
        <v>35</v>
      </c>
      <c r="D2324" s="49"/>
      <c r="E2324" s="54">
        <v>80</v>
      </c>
      <c r="F2324" s="51">
        <v>8.4239999999999995</v>
      </c>
      <c r="G2324" s="50">
        <v>673.92</v>
      </c>
      <c r="H2324">
        <v>40</v>
      </c>
    </row>
    <row r="2325" spans="1:8" ht="45">
      <c r="A2325" t="str">
        <f t="shared" si="78"/>
        <v>Chế độ người hoạt động không chuyên trách, người trực tiếp tham gia hoạt động tại cấp ấp40</v>
      </c>
      <c r="B2325" s="3" t="s">
        <v>24</v>
      </c>
      <c r="C2325" s="8" t="s">
        <v>34</v>
      </c>
      <c r="D2325" s="49"/>
      <c r="E2325" s="50"/>
      <c r="F2325" s="51"/>
      <c r="G2325" s="50">
        <v>3634.6021919999976</v>
      </c>
      <c r="H2325">
        <v>40</v>
      </c>
    </row>
    <row r="2326" spans="1:8">
      <c r="A2326" t="str">
        <f t="shared" si="78"/>
        <v>Khoán chi hoạt động 40</v>
      </c>
      <c r="B2326" s="25">
        <v>2</v>
      </c>
      <c r="C2326" s="6" t="s">
        <v>33</v>
      </c>
      <c r="D2326" s="47"/>
      <c r="E2326" s="45"/>
      <c r="F2326" s="46"/>
      <c r="G2326" s="45">
        <v>8080</v>
      </c>
      <c r="H2326">
        <v>40</v>
      </c>
    </row>
    <row r="2327" spans="1:8" ht="30">
      <c r="A2327" t="str">
        <f t="shared" ref="A2327:A2349" si="79">C2327&amp;H2327</f>
        <v>Phân bổ theo số biên chế CBCC được giao40</v>
      </c>
      <c r="B2327" s="14" t="s">
        <v>10</v>
      </c>
      <c r="C2327" s="15" t="s">
        <v>32</v>
      </c>
      <c r="D2327" s="55"/>
      <c r="E2327" s="56">
        <v>71</v>
      </c>
      <c r="F2327" s="57">
        <v>80</v>
      </c>
      <c r="G2327" s="58">
        <v>5680</v>
      </c>
      <c r="H2327">
        <v>40</v>
      </c>
    </row>
    <row r="2328" spans="1:8" ht="30">
      <c r="A2328" t="str">
        <f t="shared" si="79"/>
        <v>Phân bổ theo số biên chế viên chức được giao40</v>
      </c>
      <c r="B2328" s="14" t="s">
        <v>1</v>
      </c>
      <c r="C2328" s="15" t="s">
        <v>31</v>
      </c>
      <c r="D2328" s="55"/>
      <c r="E2328" s="56">
        <v>15</v>
      </c>
      <c r="F2328" s="57">
        <v>50</v>
      </c>
      <c r="G2328" s="58">
        <v>750</v>
      </c>
      <c r="H2328">
        <v>40</v>
      </c>
    </row>
    <row r="2329" spans="1:8" ht="30">
      <c r="A2329" t="str">
        <f t="shared" si="79"/>
        <v>Phân bổ bổ sung số biên chế tiết kiệm, chưa tuyển40</v>
      </c>
      <c r="B2329" s="14" t="s">
        <v>26</v>
      </c>
      <c r="C2329" s="13" t="s">
        <v>30</v>
      </c>
      <c r="D2329" s="59"/>
      <c r="E2329" s="56">
        <v>25</v>
      </c>
      <c r="F2329" s="57">
        <v>66</v>
      </c>
      <c r="G2329" s="58">
        <v>1650</v>
      </c>
      <c r="H2329">
        <v>40</v>
      </c>
    </row>
    <row r="2330" spans="1:8">
      <c r="A2330" t="str">
        <f t="shared" si="79"/>
        <v>Chi các chế độ chính sách lớn40</v>
      </c>
      <c r="B2330" s="25">
        <v>3</v>
      </c>
      <c r="C2330" s="6" t="s">
        <v>29</v>
      </c>
      <c r="D2330" s="47"/>
      <c r="E2330" s="45"/>
      <c r="F2330" s="46"/>
      <c r="G2330" s="45">
        <v>20968.8328</v>
      </c>
      <c r="H2330">
        <v>40</v>
      </c>
    </row>
    <row r="2331" spans="1:8" ht="30">
      <c r="A2331" t="str">
        <f t="shared" si="79"/>
        <v>Chi chế độ trợ giúp xã hội thường xuyên40</v>
      </c>
      <c r="B2331" s="3" t="s">
        <v>10</v>
      </c>
      <c r="C2331" s="8" t="s">
        <v>28</v>
      </c>
      <c r="D2331" s="49"/>
      <c r="E2331" s="50"/>
      <c r="F2331" s="51"/>
      <c r="G2331" s="50">
        <v>6123</v>
      </c>
      <c r="H2331">
        <v>40</v>
      </c>
    </row>
    <row r="2332" spans="1:8">
      <c r="A2332" t="str">
        <f t="shared" si="79"/>
        <v>Tiền điện hộ nghèo, BTXH40</v>
      </c>
      <c r="B2332" s="3" t="s">
        <v>1</v>
      </c>
      <c r="C2332" s="8" t="s">
        <v>27</v>
      </c>
      <c r="D2332" s="49"/>
      <c r="E2332" s="50"/>
      <c r="F2332" s="51"/>
      <c r="G2332" s="50">
        <v>107.13600000000001</v>
      </c>
      <c r="H2332">
        <v>40</v>
      </c>
    </row>
    <row r="2333" spans="1:8" ht="30">
      <c r="A2333" t="str">
        <f t="shared" si="79"/>
        <v>Chính sách người có uy tín, già làng40</v>
      </c>
      <c r="B2333" s="3" t="s">
        <v>26</v>
      </c>
      <c r="C2333" s="8" t="s">
        <v>25</v>
      </c>
      <c r="D2333" s="49"/>
      <c r="E2333" s="50"/>
      <c r="F2333" s="51"/>
      <c r="G2333" s="50">
        <v>116.6</v>
      </c>
      <c r="H2333">
        <v>40</v>
      </c>
    </row>
    <row r="2334" spans="1:8" ht="30">
      <c r="A2334" t="str">
        <f t="shared" si="79"/>
        <v>Chế độ quà tặng, chúc thọ người cao tuổi40</v>
      </c>
      <c r="B2334" s="3" t="s">
        <v>24</v>
      </c>
      <c r="C2334" s="8" t="s">
        <v>23</v>
      </c>
      <c r="D2334" s="49"/>
      <c r="E2334" s="50"/>
      <c r="F2334" s="51"/>
      <c r="G2334" s="50">
        <v>340.4</v>
      </c>
      <c r="H2334">
        <v>40</v>
      </c>
    </row>
    <row r="2335" spans="1:8" ht="30">
      <c r="A2335" t="str">
        <f t="shared" si="79"/>
        <v>Chế độ đối với trưởng các đoàn thể ấp40</v>
      </c>
      <c r="B2335" s="3" t="s">
        <v>22</v>
      </c>
      <c r="C2335" s="8" t="s">
        <v>21</v>
      </c>
      <c r="D2335" s="49"/>
      <c r="E2335" s="50">
        <v>145</v>
      </c>
      <c r="F2335" s="51">
        <v>3.5999999999999996</v>
      </c>
      <c r="G2335" s="50">
        <v>522</v>
      </c>
      <c r="H2335">
        <v>40</v>
      </c>
    </row>
    <row r="2336" spans="1:8">
      <c r="A2336" t="str">
        <f t="shared" si="79"/>
        <v>Chế độ hỗ trợ tổ nhân dân40</v>
      </c>
      <c r="B2336" s="3" t="s">
        <v>20</v>
      </c>
      <c r="C2336" s="8" t="s">
        <v>19</v>
      </c>
      <c r="D2336" s="49"/>
      <c r="E2336" s="50"/>
      <c r="F2336" s="51">
        <v>3.5999999999999996</v>
      </c>
      <c r="G2336" s="50">
        <v>0</v>
      </c>
      <c r="H2336">
        <v>40</v>
      </c>
    </row>
    <row r="2337" spans="1:8" ht="30">
      <c r="A2337" t="str">
        <f t="shared" si="79"/>
        <v>Chế độ đối với đội an ninh trật tự cơ sở40</v>
      </c>
      <c r="B2337" s="3" t="s">
        <v>18</v>
      </c>
      <c r="C2337" s="8" t="s">
        <v>17</v>
      </c>
      <c r="D2337" s="49"/>
      <c r="E2337" s="50"/>
      <c r="F2337" s="51"/>
      <c r="G2337" s="50">
        <v>5348.0640000000003</v>
      </c>
      <c r="H2337">
        <v>40</v>
      </c>
    </row>
    <row r="2338" spans="1:8">
      <c r="A2338" t="str">
        <f t="shared" si="79"/>
        <v>Chế độ dân quân tự vệ40</v>
      </c>
      <c r="B2338" s="3" t="s">
        <v>16</v>
      </c>
      <c r="C2338" s="8" t="s">
        <v>15</v>
      </c>
      <c r="D2338" s="49"/>
      <c r="E2338" s="50"/>
      <c r="F2338" s="51"/>
      <c r="G2338" s="50">
        <v>7300.4327999999996</v>
      </c>
      <c r="H2338">
        <v>40</v>
      </c>
    </row>
    <row r="2339" spans="1:8">
      <c r="A2339" t="str">
        <f t="shared" si="79"/>
        <v>Chế độ hỗ trợ Tết Nguyên đán40</v>
      </c>
      <c r="B2339" s="3" t="s">
        <v>14</v>
      </c>
      <c r="C2339" s="8" t="s">
        <v>13</v>
      </c>
      <c r="D2339" s="49"/>
      <c r="E2339" s="50"/>
      <c r="F2339" s="51"/>
      <c r="G2339" s="50">
        <v>1111.2</v>
      </c>
      <c r="H2339">
        <v>40</v>
      </c>
    </row>
    <row r="2340" spans="1:8">
      <c r="A2340" t="str">
        <f t="shared" si="79"/>
        <v>Chi thu gom, xử lý rác40</v>
      </c>
      <c r="B2340" s="25">
        <v>4</v>
      </c>
      <c r="C2340" s="10" t="s">
        <v>12</v>
      </c>
      <c r="D2340" s="48"/>
      <c r="E2340" s="45"/>
      <c r="F2340" s="46"/>
      <c r="G2340" s="45">
        <v>1500</v>
      </c>
      <c r="H2340">
        <v>40</v>
      </c>
    </row>
    <row r="2341" spans="1:8">
      <c r="A2341" t="str">
        <f t="shared" si="79"/>
        <v>Chi bổ sung đặc thù40</v>
      </c>
      <c r="B2341" s="25">
        <v>5</v>
      </c>
      <c r="C2341" s="6" t="s">
        <v>11</v>
      </c>
      <c r="D2341" s="47"/>
      <c r="E2341" s="45"/>
      <c r="F2341" s="46"/>
      <c r="G2341" s="45">
        <v>0</v>
      </c>
      <c r="H2341">
        <v>40</v>
      </c>
    </row>
    <row r="2342" spans="1:8">
      <c r="A2342" t="str">
        <f t="shared" si="79"/>
        <v>Hỗ trợ các phường, xã trung tâm40</v>
      </c>
      <c r="B2342" s="3" t="s">
        <v>10</v>
      </c>
      <c r="C2342" s="8" t="s">
        <v>9</v>
      </c>
      <c r="D2342" s="49"/>
      <c r="E2342" s="50"/>
      <c r="F2342" s="51"/>
      <c r="G2342" s="50">
        <v>0</v>
      </c>
      <c r="H2342">
        <v>40</v>
      </c>
    </row>
    <row r="2343" spans="1:8">
      <c r="A2343" t="str">
        <f t="shared" si="79"/>
        <v>- Phường Trấn Biên 40</v>
      </c>
      <c r="B2343" s="3"/>
      <c r="C2343" s="8" t="s">
        <v>8</v>
      </c>
      <c r="D2343" s="49"/>
      <c r="E2343" s="50"/>
      <c r="F2343" s="51">
        <v>60000</v>
      </c>
      <c r="G2343" s="50"/>
      <c r="H2343">
        <v>40</v>
      </c>
    </row>
    <row r="2344" spans="1:8" ht="30">
      <c r="A2344" t="str">
        <f t="shared" si="79"/>
        <v>- Phường Long Khánh và Phường Bình Phước40</v>
      </c>
      <c r="B2344" s="3"/>
      <c r="C2344" s="8" t="s">
        <v>7</v>
      </c>
      <c r="D2344" s="49"/>
      <c r="E2344" s="50"/>
      <c r="F2344" s="51">
        <v>19200</v>
      </c>
      <c r="G2344" s="50"/>
      <c r="H2344">
        <v>40</v>
      </c>
    </row>
    <row r="2345" spans="1:8">
      <c r="A2345" t="str">
        <f t="shared" si="79"/>
        <v>- Các phường trung tâm khác40</v>
      </c>
      <c r="B2345" s="3"/>
      <c r="C2345" s="8" t="s">
        <v>6</v>
      </c>
      <c r="D2345" s="49"/>
      <c r="E2345" s="50"/>
      <c r="F2345" s="51">
        <v>8500</v>
      </c>
      <c r="G2345" s="50"/>
      <c r="H2345">
        <v>40</v>
      </c>
    </row>
    <row r="2346" spans="1:8">
      <c r="A2346" t="str">
        <f t="shared" si="79"/>
        <v xml:space="preserve"> Hỗ trợ các xã vùng biên giới40</v>
      </c>
      <c r="B2346" s="3" t="s">
        <v>1</v>
      </c>
      <c r="C2346" s="8" t="s">
        <v>5</v>
      </c>
      <c r="D2346" s="49"/>
      <c r="E2346" s="50"/>
      <c r="F2346" s="51">
        <v>3000</v>
      </c>
      <c r="G2346" s="50">
        <v>0</v>
      </c>
      <c r="H2346">
        <v>40</v>
      </c>
    </row>
    <row r="2347" spans="1:8">
      <c r="A2347" t="str">
        <f t="shared" si="79"/>
        <v>Phân bổ chung 40</v>
      </c>
      <c r="B2347" s="25">
        <v>9</v>
      </c>
      <c r="C2347" s="6" t="s">
        <v>4</v>
      </c>
      <c r="D2347" s="47"/>
      <c r="E2347" s="45"/>
      <c r="F2347" s="46"/>
      <c r="G2347" s="45">
        <v>19727.956999999999</v>
      </c>
      <c r="H2347">
        <v>40</v>
      </c>
    </row>
    <row r="2348" spans="1:8">
      <c r="A2348" t="str">
        <f t="shared" si="79"/>
        <v>Phân bổ chung theo xã40</v>
      </c>
      <c r="B2348" s="3" t="s">
        <v>3</v>
      </c>
      <c r="C2348" s="8" t="s">
        <v>2</v>
      </c>
      <c r="D2348" s="49"/>
      <c r="E2348" s="50">
        <v>1</v>
      </c>
      <c r="F2348" s="51">
        <v>18000</v>
      </c>
      <c r="G2348" s="50">
        <v>18000</v>
      </c>
      <c r="H2348">
        <v>40</v>
      </c>
    </row>
    <row r="2349" spans="1:8">
      <c r="A2349" t="str">
        <f t="shared" si="79"/>
        <v>Phân bổ theo dân số 40</v>
      </c>
      <c r="B2349" s="3" t="s">
        <v>1</v>
      </c>
      <c r="C2349" s="8" t="s">
        <v>0</v>
      </c>
      <c r="D2349" s="49"/>
      <c r="E2349" s="52">
        <v>22441</v>
      </c>
      <c r="F2349" s="51">
        <v>7.6999999999999999E-2</v>
      </c>
      <c r="G2349" s="50">
        <v>1727.9569999999999</v>
      </c>
      <c r="H2349">
        <v>40</v>
      </c>
    </row>
    <row r="2352" spans="1:8">
      <c r="B2352" s="147" t="s">
        <v>64</v>
      </c>
      <c r="C2352" s="149" t="s">
        <v>63</v>
      </c>
      <c r="D2352" s="149" t="s">
        <v>62</v>
      </c>
      <c r="E2352" s="151" t="s">
        <v>61</v>
      </c>
      <c r="F2352" s="151"/>
      <c r="G2352" s="151"/>
      <c r="H2352">
        <v>41</v>
      </c>
    </row>
    <row r="2353" spans="1:8">
      <c r="B2353" s="148"/>
      <c r="C2353" s="150"/>
      <c r="D2353" s="150"/>
      <c r="E2353" s="18" t="s">
        <v>60</v>
      </c>
      <c r="F2353" s="18" t="s">
        <v>59</v>
      </c>
      <c r="G2353" s="18" t="s">
        <v>58</v>
      </c>
      <c r="H2353">
        <v>41</v>
      </c>
    </row>
    <row r="2354" spans="1:8">
      <c r="A2354" t="str">
        <f t="shared" ref="A2354:A2385" si="80">C2354&amp;H2354</f>
        <v>Tổng41</v>
      </c>
      <c r="B2354" s="25"/>
      <c r="C2354" s="26" t="s">
        <v>57</v>
      </c>
      <c r="D2354" s="45"/>
      <c r="E2354" s="45"/>
      <c r="F2354" s="46"/>
      <c r="G2354" s="45">
        <v>216796.59909502277</v>
      </c>
      <c r="H2354">
        <v>41</v>
      </c>
    </row>
    <row r="2355" spans="1:8">
      <c r="A2355" t="str">
        <f t="shared" si="80"/>
        <v>Sự nghiệp giáo dục - đào tạo41</v>
      </c>
      <c r="B2355" s="25" t="s">
        <v>56</v>
      </c>
      <c r="C2355" s="6" t="s">
        <v>55</v>
      </c>
      <c r="D2355" s="47"/>
      <c r="E2355" s="45"/>
      <c r="F2355" s="46"/>
      <c r="G2355" s="45">
        <v>123334.19919102275</v>
      </c>
      <c r="H2355">
        <v>41</v>
      </c>
    </row>
    <row r="2356" spans="1:8" ht="28.5">
      <c r="A2356" t="str">
        <f t="shared" si="80"/>
        <v>Chi chế độ tiền lương theo số biên chế có mặt41</v>
      </c>
      <c r="B2356" s="25">
        <v>1</v>
      </c>
      <c r="C2356" s="10" t="s">
        <v>54</v>
      </c>
      <c r="D2356" s="48"/>
      <c r="E2356" s="45">
        <v>372</v>
      </c>
      <c r="F2356" s="46"/>
      <c r="G2356" s="45">
        <v>93489.237226199999</v>
      </c>
      <c r="H2356">
        <v>41</v>
      </c>
    </row>
    <row r="2357" spans="1:8">
      <c r="A2357" t="str">
        <f t="shared" si="80"/>
        <v>Khoán chi hoạt động giáo dục41</v>
      </c>
      <c r="B2357" s="25">
        <v>2</v>
      </c>
      <c r="C2357" s="6" t="s">
        <v>163</v>
      </c>
      <c r="D2357" s="47"/>
      <c r="E2357" s="45"/>
      <c r="F2357" s="46"/>
      <c r="G2357" s="45">
        <v>17191.9728</v>
      </c>
      <c r="H2357">
        <v>41</v>
      </c>
    </row>
    <row r="2358" spans="1:8">
      <c r="A2358" t="str">
        <f t="shared" si="80"/>
        <v>Mầm non41</v>
      </c>
      <c r="B2358" s="3" t="s">
        <v>10</v>
      </c>
      <c r="C2358" s="8" t="s">
        <v>53</v>
      </c>
      <c r="D2358" s="49"/>
      <c r="E2358" s="50"/>
      <c r="F2358" s="51"/>
      <c r="G2358" s="50">
        <v>4560</v>
      </c>
      <c r="H2358">
        <v>41</v>
      </c>
    </row>
    <row r="2359" spans="1:8">
      <c r="A2359" t="str">
        <f t="shared" si="80"/>
        <v>- Phường41</v>
      </c>
      <c r="B2359" s="3"/>
      <c r="C2359" s="8" t="s">
        <v>167</v>
      </c>
      <c r="D2359" s="49"/>
      <c r="E2359" s="50"/>
      <c r="F2359" s="51">
        <v>52</v>
      </c>
      <c r="G2359" s="50">
        <v>0</v>
      </c>
      <c r="H2359">
        <v>41</v>
      </c>
    </row>
    <row r="2360" spans="1:8">
      <c r="A2360" t="str">
        <f t="shared" si="80"/>
        <v>- Xã41</v>
      </c>
      <c r="B2360" s="3"/>
      <c r="C2360" s="8" t="s">
        <v>164</v>
      </c>
      <c r="D2360" s="49"/>
      <c r="E2360" s="50">
        <v>76</v>
      </c>
      <c r="F2360" s="51">
        <v>60</v>
      </c>
      <c r="G2360" s="50">
        <v>4560</v>
      </c>
      <c r="H2360">
        <v>41</v>
      </c>
    </row>
    <row r="2361" spans="1:8">
      <c r="A2361" t="str">
        <f t="shared" si="80"/>
        <v>Cấp 1, 241</v>
      </c>
      <c r="B2361" s="3" t="s">
        <v>1</v>
      </c>
      <c r="C2361" s="8" t="s">
        <v>52</v>
      </c>
      <c r="D2361" s="49"/>
      <c r="E2361" s="50"/>
      <c r="F2361" s="51"/>
      <c r="G2361" s="50">
        <v>10815</v>
      </c>
      <c r="H2361">
        <v>41</v>
      </c>
    </row>
    <row r="2362" spans="1:8">
      <c r="A2362" t="str">
        <f t="shared" si="80"/>
        <v>-Phường41</v>
      </c>
      <c r="B2362" s="3"/>
      <c r="C2362" s="8" t="s">
        <v>168</v>
      </c>
      <c r="D2362" s="49"/>
      <c r="E2362" s="50"/>
      <c r="F2362" s="51">
        <v>30</v>
      </c>
      <c r="G2362" s="50">
        <v>0</v>
      </c>
      <c r="H2362">
        <v>41</v>
      </c>
    </row>
    <row r="2363" spans="1:8">
      <c r="A2363" t="str">
        <f t="shared" si="80"/>
        <v>-Xã41</v>
      </c>
      <c r="B2363" s="3"/>
      <c r="C2363" s="8" t="s">
        <v>169</v>
      </c>
      <c r="D2363" s="49"/>
      <c r="E2363" s="50">
        <v>309</v>
      </c>
      <c r="F2363" s="51">
        <v>35</v>
      </c>
      <c r="G2363" s="50">
        <v>10815</v>
      </c>
      <c r="H2363">
        <v>41</v>
      </c>
    </row>
    <row r="2364" spans="1:8">
      <c r="A2364" t="str">
        <f t="shared" si="80"/>
        <v>Trường chính trị 41</v>
      </c>
      <c r="B2364" s="3" t="s">
        <v>26</v>
      </c>
      <c r="C2364" s="8" t="s">
        <v>51</v>
      </c>
      <c r="D2364" s="49"/>
      <c r="E2364" s="50">
        <v>3</v>
      </c>
      <c r="F2364" s="51">
        <v>80</v>
      </c>
      <c r="G2364" s="50">
        <v>240</v>
      </c>
      <c r="H2364">
        <v>41</v>
      </c>
    </row>
    <row r="2365" spans="1:8">
      <c r="A2365" t="str">
        <f t="shared" si="80"/>
        <v>Trường dân tộc nội trú41</v>
      </c>
      <c r="B2365" s="3" t="s">
        <v>24</v>
      </c>
      <c r="C2365" s="8" t="s">
        <v>165</v>
      </c>
      <c r="D2365" s="49"/>
      <c r="E2365" s="50"/>
      <c r="F2365" s="51"/>
      <c r="G2365" s="50"/>
      <c r="H2365">
        <v>41</v>
      </c>
    </row>
    <row r="2366" spans="1:8" ht="45">
      <c r="A2366" t="str">
        <f t="shared" si="80"/>
        <v>'Phân bổ bổ sung số biên chế tiết kiệm, chưa tuyển sự nghiệp giáo dục - đào tạo41</v>
      </c>
      <c r="B2366" s="3" t="s">
        <v>22</v>
      </c>
      <c r="C2366" s="8" t="s">
        <v>170</v>
      </c>
      <c r="D2366" s="49"/>
      <c r="E2366" s="50">
        <v>24</v>
      </c>
      <c r="F2366" s="51">
        <v>65.707199999999986</v>
      </c>
      <c r="G2366" s="50">
        <v>1576.9727999999996</v>
      </c>
      <c r="H2366">
        <v>41</v>
      </c>
    </row>
    <row r="2367" spans="1:8">
      <c r="A2367" t="str">
        <f t="shared" si="80"/>
        <v>Chi các chế độ chính sách41</v>
      </c>
      <c r="B2367" s="25">
        <v>3</v>
      </c>
      <c r="C2367" s="6" t="s">
        <v>50</v>
      </c>
      <c r="D2367" s="47"/>
      <c r="E2367" s="45"/>
      <c r="F2367" s="46"/>
      <c r="G2367" s="45">
        <v>10660.183964822743</v>
      </c>
      <c r="H2367">
        <v>41</v>
      </c>
    </row>
    <row r="2368" spans="1:8" ht="30">
      <c r="A2368" t="str">
        <f t="shared" si="80"/>
        <v>Miễn giảm học phí, hỗ trợ chi phí học tập41</v>
      </c>
      <c r="B2368" s="3" t="s">
        <v>10</v>
      </c>
      <c r="C2368" s="8" t="s">
        <v>49</v>
      </c>
      <c r="D2368" s="49"/>
      <c r="E2368" s="50"/>
      <c r="F2368" s="51"/>
      <c r="G2368" s="50">
        <v>54.000000000000007</v>
      </c>
      <c r="H2368">
        <v>41</v>
      </c>
    </row>
    <row r="2369" spans="1:8" ht="45">
      <c r="A2369" t="str">
        <f t="shared" si="80"/>
        <v>Chính sách hỗ trợ mầm non (tiền ăn trẻ, hỗ trợ giáo viên, hỗ trợ cơ sở mầm non)41</v>
      </c>
      <c r="B2369" s="3" t="s">
        <v>1</v>
      </c>
      <c r="C2369" s="8" t="s">
        <v>48</v>
      </c>
      <c r="D2369" s="49"/>
      <c r="E2369" s="50"/>
      <c r="F2369" s="51"/>
      <c r="G2369" s="50"/>
      <c r="H2369">
        <v>41</v>
      </c>
    </row>
    <row r="2370" spans="1:8">
      <c r="A2370" t="str">
        <f t="shared" si="80"/>
        <v>Chế độ hỗ trợ học sinh khuyết tật41</v>
      </c>
      <c r="B2370" s="3" t="s">
        <v>26</v>
      </c>
      <c r="C2370" s="8" t="s">
        <v>47</v>
      </c>
      <c r="D2370" s="49"/>
      <c r="E2370" s="50"/>
      <c r="F2370" s="51"/>
      <c r="G2370" s="50">
        <v>114.58799999999999</v>
      </c>
      <c r="H2370">
        <v>41</v>
      </c>
    </row>
    <row r="2371" spans="1:8" ht="30">
      <c r="A2371" t="str">
        <f t="shared" si="80"/>
        <v>Chế độ giáo viên dạy trẻ khuyết tật41</v>
      </c>
      <c r="B2371" s="3" t="s">
        <v>24</v>
      </c>
      <c r="C2371" s="8" t="s">
        <v>46</v>
      </c>
      <c r="D2371" s="49"/>
      <c r="E2371" s="50"/>
      <c r="F2371" s="51"/>
      <c r="G2371" s="50">
        <v>1123.5449648227427</v>
      </c>
      <c r="H2371">
        <v>41</v>
      </c>
    </row>
    <row r="2372" spans="1:8" ht="30">
      <c r="A2372" t="str">
        <f t="shared" si="80"/>
        <v>Chế độ hỗ trợ trẻ em nhà trẻ bán trú41</v>
      </c>
      <c r="B2372" s="3" t="s">
        <v>22</v>
      </c>
      <c r="C2372" s="8" t="s">
        <v>45</v>
      </c>
      <c r="D2372" s="49"/>
      <c r="E2372" s="50"/>
      <c r="F2372" s="51"/>
      <c r="G2372" s="50"/>
      <c r="H2372">
        <v>41</v>
      </c>
    </row>
    <row r="2373" spans="1:8" ht="30">
      <c r="A2373" t="str">
        <f t="shared" si="80"/>
        <v>Chế độ hỗ trợ đối với học sinh, trường dân tộc nội trú41</v>
      </c>
      <c r="B2373" s="21" t="s">
        <v>20</v>
      </c>
      <c r="C2373" s="22" t="s">
        <v>161</v>
      </c>
      <c r="D2373" s="49"/>
      <c r="E2373" s="50"/>
      <c r="F2373" s="51"/>
      <c r="G2373" s="50">
        <v>8902.4510000000009</v>
      </c>
      <c r="H2373">
        <v>41</v>
      </c>
    </row>
    <row r="2374" spans="1:8">
      <c r="A2374" t="str">
        <f t="shared" si="80"/>
        <v>Hỗ trợ Tết Nguyên đán41</v>
      </c>
      <c r="B2374" s="3" t="s">
        <v>18</v>
      </c>
      <c r="C2374" s="8" t="s">
        <v>44</v>
      </c>
      <c r="D2374" s="49"/>
      <c r="E2374" s="50">
        <v>388</v>
      </c>
      <c r="F2374" s="51">
        <v>1.2</v>
      </c>
      <c r="G2374" s="50">
        <v>465.59999999999997</v>
      </c>
      <c r="H2374">
        <v>41</v>
      </c>
    </row>
    <row r="2375" spans="1:8">
      <c r="A2375" t="str">
        <f t="shared" si="80"/>
        <v>Các đặc thù41</v>
      </c>
      <c r="B2375" s="25">
        <v>4</v>
      </c>
      <c r="C2375" s="6" t="s">
        <v>43</v>
      </c>
      <c r="D2375" s="47"/>
      <c r="E2375" s="45"/>
      <c r="F2375" s="46"/>
      <c r="G2375" s="45">
        <v>1725.1152</v>
      </c>
      <c r="H2375">
        <v>41</v>
      </c>
    </row>
    <row r="2376" spans="1:8" ht="30">
      <c r="A2376" t="str">
        <f t="shared" si="80"/>
        <v>Trường có từ 02 cơ sở trở lên, mỗi cơ sở41</v>
      </c>
      <c r="B2376" s="3" t="s">
        <v>10</v>
      </c>
      <c r="C2376" s="8" t="s">
        <v>42</v>
      </c>
      <c r="D2376" s="49"/>
      <c r="E2376" s="50">
        <v>4</v>
      </c>
      <c r="F2376" s="51">
        <v>56.278800000000004</v>
      </c>
      <c r="G2376" s="50">
        <v>225.11520000000002</v>
      </c>
      <c r="H2376">
        <v>41</v>
      </c>
    </row>
    <row r="2377" spans="1:8" ht="30">
      <c r="A2377" t="str">
        <f t="shared" si="80"/>
        <v>Hỗ trợ các phường, xã trung tâm (kinh phí đào tạo chính trị)41</v>
      </c>
      <c r="B2377" s="3" t="s">
        <v>1</v>
      </c>
      <c r="C2377" s="8" t="s">
        <v>166</v>
      </c>
      <c r="D2377" s="49"/>
      <c r="E2377" s="50">
        <v>1</v>
      </c>
      <c r="F2377" s="51">
        <v>1500</v>
      </c>
      <c r="G2377" s="50">
        <v>1500</v>
      </c>
      <c r="H2377">
        <v>41</v>
      </c>
    </row>
    <row r="2378" spans="1:8">
      <c r="A2378" t="str">
        <f t="shared" si="80"/>
        <v>Kinh phí hoạt động ngành41</v>
      </c>
      <c r="B2378" s="25">
        <v>5</v>
      </c>
      <c r="C2378" s="6" t="s">
        <v>41</v>
      </c>
      <c r="D2378" s="47"/>
      <c r="E2378" s="52">
        <v>26769</v>
      </c>
      <c r="F2378" s="53">
        <v>0.01</v>
      </c>
      <c r="G2378" s="45">
        <v>267.69</v>
      </c>
      <c r="H2378">
        <v>41</v>
      </c>
    </row>
    <row r="2379" spans="1:8">
      <c r="A2379" t="str">
        <f t="shared" si="80"/>
        <v>Các sự nghiệp khác41</v>
      </c>
      <c r="B2379" s="25" t="s">
        <v>40</v>
      </c>
      <c r="C2379" s="6" t="s">
        <v>39</v>
      </c>
      <c r="D2379" s="47"/>
      <c r="E2379" s="50"/>
      <c r="F2379" s="46"/>
      <c r="G2379" s="45">
        <v>93462.399904000005</v>
      </c>
      <c r="H2379">
        <v>41</v>
      </c>
    </row>
    <row r="2380" spans="1:8">
      <c r="A2380" t="str">
        <f t="shared" si="80"/>
        <v>Chi chế độ tiền lương41</v>
      </c>
      <c r="B2380" s="25">
        <v>1</v>
      </c>
      <c r="C2380" s="10" t="s">
        <v>38</v>
      </c>
      <c r="D2380" s="48"/>
      <c r="E2380" s="45"/>
      <c r="F2380" s="46"/>
      <c r="G2380" s="45">
        <v>18371.938103999997</v>
      </c>
      <c r="H2380">
        <v>41</v>
      </c>
    </row>
    <row r="2381" spans="1:8" ht="30">
      <c r="A2381" t="str">
        <f t="shared" si="80"/>
        <v>Chế độ tiền lương theo số biên chế có mặt41</v>
      </c>
      <c r="B2381" s="3" t="s">
        <v>10</v>
      </c>
      <c r="C2381" s="8" t="s">
        <v>37</v>
      </c>
      <c r="D2381" s="49"/>
      <c r="E2381" s="50">
        <v>81</v>
      </c>
      <c r="F2381" s="51"/>
      <c r="G2381" s="50">
        <v>13694.363279999998</v>
      </c>
      <c r="H2381">
        <v>41</v>
      </c>
    </row>
    <row r="2382" spans="1:8">
      <c r="A2382" t="str">
        <f t="shared" si="80"/>
        <v>Phụ cấp cấp ủy41</v>
      </c>
      <c r="B2382" s="3" t="s">
        <v>1</v>
      </c>
      <c r="C2382" s="8" t="s">
        <v>36</v>
      </c>
      <c r="D2382" s="49"/>
      <c r="E2382" s="54">
        <v>25</v>
      </c>
      <c r="F2382" s="51">
        <v>8.4239999999999995</v>
      </c>
      <c r="G2382" s="50">
        <v>210.6</v>
      </c>
      <c r="H2382">
        <v>41</v>
      </c>
    </row>
    <row r="2383" spans="1:8">
      <c r="A2383" t="str">
        <f t="shared" si="80"/>
        <v>Phụ cấp HĐND41</v>
      </c>
      <c r="B2383" s="3" t="s">
        <v>26</v>
      </c>
      <c r="C2383" s="8" t="s">
        <v>35</v>
      </c>
      <c r="D2383" s="49"/>
      <c r="E2383" s="54">
        <v>76</v>
      </c>
      <c r="F2383" s="51">
        <v>8.4239999999999995</v>
      </c>
      <c r="G2383" s="50">
        <v>640.22399999999993</v>
      </c>
      <c r="H2383">
        <v>41</v>
      </c>
    </row>
    <row r="2384" spans="1:8" ht="45">
      <c r="A2384" t="str">
        <f t="shared" si="80"/>
        <v>Chế độ người hoạt động không chuyên trách, người trực tiếp tham gia hoạt động tại cấp ấp41</v>
      </c>
      <c r="B2384" s="3" t="s">
        <v>24</v>
      </c>
      <c r="C2384" s="8" t="s">
        <v>34</v>
      </c>
      <c r="D2384" s="49"/>
      <c r="E2384" s="50"/>
      <c r="F2384" s="51"/>
      <c r="G2384" s="50">
        <v>3826.7508239999997</v>
      </c>
      <c r="H2384">
        <v>41</v>
      </c>
    </row>
    <row r="2385" spans="1:8">
      <c r="A2385" t="str">
        <f t="shared" si="80"/>
        <v>Khoán chi hoạt động 41</v>
      </c>
      <c r="B2385" s="25">
        <v>2</v>
      </c>
      <c r="C2385" s="6" t="s">
        <v>33</v>
      </c>
      <c r="D2385" s="47"/>
      <c r="E2385" s="45"/>
      <c r="F2385" s="46"/>
      <c r="G2385" s="45">
        <v>7636</v>
      </c>
      <c r="H2385">
        <v>41</v>
      </c>
    </row>
    <row r="2386" spans="1:8" ht="30">
      <c r="A2386" t="str">
        <f t="shared" ref="A2386:A2408" si="81">C2386&amp;H2386</f>
        <v>Phân bổ theo số biên chế CBCC được giao41</v>
      </c>
      <c r="B2386" s="14" t="s">
        <v>10</v>
      </c>
      <c r="C2386" s="15" t="s">
        <v>32</v>
      </c>
      <c r="D2386" s="55"/>
      <c r="E2386" s="56">
        <v>77</v>
      </c>
      <c r="F2386" s="57">
        <v>80</v>
      </c>
      <c r="G2386" s="58">
        <v>6160</v>
      </c>
      <c r="H2386">
        <v>41</v>
      </c>
    </row>
    <row r="2387" spans="1:8" ht="30">
      <c r="A2387" t="str">
        <f t="shared" si="81"/>
        <v>Phân bổ theo số biên chế viên chức được giao41</v>
      </c>
      <c r="B2387" s="14" t="s">
        <v>1</v>
      </c>
      <c r="C2387" s="15" t="s">
        <v>31</v>
      </c>
      <c r="D2387" s="55"/>
      <c r="E2387" s="56">
        <v>15</v>
      </c>
      <c r="F2387" s="57">
        <v>50</v>
      </c>
      <c r="G2387" s="58">
        <v>750</v>
      </c>
      <c r="H2387">
        <v>41</v>
      </c>
    </row>
    <row r="2388" spans="1:8" ht="30">
      <c r="A2388" t="str">
        <f t="shared" si="81"/>
        <v>Phân bổ bổ sung số biên chế tiết kiệm, chưa tuyển41</v>
      </c>
      <c r="B2388" s="14" t="s">
        <v>26</v>
      </c>
      <c r="C2388" s="13" t="s">
        <v>30</v>
      </c>
      <c r="D2388" s="59"/>
      <c r="E2388" s="56">
        <v>11</v>
      </c>
      <c r="F2388" s="57">
        <v>66</v>
      </c>
      <c r="G2388" s="58">
        <v>726</v>
      </c>
      <c r="H2388">
        <v>41</v>
      </c>
    </row>
    <row r="2389" spans="1:8">
      <c r="A2389" t="str">
        <f t="shared" si="81"/>
        <v>Chi các chế độ chính sách lớn41</v>
      </c>
      <c r="B2389" s="25">
        <v>3</v>
      </c>
      <c r="C2389" s="6" t="s">
        <v>29</v>
      </c>
      <c r="D2389" s="47"/>
      <c r="E2389" s="45"/>
      <c r="F2389" s="46"/>
      <c r="G2389" s="45">
        <v>31861.248799999998</v>
      </c>
      <c r="H2389">
        <v>41</v>
      </c>
    </row>
    <row r="2390" spans="1:8" ht="30">
      <c r="A2390" t="str">
        <f t="shared" si="81"/>
        <v>Chi chế độ trợ giúp xã hội thường xuyên41</v>
      </c>
      <c r="B2390" s="3" t="s">
        <v>10</v>
      </c>
      <c r="C2390" s="8" t="s">
        <v>28</v>
      </c>
      <c r="D2390" s="49"/>
      <c r="E2390" s="50">
        <v>1557</v>
      </c>
      <c r="F2390" s="51"/>
      <c r="G2390" s="50">
        <v>11940</v>
      </c>
      <c r="H2390">
        <v>41</v>
      </c>
    </row>
    <row r="2391" spans="1:8">
      <c r="A2391" t="str">
        <f t="shared" si="81"/>
        <v>Tiền điện hộ nghèo, BTXH41</v>
      </c>
      <c r="B2391" s="3" t="s">
        <v>1</v>
      </c>
      <c r="C2391" s="8" t="s">
        <v>27</v>
      </c>
      <c r="D2391" s="49"/>
      <c r="E2391" s="50"/>
      <c r="F2391" s="51"/>
      <c r="G2391" s="50"/>
      <c r="H2391">
        <v>41</v>
      </c>
    </row>
    <row r="2392" spans="1:8" ht="30">
      <c r="A2392" t="str">
        <f t="shared" si="81"/>
        <v>Chính sách người có uy tín, già làng41</v>
      </c>
      <c r="B2392" s="3" t="s">
        <v>26</v>
      </c>
      <c r="C2392" s="8" t="s">
        <v>25</v>
      </c>
      <c r="D2392" s="49"/>
      <c r="E2392" s="50">
        <v>2</v>
      </c>
      <c r="F2392" s="51"/>
      <c r="G2392" s="50">
        <v>27.448</v>
      </c>
      <c r="H2392">
        <v>41</v>
      </c>
    </row>
    <row r="2393" spans="1:8" ht="30">
      <c r="A2393" t="str">
        <f t="shared" si="81"/>
        <v>Chế độ quà tặng, chúc thọ người cao tuổi41</v>
      </c>
      <c r="B2393" s="3" t="s">
        <v>24</v>
      </c>
      <c r="C2393" s="8" t="s">
        <v>23</v>
      </c>
      <c r="D2393" s="49"/>
      <c r="E2393" s="50"/>
      <c r="F2393" s="51"/>
      <c r="G2393" s="50">
        <v>240.46</v>
      </c>
      <c r="H2393">
        <v>41</v>
      </c>
    </row>
    <row r="2394" spans="1:8" ht="30">
      <c r="A2394" t="str">
        <f t="shared" si="81"/>
        <v>Chế độ đối với trưởng các đoàn thể ấp41</v>
      </c>
      <c r="B2394" s="3" t="s">
        <v>22</v>
      </c>
      <c r="C2394" s="8" t="s">
        <v>21</v>
      </c>
      <c r="D2394" s="49"/>
      <c r="E2394" s="50">
        <v>116</v>
      </c>
      <c r="F2394" s="51">
        <v>3.5999999999999996</v>
      </c>
      <c r="G2394" s="50">
        <v>417.59999999999997</v>
      </c>
      <c r="H2394">
        <v>41</v>
      </c>
    </row>
    <row r="2395" spans="1:8">
      <c r="A2395" t="str">
        <f t="shared" si="81"/>
        <v>Chế độ hỗ trợ tổ nhân dân41</v>
      </c>
      <c r="B2395" s="3" t="s">
        <v>20</v>
      </c>
      <c r="C2395" s="8" t="s">
        <v>19</v>
      </c>
      <c r="D2395" s="49"/>
      <c r="E2395" s="50">
        <v>29</v>
      </c>
      <c r="F2395" s="51">
        <v>3.5999999999999996</v>
      </c>
      <c r="G2395" s="50">
        <v>104.39999999999999</v>
      </c>
      <c r="H2395">
        <v>41</v>
      </c>
    </row>
    <row r="2396" spans="1:8" ht="30">
      <c r="A2396" t="str">
        <f t="shared" si="81"/>
        <v>Chế độ đối với đội an ninh trật tự cơ sở41</v>
      </c>
      <c r="B2396" s="3" t="s">
        <v>18</v>
      </c>
      <c r="C2396" s="8" t="s">
        <v>17</v>
      </c>
      <c r="D2396" s="49"/>
      <c r="E2396" s="50"/>
      <c r="F2396" s="51"/>
      <c r="G2396" s="50">
        <v>8226.5759999999991</v>
      </c>
      <c r="H2396">
        <v>41</v>
      </c>
    </row>
    <row r="2397" spans="1:8">
      <c r="A2397" t="str">
        <f t="shared" si="81"/>
        <v>Chế độ dân quân tự vệ41</v>
      </c>
      <c r="B2397" s="3" t="s">
        <v>16</v>
      </c>
      <c r="C2397" s="8" t="s">
        <v>15</v>
      </c>
      <c r="D2397" s="49"/>
      <c r="E2397" s="50"/>
      <c r="F2397" s="51"/>
      <c r="G2397" s="50">
        <v>9292.9248000000007</v>
      </c>
      <c r="H2397">
        <v>41</v>
      </c>
    </row>
    <row r="2398" spans="1:8">
      <c r="A2398" t="str">
        <f t="shared" si="81"/>
        <v>Chế độ hỗ trợ Tết Nguyên đán41</v>
      </c>
      <c r="B2398" s="3" t="s">
        <v>14</v>
      </c>
      <c r="C2398" s="8" t="s">
        <v>13</v>
      </c>
      <c r="D2398" s="49"/>
      <c r="E2398" s="50"/>
      <c r="F2398" s="51"/>
      <c r="G2398" s="50">
        <v>1611.8400000000001</v>
      </c>
      <c r="H2398">
        <v>41</v>
      </c>
    </row>
    <row r="2399" spans="1:8">
      <c r="A2399" t="str">
        <f t="shared" si="81"/>
        <v>Chi thu gom, xử lý rác41</v>
      </c>
      <c r="B2399" s="25">
        <v>4</v>
      </c>
      <c r="C2399" s="10" t="s">
        <v>12</v>
      </c>
      <c r="D2399" s="48"/>
      <c r="E2399" s="45"/>
      <c r="F2399" s="46"/>
      <c r="G2399" s="45">
        <v>7032</v>
      </c>
      <c r="H2399">
        <v>41</v>
      </c>
    </row>
    <row r="2400" spans="1:8">
      <c r="A2400" t="str">
        <f t="shared" si="81"/>
        <v>Chi bổ sung đặc thù41</v>
      </c>
      <c r="B2400" s="25">
        <v>5</v>
      </c>
      <c r="C2400" s="6" t="s">
        <v>11</v>
      </c>
      <c r="D2400" s="47"/>
      <c r="E2400" s="45"/>
      <c r="F2400" s="46"/>
      <c r="G2400" s="45">
        <v>8500</v>
      </c>
      <c r="H2400">
        <v>41</v>
      </c>
    </row>
    <row r="2401" spans="1:8">
      <c r="A2401" t="str">
        <f t="shared" si="81"/>
        <v>Hỗ trợ các phường, xã trung tâm41</v>
      </c>
      <c r="B2401" s="3" t="s">
        <v>10</v>
      </c>
      <c r="C2401" s="8" t="s">
        <v>9</v>
      </c>
      <c r="D2401" s="49"/>
      <c r="E2401" s="50">
        <v>1</v>
      </c>
      <c r="F2401" s="51">
        <v>8500</v>
      </c>
      <c r="G2401" s="50">
        <v>8500</v>
      </c>
      <c r="H2401">
        <v>41</v>
      </c>
    </row>
    <row r="2402" spans="1:8">
      <c r="A2402" t="str">
        <f t="shared" si="81"/>
        <v>- Phường Trấn Biên 41</v>
      </c>
      <c r="B2402" s="3"/>
      <c r="C2402" s="8" t="s">
        <v>8</v>
      </c>
      <c r="D2402" s="49"/>
      <c r="E2402" s="50"/>
      <c r="F2402" s="51"/>
      <c r="G2402" s="50"/>
      <c r="H2402">
        <v>41</v>
      </c>
    </row>
    <row r="2403" spans="1:8" ht="30">
      <c r="A2403" t="str">
        <f t="shared" si="81"/>
        <v>- Phường Long Khánh và Phường Bình Phước41</v>
      </c>
      <c r="B2403" s="3"/>
      <c r="C2403" s="8" t="s">
        <v>7</v>
      </c>
      <c r="D2403" s="49"/>
      <c r="E2403" s="50"/>
      <c r="F2403" s="51"/>
      <c r="G2403" s="50"/>
      <c r="H2403">
        <v>41</v>
      </c>
    </row>
    <row r="2404" spans="1:8">
      <c r="A2404" t="str">
        <f t="shared" si="81"/>
        <v>- Các phường trung tâm khác41</v>
      </c>
      <c r="B2404" s="3"/>
      <c r="C2404" s="8" t="s">
        <v>6</v>
      </c>
      <c r="D2404" s="49"/>
      <c r="E2404" s="50">
        <v>1</v>
      </c>
      <c r="F2404" s="51"/>
      <c r="G2404" s="50">
        <v>8500</v>
      </c>
      <c r="H2404">
        <v>41</v>
      </c>
    </row>
    <row r="2405" spans="1:8">
      <c r="A2405" t="str">
        <f t="shared" si="81"/>
        <v xml:space="preserve"> Hỗ trợ các xã vùng biên giới41</v>
      </c>
      <c r="B2405" s="3" t="s">
        <v>1</v>
      </c>
      <c r="C2405" s="8" t="s">
        <v>5</v>
      </c>
      <c r="D2405" s="49"/>
      <c r="E2405" s="50"/>
      <c r="F2405" s="51"/>
      <c r="G2405" s="50"/>
      <c r="H2405">
        <v>41</v>
      </c>
    </row>
    <row r="2406" spans="1:8">
      <c r="A2406" t="str">
        <f t="shared" si="81"/>
        <v>Phân bổ chung 41</v>
      </c>
      <c r="B2406" s="25">
        <v>9</v>
      </c>
      <c r="C2406" s="6" t="s">
        <v>4</v>
      </c>
      <c r="D2406" s="47"/>
      <c r="E2406" s="45"/>
      <c r="F2406" s="46"/>
      <c r="G2406" s="45">
        <v>20061.213</v>
      </c>
      <c r="H2406">
        <v>41</v>
      </c>
    </row>
    <row r="2407" spans="1:8">
      <c r="A2407" t="str">
        <f t="shared" si="81"/>
        <v>Phân bổ chung theo xã41</v>
      </c>
      <c r="B2407" s="3" t="s">
        <v>3</v>
      </c>
      <c r="C2407" s="8" t="s">
        <v>2</v>
      </c>
      <c r="D2407" s="49"/>
      <c r="E2407" s="50">
        <v>1</v>
      </c>
      <c r="F2407" s="51">
        <v>18000</v>
      </c>
      <c r="G2407" s="50">
        <v>18000</v>
      </c>
      <c r="H2407">
        <v>41</v>
      </c>
    </row>
    <row r="2408" spans="1:8">
      <c r="A2408" t="str">
        <f t="shared" si="81"/>
        <v>Phân bổ theo dân số 41</v>
      </c>
      <c r="B2408" s="3" t="s">
        <v>1</v>
      </c>
      <c r="C2408" s="8" t="s">
        <v>0</v>
      </c>
      <c r="D2408" s="49"/>
      <c r="E2408" s="52">
        <v>26769</v>
      </c>
      <c r="F2408" s="51">
        <v>7.6999999999999999E-2</v>
      </c>
      <c r="G2408" s="50">
        <v>2061.2130000000002</v>
      </c>
      <c r="H2408">
        <v>41</v>
      </c>
    </row>
    <row r="2411" spans="1:8">
      <c r="B2411" s="147" t="s">
        <v>64</v>
      </c>
      <c r="C2411" s="149" t="s">
        <v>63</v>
      </c>
      <c r="D2411" s="149" t="s">
        <v>62</v>
      </c>
      <c r="E2411" s="151" t="s">
        <v>61</v>
      </c>
      <c r="F2411" s="151"/>
      <c r="G2411" s="151"/>
      <c r="H2411">
        <v>42</v>
      </c>
    </row>
    <row r="2412" spans="1:8">
      <c r="B2412" s="148"/>
      <c r="C2412" s="150"/>
      <c r="D2412" s="150"/>
      <c r="E2412" s="18" t="s">
        <v>60</v>
      </c>
      <c r="F2412" s="18" t="s">
        <v>59</v>
      </c>
      <c r="G2412" s="18" t="s">
        <v>58</v>
      </c>
      <c r="H2412">
        <v>42</v>
      </c>
    </row>
    <row r="2413" spans="1:8">
      <c r="A2413" t="str">
        <f t="shared" ref="A2413:A2444" si="82">C2413&amp;H2413</f>
        <v>Tổng42</v>
      </c>
      <c r="B2413" s="25"/>
      <c r="C2413" s="26" t="s">
        <v>57</v>
      </c>
      <c r="D2413" s="45"/>
      <c r="E2413" s="45"/>
      <c r="F2413" s="46"/>
      <c r="G2413" s="45">
        <v>144043.80956050559</v>
      </c>
      <c r="H2413">
        <v>42</v>
      </c>
    </row>
    <row r="2414" spans="1:8">
      <c r="A2414" t="str">
        <f t="shared" si="82"/>
        <v>Sự nghiệp giáo dục - đào tạo42</v>
      </c>
      <c r="B2414" s="25" t="s">
        <v>56</v>
      </c>
      <c r="C2414" s="6" t="s">
        <v>55</v>
      </c>
      <c r="D2414" s="47"/>
      <c r="E2414" s="45"/>
      <c r="F2414" s="46"/>
      <c r="G2414" s="45">
        <v>83218.751312505599</v>
      </c>
      <c r="H2414">
        <v>42</v>
      </c>
    </row>
    <row r="2415" spans="1:8" ht="28.5">
      <c r="A2415" t="str">
        <f t="shared" si="82"/>
        <v>Chi chế độ tiền lương theo số biên chế có mặt42</v>
      </c>
      <c r="B2415" s="25">
        <v>1</v>
      </c>
      <c r="C2415" s="10" t="s">
        <v>54</v>
      </c>
      <c r="D2415" s="48"/>
      <c r="E2415" s="45">
        <v>256</v>
      </c>
      <c r="F2415" s="46"/>
      <c r="G2415" s="45">
        <v>64098.311312505597</v>
      </c>
      <c r="H2415">
        <v>42</v>
      </c>
    </row>
    <row r="2416" spans="1:8">
      <c r="A2416" t="str">
        <f t="shared" si="82"/>
        <v>Khoán chi hoạt động giáo dục42</v>
      </c>
      <c r="B2416" s="25">
        <v>2</v>
      </c>
      <c r="C2416" s="6" t="s">
        <v>163</v>
      </c>
      <c r="D2416" s="47"/>
      <c r="E2416" s="45">
        <v>295</v>
      </c>
      <c r="F2416" s="46"/>
      <c r="G2416" s="45">
        <v>14724</v>
      </c>
      <c r="H2416">
        <v>42</v>
      </c>
    </row>
    <row r="2417" spans="1:8">
      <c r="A2417" t="str">
        <f t="shared" si="82"/>
        <v>Mầm non42</v>
      </c>
      <c r="B2417" s="3" t="s">
        <v>10</v>
      </c>
      <c r="C2417" s="8" t="s">
        <v>53</v>
      </c>
      <c r="D2417" s="49"/>
      <c r="E2417" s="50"/>
      <c r="F2417" s="51"/>
      <c r="G2417" s="50">
        <v>4380</v>
      </c>
      <c r="H2417">
        <v>42</v>
      </c>
    </row>
    <row r="2418" spans="1:8">
      <c r="A2418" t="str">
        <f t="shared" si="82"/>
        <v>- Phường42</v>
      </c>
      <c r="B2418" s="3"/>
      <c r="C2418" s="8" t="s">
        <v>167</v>
      </c>
      <c r="D2418" s="49"/>
      <c r="E2418" s="50"/>
      <c r="F2418" s="51"/>
      <c r="G2418" s="50">
        <v>0</v>
      </c>
      <c r="H2418">
        <v>42</v>
      </c>
    </row>
    <row r="2419" spans="1:8">
      <c r="A2419" t="str">
        <f t="shared" si="82"/>
        <v>- Xã42</v>
      </c>
      <c r="B2419" s="3"/>
      <c r="C2419" s="8" t="s">
        <v>164</v>
      </c>
      <c r="D2419" s="49"/>
      <c r="E2419" s="50">
        <v>73</v>
      </c>
      <c r="F2419" s="51">
        <v>60</v>
      </c>
      <c r="G2419" s="50">
        <v>4380</v>
      </c>
      <c r="H2419">
        <v>42</v>
      </c>
    </row>
    <row r="2420" spans="1:8">
      <c r="A2420" t="str">
        <f t="shared" si="82"/>
        <v>Cấp 1, 242</v>
      </c>
      <c r="B2420" s="3" t="s">
        <v>1</v>
      </c>
      <c r="C2420" s="8" t="s">
        <v>52</v>
      </c>
      <c r="D2420" s="49"/>
      <c r="E2420" s="50"/>
      <c r="F2420" s="51"/>
      <c r="G2420" s="50">
        <v>7770</v>
      </c>
      <c r="H2420">
        <v>42</v>
      </c>
    </row>
    <row r="2421" spans="1:8">
      <c r="A2421" t="str">
        <f t="shared" si="82"/>
        <v>-Phường42</v>
      </c>
      <c r="B2421" s="3"/>
      <c r="C2421" s="8" t="s">
        <v>168</v>
      </c>
      <c r="D2421" s="49"/>
      <c r="E2421" s="50"/>
      <c r="F2421" s="51"/>
      <c r="G2421" s="50">
        <v>0</v>
      </c>
      <c r="H2421">
        <v>42</v>
      </c>
    </row>
    <row r="2422" spans="1:8">
      <c r="A2422" t="str">
        <f t="shared" si="82"/>
        <v>-Xã42</v>
      </c>
      <c r="B2422" s="3"/>
      <c r="C2422" s="8" t="s">
        <v>169</v>
      </c>
      <c r="D2422" s="49"/>
      <c r="E2422" s="50">
        <v>222</v>
      </c>
      <c r="F2422" s="51">
        <v>35</v>
      </c>
      <c r="G2422" s="50">
        <v>7770</v>
      </c>
      <c r="H2422">
        <v>42</v>
      </c>
    </row>
    <row r="2423" spans="1:8">
      <c r="A2423" t="str">
        <f t="shared" si="82"/>
        <v>Trường chính trị 42</v>
      </c>
      <c r="B2423" s="3" t="s">
        <v>26</v>
      </c>
      <c r="C2423" s="8" t="s">
        <v>51</v>
      </c>
      <c r="D2423" s="49"/>
      <c r="E2423" s="50"/>
      <c r="F2423" s="51"/>
      <c r="G2423" s="50"/>
      <c r="H2423">
        <v>42</v>
      </c>
    </row>
    <row r="2424" spans="1:8">
      <c r="A2424" t="str">
        <f t="shared" si="82"/>
        <v>Trường dân tộc nội trú42</v>
      </c>
      <c r="B2424" s="3" t="s">
        <v>24</v>
      </c>
      <c r="C2424" s="8" t="s">
        <v>165</v>
      </c>
      <c r="D2424" s="49"/>
      <c r="E2424" s="50"/>
      <c r="F2424" s="51"/>
      <c r="G2424" s="50"/>
      <c r="H2424">
        <v>42</v>
      </c>
    </row>
    <row r="2425" spans="1:8" ht="45">
      <c r="A2425" t="str">
        <f t="shared" si="82"/>
        <v>'Phân bổ bổ sung số biên chế tiết kiệm, chưa tuyển sự nghiệp giáo dục - đào tạo42</v>
      </c>
      <c r="B2425" s="3" t="s">
        <v>22</v>
      </c>
      <c r="C2425" s="8" t="s">
        <v>170</v>
      </c>
      <c r="D2425" s="49"/>
      <c r="E2425" s="50">
        <v>39</v>
      </c>
      <c r="F2425" s="51">
        <v>66</v>
      </c>
      <c r="G2425" s="50">
        <v>2574</v>
      </c>
      <c r="H2425">
        <v>42</v>
      </c>
    </row>
    <row r="2426" spans="1:8">
      <c r="A2426" t="str">
        <f t="shared" si="82"/>
        <v>Chi các chế độ chính sách42</v>
      </c>
      <c r="B2426" s="25">
        <v>3</v>
      </c>
      <c r="C2426" s="6" t="s">
        <v>50</v>
      </c>
      <c r="D2426" s="47"/>
      <c r="E2426" s="45"/>
      <c r="F2426" s="46"/>
      <c r="G2426" s="45">
        <v>4162.5999999999995</v>
      </c>
      <c r="H2426">
        <v>42</v>
      </c>
    </row>
    <row r="2427" spans="1:8" ht="30">
      <c r="A2427" t="str">
        <f t="shared" si="82"/>
        <v>Miễn giảm học phí, hỗ trợ chi phí học tập42</v>
      </c>
      <c r="B2427" s="3" t="s">
        <v>10</v>
      </c>
      <c r="C2427" s="8" t="s">
        <v>49</v>
      </c>
      <c r="D2427" s="49"/>
      <c r="E2427" s="50">
        <v>2430</v>
      </c>
      <c r="F2427" s="51">
        <v>0.15</v>
      </c>
      <c r="G2427" s="50">
        <v>3280.4999999999995</v>
      </c>
      <c r="H2427">
        <v>42</v>
      </c>
    </row>
    <row r="2428" spans="1:8" ht="45">
      <c r="A2428" t="str">
        <f t="shared" si="82"/>
        <v>Chính sách hỗ trợ mầm non (tiền ăn trẻ, hỗ trợ giáo viên, hỗ trợ cơ sở mầm non)42</v>
      </c>
      <c r="B2428" s="3" t="s">
        <v>1</v>
      </c>
      <c r="C2428" s="8" t="s">
        <v>48</v>
      </c>
      <c r="D2428" s="49"/>
      <c r="E2428" s="50"/>
      <c r="F2428" s="51"/>
      <c r="G2428" s="50"/>
      <c r="H2428">
        <v>42</v>
      </c>
    </row>
    <row r="2429" spans="1:8">
      <c r="A2429" t="str">
        <f t="shared" si="82"/>
        <v>Chế độ hỗ trợ học sinh khuyết tật42</v>
      </c>
      <c r="B2429" s="3" t="s">
        <v>26</v>
      </c>
      <c r="C2429" s="8" t="s">
        <v>47</v>
      </c>
      <c r="D2429" s="49"/>
      <c r="E2429" s="50">
        <v>388</v>
      </c>
      <c r="F2429" s="51">
        <v>160</v>
      </c>
      <c r="G2429" s="50">
        <v>574.9</v>
      </c>
      <c r="H2429">
        <v>42</v>
      </c>
    </row>
    <row r="2430" spans="1:8" ht="30">
      <c r="A2430" t="str">
        <f t="shared" si="82"/>
        <v>Chế độ giáo viên dạy trẻ khuyết tật42</v>
      </c>
      <c r="B2430" s="3" t="s">
        <v>24</v>
      </c>
      <c r="C2430" s="8" t="s">
        <v>46</v>
      </c>
      <c r="D2430" s="49"/>
      <c r="E2430" s="50"/>
      <c r="F2430" s="51"/>
      <c r="G2430" s="50"/>
      <c r="H2430">
        <v>42</v>
      </c>
    </row>
    <row r="2431" spans="1:8" ht="30">
      <c r="A2431" t="str">
        <f t="shared" si="82"/>
        <v>Chế độ hỗ trợ trẻ em nhà trẻ bán trú42</v>
      </c>
      <c r="B2431" s="3" t="s">
        <v>22</v>
      </c>
      <c r="C2431" s="8" t="s">
        <v>45</v>
      </c>
      <c r="D2431" s="49"/>
      <c r="E2431" s="50"/>
      <c r="F2431" s="51"/>
      <c r="G2431" s="50"/>
      <c r="H2431">
        <v>42</v>
      </c>
    </row>
    <row r="2432" spans="1:8" ht="30">
      <c r="A2432" t="str">
        <f t="shared" si="82"/>
        <v>Chế độ hỗ trợ đối với học sinh, trường dân tộc nội trú42</v>
      </c>
      <c r="B2432" s="21" t="s">
        <v>20</v>
      </c>
      <c r="C2432" s="22" t="s">
        <v>161</v>
      </c>
      <c r="D2432" s="49"/>
      <c r="E2432" s="50"/>
      <c r="F2432" s="51"/>
      <c r="G2432" s="50"/>
      <c r="H2432">
        <v>42</v>
      </c>
    </row>
    <row r="2433" spans="1:8">
      <c r="A2433" t="str">
        <f t="shared" si="82"/>
        <v>Hỗ trợ Tết Nguyên đán42</v>
      </c>
      <c r="B2433" s="3" t="s">
        <v>18</v>
      </c>
      <c r="C2433" s="8" t="s">
        <v>44</v>
      </c>
      <c r="D2433" s="49"/>
      <c r="E2433" s="50">
        <v>256</v>
      </c>
      <c r="F2433" s="51">
        <v>1.2</v>
      </c>
      <c r="G2433" s="50">
        <v>307.2</v>
      </c>
      <c r="H2433">
        <v>42</v>
      </c>
    </row>
    <row r="2434" spans="1:8">
      <c r="A2434" t="str">
        <f t="shared" si="82"/>
        <v>Các đặc thù42</v>
      </c>
      <c r="B2434" s="25">
        <v>4</v>
      </c>
      <c r="C2434" s="6" t="s">
        <v>43</v>
      </c>
      <c r="D2434" s="47"/>
      <c r="E2434" s="45">
        <v>0</v>
      </c>
      <c r="F2434" s="46">
        <v>0</v>
      </c>
      <c r="G2434" s="45">
        <v>0</v>
      </c>
      <c r="H2434">
        <v>42</v>
      </c>
    </row>
    <row r="2435" spans="1:8" ht="30">
      <c r="A2435" t="str">
        <f t="shared" si="82"/>
        <v>Trường có từ 02 cơ sở trở lên, mỗi cơ sở42</v>
      </c>
      <c r="B2435" s="3" t="s">
        <v>10</v>
      </c>
      <c r="C2435" s="8" t="s">
        <v>42</v>
      </c>
      <c r="D2435" s="49"/>
      <c r="E2435" s="50"/>
      <c r="F2435" s="51"/>
      <c r="G2435" s="50"/>
      <c r="H2435">
        <v>42</v>
      </c>
    </row>
    <row r="2436" spans="1:8" ht="30">
      <c r="A2436" t="str">
        <f t="shared" si="82"/>
        <v>Hỗ trợ các phường, xã trung tâm (kinh phí đào tạo chính trị)42</v>
      </c>
      <c r="B2436" s="3" t="s">
        <v>1</v>
      </c>
      <c r="C2436" s="8" t="s">
        <v>166</v>
      </c>
      <c r="D2436" s="49"/>
      <c r="E2436" s="50"/>
      <c r="F2436" s="51"/>
      <c r="G2436" s="50"/>
      <c r="H2436">
        <v>42</v>
      </c>
    </row>
    <row r="2437" spans="1:8">
      <c r="A2437" t="str">
        <f t="shared" si="82"/>
        <v>Kinh phí hoạt động ngành42</v>
      </c>
      <c r="B2437" s="25">
        <v>5</v>
      </c>
      <c r="C2437" s="6" t="s">
        <v>41</v>
      </c>
      <c r="D2437" s="47"/>
      <c r="E2437" s="52">
        <v>23384</v>
      </c>
      <c r="F2437" s="53">
        <v>0.01</v>
      </c>
      <c r="G2437" s="45">
        <v>233.84</v>
      </c>
      <c r="H2437">
        <v>42</v>
      </c>
    </row>
    <row r="2438" spans="1:8">
      <c r="A2438" t="str">
        <f t="shared" si="82"/>
        <v>Các sự nghiệp khác42</v>
      </c>
      <c r="B2438" s="25" t="s">
        <v>40</v>
      </c>
      <c r="C2438" s="6" t="s">
        <v>39</v>
      </c>
      <c r="D2438" s="47"/>
      <c r="E2438" s="50"/>
      <c r="F2438" s="46"/>
      <c r="G2438" s="45">
        <v>60825.058247999994</v>
      </c>
      <c r="H2438">
        <v>42</v>
      </c>
    </row>
    <row r="2439" spans="1:8">
      <c r="A2439" t="str">
        <f t="shared" si="82"/>
        <v>Chi chế độ tiền lương42</v>
      </c>
      <c r="B2439" s="25">
        <v>1</v>
      </c>
      <c r="C2439" s="10" t="s">
        <v>38</v>
      </c>
      <c r="D2439" s="48"/>
      <c r="E2439" s="45"/>
      <c r="F2439" s="46"/>
      <c r="G2439" s="45">
        <v>14330.995848</v>
      </c>
      <c r="H2439">
        <v>42</v>
      </c>
    </row>
    <row r="2440" spans="1:8" ht="30">
      <c r="A2440" t="str">
        <f t="shared" si="82"/>
        <v>Chế độ tiền lương theo số biên chế có mặt42</v>
      </c>
      <c r="B2440" s="3" t="s">
        <v>10</v>
      </c>
      <c r="C2440" s="8" t="s">
        <v>37</v>
      </c>
      <c r="D2440" s="49"/>
      <c r="E2440" s="50">
        <v>59</v>
      </c>
      <c r="F2440" s="51"/>
      <c r="G2440" s="50">
        <v>12768.419664000001</v>
      </c>
      <c r="H2440">
        <v>42</v>
      </c>
    </row>
    <row r="2441" spans="1:8">
      <c r="A2441" t="str">
        <f t="shared" si="82"/>
        <v>Phụ cấp cấp ủy42</v>
      </c>
      <c r="B2441" s="3" t="s">
        <v>1</v>
      </c>
      <c r="C2441" s="8" t="s">
        <v>36</v>
      </c>
      <c r="D2441" s="49"/>
      <c r="E2441" s="54">
        <v>23</v>
      </c>
      <c r="F2441" s="51">
        <v>8.4239999999999995</v>
      </c>
      <c r="G2441" s="50">
        <v>193.75199999999998</v>
      </c>
      <c r="H2441">
        <v>42</v>
      </c>
    </row>
    <row r="2442" spans="1:8">
      <c r="A2442" t="str">
        <f t="shared" si="82"/>
        <v>Phụ cấp HĐND42</v>
      </c>
      <c r="B2442" s="3" t="s">
        <v>26</v>
      </c>
      <c r="C2442" s="8" t="s">
        <v>35</v>
      </c>
      <c r="D2442" s="49"/>
      <c r="E2442" s="54">
        <v>73</v>
      </c>
      <c r="F2442" s="51">
        <v>8.4239999999999995</v>
      </c>
      <c r="G2442" s="50">
        <v>614.952</v>
      </c>
      <c r="H2442">
        <v>42</v>
      </c>
    </row>
    <row r="2443" spans="1:8" ht="45">
      <c r="A2443" t="str">
        <f t="shared" si="82"/>
        <v>Chế độ người hoạt động không chuyên trách, người trực tiếp tham gia hoạt động tại cấp ấp42</v>
      </c>
      <c r="B2443" s="3" t="s">
        <v>24</v>
      </c>
      <c r="C2443" s="8" t="s">
        <v>34</v>
      </c>
      <c r="D2443" s="49"/>
      <c r="E2443" s="50">
        <v>109</v>
      </c>
      <c r="F2443" s="51"/>
      <c r="G2443" s="50">
        <v>753.87218400000006</v>
      </c>
      <c r="H2443">
        <v>42</v>
      </c>
    </row>
    <row r="2444" spans="1:8">
      <c r="A2444" t="str">
        <f t="shared" si="82"/>
        <v>Khoán chi hoạt động 42</v>
      </c>
      <c r="B2444" s="25">
        <v>2</v>
      </c>
      <c r="C2444" s="6" t="s">
        <v>33</v>
      </c>
      <c r="D2444" s="47"/>
      <c r="E2444" s="45">
        <v>117</v>
      </c>
      <c r="F2444" s="46">
        <v>130</v>
      </c>
      <c r="G2444" s="45">
        <v>8504</v>
      </c>
      <c r="H2444">
        <v>42</v>
      </c>
    </row>
    <row r="2445" spans="1:8" ht="30">
      <c r="A2445" t="str">
        <f t="shared" ref="A2445:A2467" si="83">C2445&amp;H2445</f>
        <v>Phân bổ theo số biên chế CBCC được giao42</v>
      </c>
      <c r="B2445" s="14" t="s">
        <v>10</v>
      </c>
      <c r="C2445" s="15" t="s">
        <v>32</v>
      </c>
      <c r="D2445" s="55"/>
      <c r="E2445" s="56">
        <v>73</v>
      </c>
      <c r="F2445" s="57">
        <v>80</v>
      </c>
      <c r="G2445" s="58">
        <v>5840</v>
      </c>
      <c r="H2445">
        <v>42</v>
      </c>
    </row>
    <row r="2446" spans="1:8" ht="30">
      <c r="A2446" t="str">
        <f t="shared" si="83"/>
        <v>Phân bổ theo số biên chế viên chức được giao42</v>
      </c>
      <c r="B2446" s="14" t="s">
        <v>1</v>
      </c>
      <c r="C2446" s="15" t="s">
        <v>31</v>
      </c>
      <c r="D2446" s="55"/>
      <c r="E2446" s="56">
        <v>15</v>
      </c>
      <c r="F2446" s="57">
        <v>50</v>
      </c>
      <c r="G2446" s="58">
        <v>750</v>
      </c>
      <c r="H2446">
        <v>42</v>
      </c>
    </row>
    <row r="2447" spans="1:8" ht="30">
      <c r="A2447" t="str">
        <f t="shared" si="83"/>
        <v>Phân bổ bổ sung số biên chế tiết kiệm, chưa tuyển42</v>
      </c>
      <c r="B2447" s="14" t="s">
        <v>26</v>
      </c>
      <c r="C2447" s="13" t="s">
        <v>30</v>
      </c>
      <c r="D2447" s="59"/>
      <c r="E2447" s="56">
        <v>29</v>
      </c>
      <c r="F2447" s="57">
        <v>66</v>
      </c>
      <c r="G2447" s="58">
        <v>1914</v>
      </c>
      <c r="H2447">
        <v>42</v>
      </c>
    </row>
    <row r="2448" spans="1:8">
      <c r="A2448" t="str">
        <f t="shared" si="83"/>
        <v>Chi các chế độ chính sách lớn42</v>
      </c>
      <c r="B2448" s="25">
        <v>3</v>
      </c>
      <c r="C2448" s="6" t="s">
        <v>29</v>
      </c>
      <c r="D2448" s="47"/>
      <c r="E2448" s="45"/>
      <c r="F2448" s="46"/>
      <c r="G2448" s="45">
        <v>17586.294399999999</v>
      </c>
      <c r="H2448">
        <v>42</v>
      </c>
    </row>
    <row r="2449" spans="1:8" ht="30">
      <c r="A2449" t="str">
        <f t="shared" si="83"/>
        <v>Chi chế độ trợ giúp xã hội thường xuyên42</v>
      </c>
      <c r="B2449" s="3" t="s">
        <v>10</v>
      </c>
      <c r="C2449" s="8" t="s">
        <v>28</v>
      </c>
      <c r="D2449" s="49"/>
      <c r="E2449" s="50">
        <v>651</v>
      </c>
      <c r="F2449" s="51">
        <v>500</v>
      </c>
      <c r="G2449" s="50">
        <v>5022</v>
      </c>
      <c r="H2449">
        <v>42</v>
      </c>
    </row>
    <row r="2450" spans="1:8">
      <c r="A2450" t="str">
        <f t="shared" si="83"/>
        <v>Tiền điện hộ nghèo, BTXH42</v>
      </c>
      <c r="B2450" s="3" t="s">
        <v>1</v>
      </c>
      <c r="C2450" s="8" t="s">
        <v>27</v>
      </c>
      <c r="D2450" s="49"/>
      <c r="E2450" s="50">
        <v>0</v>
      </c>
      <c r="F2450" s="51">
        <v>0</v>
      </c>
      <c r="G2450" s="50">
        <v>0</v>
      </c>
      <c r="H2450">
        <v>42</v>
      </c>
    </row>
    <row r="2451" spans="1:8" ht="30">
      <c r="A2451" t="str">
        <f t="shared" si="83"/>
        <v>Chính sách người có uy tín, già làng42</v>
      </c>
      <c r="B2451" s="3" t="s">
        <v>26</v>
      </c>
      <c r="C2451" s="8" t="s">
        <v>25</v>
      </c>
      <c r="D2451" s="49"/>
      <c r="E2451" s="50">
        <v>15</v>
      </c>
      <c r="F2451" s="51"/>
      <c r="G2451" s="50">
        <v>105</v>
      </c>
      <c r="H2451">
        <v>42</v>
      </c>
    </row>
    <row r="2452" spans="1:8" ht="30">
      <c r="A2452" t="str">
        <f t="shared" si="83"/>
        <v>Chế độ quà tặng, chúc thọ người cao tuổi42</v>
      </c>
      <c r="B2452" s="3" t="s">
        <v>24</v>
      </c>
      <c r="C2452" s="8" t="s">
        <v>23</v>
      </c>
      <c r="D2452" s="49"/>
      <c r="E2452" s="50">
        <v>239</v>
      </c>
      <c r="F2452" s="51"/>
      <c r="G2452" s="50">
        <v>91.6</v>
      </c>
      <c r="H2452">
        <v>42</v>
      </c>
    </row>
    <row r="2453" spans="1:8" ht="30">
      <c r="A2453" t="str">
        <f t="shared" si="83"/>
        <v>Chế độ đối với trưởng các đoàn thể ấp42</v>
      </c>
      <c r="B2453" s="3" t="s">
        <v>22</v>
      </c>
      <c r="C2453" s="8" t="s">
        <v>21</v>
      </c>
      <c r="D2453" s="49"/>
      <c r="E2453" s="50">
        <v>80</v>
      </c>
      <c r="F2453" s="51">
        <v>3.6</v>
      </c>
      <c r="G2453" s="50">
        <v>288</v>
      </c>
      <c r="H2453">
        <v>42</v>
      </c>
    </row>
    <row r="2454" spans="1:8">
      <c r="A2454" t="str">
        <f t="shared" si="83"/>
        <v>Chế độ hỗ trợ tổ nhân dân42</v>
      </c>
      <c r="B2454" s="3" t="s">
        <v>20</v>
      </c>
      <c r="C2454" s="8" t="s">
        <v>19</v>
      </c>
      <c r="D2454" s="49"/>
      <c r="E2454" s="50">
        <v>0</v>
      </c>
      <c r="F2454" s="51">
        <v>3.6</v>
      </c>
      <c r="G2454" s="50">
        <v>0</v>
      </c>
      <c r="H2454">
        <v>42</v>
      </c>
    </row>
    <row r="2455" spans="1:8" ht="30">
      <c r="A2455" t="str">
        <f t="shared" si="83"/>
        <v>Chế độ đối với đội an ninh trật tự cơ sở42</v>
      </c>
      <c r="B2455" s="3" t="s">
        <v>18</v>
      </c>
      <c r="C2455" s="8" t="s">
        <v>17</v>
      </c>
      <c r="D2455" s="49"/>
      <c r="E2455" s="50">
        <v>59</v>
      </c>
      <c r="F2455" s="51"/>
      <c r="G2455" s="50">
        <v>4076.4959999999983</v>
      </c>
      <c r="H2455">
        <v>42</v>
      </c>
    </row>
    <row r="2456" spans="1:8">
      <c r="A2456" t="str">
        <f t="shared" si="83"/>
        <v>Chế độ dân quân tự vệ42</v>
      </c>
      <c r="B2456" s="3" t="s">
        <v>16</v>
      </c>
      <c r="C2456" s="8" t="s">
        <v>15</v>
      </c>
      <c r="D2456" s="49"/>
      <c r="E2456" s="50">
        <v>947</v>
      </c>
      <c r="F2456" s="51"/>
      <c r="G2456" s="50">
        <v>7079.1984000000002</v>
      </c>
      <c r="H2456">
        <v>42</v>
      </c>
    </row>
    <row r="2457" spans="1:8">
      <c r="A2457" t="str">
        <f t="shared" si="83"/>
        <v>Chế độ hỗ trợ Tết Nguyên đán42</v>
      </c>
      <c r="B2457" s="3" t="s">
        <v>14</v>
      </c>
      <c r="C2457" s="8" t="s">
        <v>13</v>
      </c>
      <c r="D2457" s="49"/>
      <c r="E2457" s="50">
        <v>1384</v>
      </c>
      <c r="F2457" s="51">
        <v>1.2</v>
      </c>
      <c r="G2457" s="50">
        <v>924</v>
      </c>
      <c r="H2457">
        <v>42</v>
      </c>
    </row>
    <row r="2458" spans="1:8">
      <c r="A2458" t="str">
        <f t="shared" si="83"/>
        <v>Chi thu gom, xử lý rác42</v>
      </c>
      <c r="B2458" s="25">
        <v>4</v>
      </c>
      <c r="C2458" s="10" t="s">
        <v>12</v>
      </c>
      <c r="D2458" s="48"/>
      <c r="E2458" s="45">
        <v>377</v>
      </c>
      <c r="F2458" s="46">
        <v>1600</v>
      </c>
      <c r="G2458" s="45">
        <v>603.20000000000005</v>
      </c>
      <c r="H2458">
        <v>42</v>
      </c>
    </row>
    <row r="2459" spans="1:8">
      <c r="A2459" t="str">
        <f t="shared" si="83"/>
        <v>Chi bổ sung đặc thù42</v>
      </c>
      <c r="B2459" s="25">
        <v>5</v>
      </c>
      <c r="C2459" s="6" t="s">
        <v>11</v>
      </c>
      <c r="D2459" s="47"/>
      <c r="E2459" s="45"/>
      <c r="F2459" s="46">
        <v>85000</v>
      </c>
      <c r="G2459" s="45">
        <v>0</v>
      </c>
      <c r="H2459">
        <v>42</v>
      </c>
    </row>
    <row r="2460" spans="1:8">
      <c r="A2460" t="str">
        <f t="shared" si="83"/>
        <v>Hỗ trợ các phường, xã trung tâm42</v>
      </c>
      <c r="B2460" s="3" t="s">
        <v>10</v>
      </c>
      <c r="C2460" s="8" t="s">
        <v>9</v>
      </c>
      <c r="D2460" s="49"/>
      <c r="E2460" s="50"/>
      <c r="F2460" s="51"/>
      <c r="G2460" s="50"/>
      <c r="H2460">
        <v>42</v>
      </c>
    </row>
    <row r="2461" spans="1:8">
      <c r="A2461" t="str">
        <f t="shared" si="83"/>
        <v>- Phường Trấn Biên 42</v>
      </c>
      <c r="B2461" s="3"/>
      <c r="C2461" s="8" t="s">
        <v>8</v>
      </c>
      <c r="D2461" s="49"/>
      <c r="E2461" s="50"/>
      <c r="F2461" s="51">
        <v>85000</v>
      </c>
      <c r="G2461" s="50"/>
      <c r="H2461">
        <v>42</v>
      </c>
    </row>
    <row r="2462" spans="1:8" ht="30">
      <c r="A2462" t="str">
        <f t="shared" si="83"/>
        <v>- Phường Long Khánh và Phường Bình Phước42</v>
      </c>
      <c r="B2462" s="3"/>
      <c r="C2462" s="8" t="s">
        <v>7</v>
      </c>
      <c r="D2462" s="49"/>
      <c r="E2462" s="50"/>
      <c r="F2462" s="51"/>
      <c r="G2462" s="50"/>
      <c r="H2462">
        <v>42</v>
      </c>
    </row>
    <row r="2463" spans="1:8">
      <c r="A2463" t="str">
        <f t="shared" si="83"/>
        <v>- Các phường trung tâm khác42</v>
      </c>
      <c r="B2463" s="3"/>
      <c r="C2463" s="8" t="s">
        <v>6</v>
      </c>
      <c r="D2463" s="49"/>
      <c r="E2463" s="50"/>
      <c r="F2463" s="51"/>
      <c r="G2463" s="50"/>
      <c r="H2463">
        <v>42</v>
      </c>
    </row>
    <row r="2464" spans="1:8">
      <c r="A2464" t="str">
        <f t="shared" si="83"/>
        <v xml:space="preserve"> Hỗ trợ các xã vùng biên giới42</v>
      </c>
      <c r="B2464" s="3" t="s">
        <v>1</v>
      </c>
      <c r="C2464" s="8" t="s">
        <v>5</v>
      </c>
      <c r="D2464" s="49"/>
      <c r="E2464" s="50"/>
      <c r="F2464" s="51">
        <v>3000</v>
      </c>
      <c r="G2464" s="50"/>
      <c r="H2464">
        <v>42</v>
      </c>
    </row>
    <row r="2465" spans="1:8">
      <c r="A2465" t="str">
        <f t="shared" si="83"/>
        <v>Phân bổ chung 42</v>
      </c>
      <c r="B2465" s="25">
        <v>9</v>
      </c>
      <c r="C2465" s="6" t="s">
        <v>4</v>
      </c>
      <c r="D2465" s="47"/>
      <c r="E2465" s="45"/>
      <c r="F2465" s="46"/>
      <c r="G2465" s="45">
        <v>19800.567999999999</v>
      </c>
      <c r="H2465">
        <v>42</v>
      </c>
    </row>
    <row r="2466" spans="1:8">
      <c r="A2466" t="str">
        <f t="shared" si="83"/>
        <v>Phân bổ chung theo xã42</v>
      </c>
      <c r="B2466" s="3" t="s">
        <v>3</v>
      </c>
      <c r="C2466" s="8" t="s">
        <v>2</v>
      </c>
      <c r="D2466" s="49"/>
      <c r="E2466" s="50">
        <v>1</v>
      </c>
      <c r="F2466" s="51">
        <v>18000</v>
      </c>
      <c r="G2466" s="50">
        <v>18000</v>
      </c>
      <c r="H2466">
        <v>42</v>
      </c>
    </row>
    <row r="2467" spans="1:8">
      <c r="A2467" t="str">
        <f t="shared" si="83"/>
        <v>Phân bổ theo dân số 42</v>
      </c>
      <c r="B2467" s="3" t="s">
        <v>1</v>
      </c>
      <c r="C2467" s="8" t="s">
        <v>0</v>
      </c>
      <c r="D2467" s="49"/>
      <c r="E2467" s="52">
        <v>23384</v>
      </c>
      <c r="F2467" s="51">
        <v>7.6999999999999999E-2</v>
      </c>
      <c r="G2467" s="50">
        <v>1800.568</v>
      </c>
      <c r="H2467">
        <v>42</v>
      </c>
    </row>
    <row r="2470" spans="1:8">
      <c r="B2470" s="147" t="s">
        <v>64</v>
      </c>
      <c r="C2470" s="149" t="s">
        <v>63</v>
      </c>
      <c r="D2470" s="149" t="s">
        <v>62</v>
      </c>
      <c r="E2470" s="151" t="s">
        <v>61</v>
      </c>
      <c r="F2470" s="151"/>
      <c r="G2470" s="151"/>
      <c r="H2470">
        <v>43</v>
      </c>
    </row>
    <row r="2471" spans="1:8">
      <c r="B2471" s="148"/>
      <c r="C2471" s="150"/>
      <c r="D2471" s="150"/>
      <c r="E2471" s="18" t="s">
        <v>60</v>
      </c>
      <c r="F2471" s="18" t="s">
        <v>59</v>
      </c>
      <c r="G2471" s="18" t="s">
        <v>58</v>
      </c>
      <c r="H2471">
        <v>43</v>
      </c>
    </row>
    <row r="2472" spans="1:8">
      <c r="A2472" t="str">
        <f t="shared" ref="A2472:A2503" si="84">C2472&amp;H2472</f>
        <v>Tổng43</v>
      </c>
      <c r="B2472" s="25"/>
      <c r="C2472" s="26" t="s">
        <v>57</v>
      </c>
      <c r="D2472" s="45"/>
      <c r="E2472" s="45">
        <v>855</v>
      </c>
      <c r="F2472" s="46"/>
      <c r="G2472" s="45">
        <v>128399.97310419999</v>
      </c>
      <c r="H2472">
        <v>43</v>
      </c>
    </row>
    <row r="2473" spans="1:8">
      <c r="A2473" t="str">
        <f t="shared" si="84"/>
        <v>Sự nghiệp giáo dục - đào tạo43</v>
      </c>
      <c r="B2473" s="25" t="s">
        <v>56</v>
      </c>
      <c r="C2473" s="6" t="s">
        <v>55</v>
      </c>
      <c r="D2473" s="47"/>
      <c r="E2473" s="45">
        <v>528</v>
      </c>
      <c r="F2473" s="46"/>
      <c r="G2473" s="45">
        <v>60353.96974819999</v>
      </c>
      <c r="H2473">
        <v>43</v>
      </c>
    </row>
    <row r="2474" spans="1:8" ht="28.5">
      <c r="A2474" t="str">
        <f t="shared" si="84"/>
        <v>Chi chế độ tiền lương theo số biên chế có mặt43</v>
      </c>
      <c r="B2474" s="25">
        <v>1</v>
      </c>
      <c r="C2474" s="10" t="s">
        <v>54</v>
      </c>
      <c r="D2474" s="48"/>
      <c r="E2474" s="45">
        <v>200</v>
      </c>
      <c r="F2474" s="46"/>
      <c r="G2474" s="45">
        <v>48669.701534999993</v>
      </c>
      <c r="H2474">
        <v>43</v>
      </c>
    </row>
    <row r="2475" spans="1:8">
      <c r="A2475" t="str">
        <f t="shared" si="84"/>
        <v>Khoán chi hoạt động giáo dục43</v>
      </c>
      <c r="B2475" s="25">
        <v>2</v>
      </c>
      <c r="C2475" s="6" t="s">
        <v>163</v>
      </c>
      <c r="D2475" s="47"/>
      <c r="E2475" s="45">
        <v>213</v>
      </c>
      <c r="F2475" s="46"/>
      <c r="G2475" s="45">
        <v>9559.1936000000005</v>
      </c>
      <c r="H2475">
        <v>43</v>
      </c>
    </row>
    <row r="2476" spans="1:8">
      <c r="A2476" t="str">
        <f t="shared" si="84"/>
        <v>Mầm non43</v>
      </c>
      <c r="B2476" s="3" t="s">
        <v>10</v>
      </c>
      <c r="C2476" s="8" t="s">
        <v>53</v>
      </c>
      <c r="D2476" s="49"/>
      <c r="E2476" s="50">
        <v>50</v>
      </c>
      <c r="F2476" s="51"/>
      <c r="G2476" s="50">
        <v>3000</v>
      </c>
      <c r="H2476">
        <v>43</v>
      </c>
    </row>
    <row r="2477" spans="1:8">
      <c r="A2477" t="str">
        <f t="shared" si="84"/>
        <v>- Phường43</v>
      </c>
      <c r="B2477" s="3"/>
      <c r="C2477" s="8" t="s">
        <v>167</v>
      </c>
      <c r="D2477" s="49"/>
      <c r="E2477" s="50"/>
      <c r="F2477" s="51">
        <v>52</v>
      </c>
      <c r="G2477" s="50">
        <v>0</v>
      </c>
      <c r="H2477">
        <v>43</v>
      </c>
    </row>
    <row r="2478" spans="1:8">
      <c r="A2478" t="str">
        <f t="shared" si="84"/>
        <v>- Xã43</v>
      </c>
      <c r="B2478" s="3"/>
      <c r="C2478" s="8" t="s">
        <v>164</v>
      </c>
      <c r="D2478" s="49"/>
      <c r="E2478" s="50">
        <v>50</v>
      </c>
      <c r="F2478" s="51">
        <v>60</v>
      </c>
      <c r="G2478" s="50">
        <v>3000</v>
      </c>
      <c r="H2478">
        <v>43</v>
      </c>
    </row>
    <row r="2479" spans="1:8">
      <c r="A2479" t="str">
        <f t="shared" si="84"/>
        <v>Cấp 1, 243</v>
      </c>
      <c r="B2479" s="3" t="s">
        <v>1</v>
      </c>
      <c r="C2479" s="8" t="s">
        <v>52</v>
      </c>
      <c r="D2479" s="49"/>
      <c r="E2479" s="50">
        <v>163</v>
      </c>
      <c r="F2479" s="51"/>
      <c r="G2479" s="50">
        <v>5705</v>
      </c>
      <c r="H2479">
        <v>43</v>
      </c>
    </row>
    <row r="2480" spans="1:8">
      <c r="A2480" t="str">
        <f t="shared" si="84"/>
        <v>-Phường43</v>
      </c>
      <c r="B2480" s="3"/>
      <c r="C2480" s="8" t="s">
        <v>168</v>
      </c>
      <c r="D2480" s="49"/>
      <c r="E2480" s="50"/>
      <c r="F2480" s="51">
        <v>30</v>
      </c>
      <c r="G2480" s="50">
        <v>0</v>
      </c>
      <c r="H2480">
        <v>43</v>
      </c>
    </row>
    <row r="2481" spans="1:8">
      <c r="A2481" t="str">
        <f t="shared" si="84"/>
        <v>-Xã43</v>
      </c>
      <c r="B2481" s="3"/>
      <c r="C2481" s="8" t="s">
        <v>169</v>
      </c>
      <c r="D2481" s="49"/>
      <c r="E2481" s="50">
        <v>163</v>
      </c>
      <c r="F2481" s="51">
        <v>35</v>
      </c>
      <c r="G2481" s="50">
        <v>5705</v>
      </c>
      <c r="H2481">
        <v>43</v>
      </c>
    </row>
    <row r="2482" spans="1:8">
      <c r="A2482" t="str">
        <f t="shared" si="84"/>
        <v>Trường chính trị 43</v>
      </c>
      <c r="B2482" s="3" t="s">
        <v>26</v>
      </c>
      <c r="C2482" s="8" t="s">
        <v>51</v>
      </c>
      <c r="D2482" s="49"/>
      <c r="E2482" s="50"/>
      <c r="F2482" s="51">
        <v>50</v>
      </c>
      <c r="G2482" s="50">
        <v>0</v>
      </c>
      <c r="H2482">
        <v>43</v>
      </c>
    </row>
    <row r="2483" spans="1:8">
      <c r="A2483" t="str">
        <f t="shared" si="84"/>
        <v>Trường dân tộc nội trú43</v>
      </c>
      <c r="B2483" s="3" t="s">
        <v>24</v>
      </c>
      <c r="C2483" s="8" t="s">
        <v>165</v>
      </c>
      <c r="D2483" s="49"/>
      <c r="E2483" s="50"/>
      <c r="F2483" s="51"/>
      <c r="G2483" s="50"/>
      <c r="H2483">
        <v>43</v>
      </c>
    </row>
    <row r="2484" spans="1:8" ht="45">
      <c r="A2484" t="str">
        <f t="shared" si="84"/>
        <v>'Phân bổ bổ sung số biên chế tiết kiệm, chưa tuyển sự nghiệp giáo dục - đào tạo43</v>
      </c>
      <c r="B2484" s="3" t="s">
        <v>22</v>
      </c>
      <c r="C2484" s="8" t="s">
        <v>170</v>
      </c>
      <c r="D2484" s="49"/>
      <c r="E2484" s="50">
        <v>13</v>
      </c>
      <c r="F2484" s="51">
        <v>65.707199999999986</v>
      </c>
      <c r="G2484" s="50">
        <v>854.19359999999983</v>
      </c>
      <c r="H2484">
        <v>43</v>
      </c>
    </row>
    <row r="2485" spans="1:8">
      <c r="A2485" t="str">
        <f t="shared" si="84"/>
        <v>Chi các chế độ chính sách43</v>
      </c>
      <c r="B2485" s="25">
        <v>3</v>
      </c>
      <c r="C2485" s="6" t="s">
        <v>50</v>
      </c>
      <c r="D2485" s="47"/>
      <c r="E2485" s="45">
        <v>115</v>
      </c>
      <c r="F2485" s="46"/>
      <c r="G2485" s="45">
        <v>1880.4558131999997</v>
      </c>
      <c r="H2485">
        <v>43</v>
      </c>
    </row>
    <row r="2486" spans="1:8" ht="30">
      <c r="A2486" t="str">
        <f t="shared" si="84"/>
        <v>Miễn giảm học phí, hỗ trợ chi phí học tập43</v>
      </c>
      <c r="B2486" s="3" t="s">
        <v>10</v>
      </c>
      <c r="C2486" s="8" t="s">
        <v>49</v>
      </c>
      <c r="D2486" s="49"/>
      <c r="E2486" s="50">
        <v>83</v>
      </c>
      <c r="F2486" s="51">
        <v>0.15</v>
      </c>
      <c r="G2486" s="50">
        <v>1485.8264999999999</v>
      </c>
      <c r="H2486">
        <v>43</v>
      </c>
    </row>
    <row r="2487" spans="1:8" ht="45">
      <c r="A2487" t="str">
        <f t="shared" si="84"/>
        <v>Chính sách hỗ trợ mầm non (tiền ăn trẻ, hỗ trợ giáo viên, hỗ trợ cơ sở mầm non)43</v>
      </c>
      <c r="B2487" s="3" t="s">
        <v>1</v>
      </c>
      <c r="C2487" s="8" t="s">
        <v>48</v>
      </c>
      <c r="D2487" s="49"/>
      <c r="E2487" s="50">
        <v>15</v>
      </c>
      <c r="F2487" s="51">
        <v>0.16</v>
      </c>
      <c r="G2487" s="50">
        <v>21.6</v>
      </c>
      <c r="H2487">
        <v>43</v>
      </c>
    </row>
    <row r="2488" spans="1:8">
      <c r="A2488" t="str">
        <f t="shared" si="84"/>
        <v>Chế độ hỗ trợ học sinh khuyết tật43</v>
      </c>
      <c r="B2488" s="3" t="s">
        <v>26</v>
      </c>
      <c r="C2488" s="8" t="s">
        <v>47</v>
      </c>
      <c r="D2488" s="49"/>
      <c r="E2488" s="50">
        <v>0</v>
      </c>
      <c r="F2488" s="51"/>
      <c r="G2488" s="50">
        <v>0</v>
      </c>
      <c r="H2488">
        <v>43</v>
      </c>
    </row>
    <row r="2489" spans="1:8" ht="30">
      <c r="A2489" t="str">
        <f t="shared" si="84"/>
        <v>Chế độ giáo viên dạy trẻ khuyết tật43</v>
      </c>
      <c r="B2489" s="3" t="s">
        <v>24</v>
      </c>
      <c r="C2489" s="8" t="s">
        <v>46</v>
      </c>
      <c r="D2489" s="49"/>
      <c r="E2489" s="50">
        <v>17</v>
      </c>
      <c r="F2489" s="51"/>
      <c r="G2489" s="50">
        <v>133.02931319999996</v>
      </c>
      <c r="H2489">
        <v>43</v>
      </c>
    </row>
    <row r="2490" spans="1:8" ht="30">
      <c r="A2490" t="str">
        <f t="shared" si="84"/>
        <v>Chế độ hỗ trợ trẻ em nhà trẻ bán trú43</v>
      </c>
      <c r="B2490" s="3" t="s">
        <v>22</v>
      </c>
      <c r="C2490" s="8" t="s">
        <v>45</v>
      </c>
      <c r="D2490" s="49"/>
      <c r="E2490" s="50"/>
      <c r="F2490" s="51"/>
      <c r="G2490" s="50"/>
      <c r="H2490">
        <v>43</v>
      </c>
    </row>
    <row r="2491" spans="1:8" ht="30">
      <c r="A2491" t="str">
        <f t="shared" si="84"/>
        <v>Chế độ hỗ trợ đối với học sinh, trường dân tộc nội trú43</v>
      </c>
      <c r="B2491" s="21" t="s">
        <v>20</v>
      </c>
      <c r="C2491" s="22" t="s">
        <v>161</v>
      </c>
      <c r="D2491" s="49"/>
      <c r="E2491" s="50"/>
      <c r="F2491" s="51"/>
      <c r="G2491" s="50"/>
      <c r="H2491">
        <v>43</v>
      </c>
    </row>
    <row r="2492" spans="1:8">
      <c r="A2492" t="str">
        <f t="shared" si="84"/>
        <v>Hỗ trợ Tết Nguyên đán43</v>
      </c>
      <c r="B2492" s="3" t="s">
        <v>18</v>
      </c>
      <c r="C2492" s="8" t="s">
        <v>44</v>
      </c>
      <c r="D2492" s="49"/>
      <c r="E2492" s="50">
        <v>200</v>
      </c>
      <c r="F2492" s="51">
        <v>1.2</v>
      </c>
      <c r="G2492" s="50">
        <v>240</v>
      </c>
      <c r="H2492">
        <v>43</v>
      </c>
    </row>
    <row r="2493" spans="1:8">
      <c r="A2493" t="str">
        <f t="shared" si="84"/>
        <v>Các đặc thù43</v>
      </c>
      <c r="B2493" s="25">
        <v>4</v>
      </c>
      <c r="C2493" s="6" t="s">
        <v>43</v>
      </c>
      <c r="D2493" s="47"/>
      <c r="E2493" s="45">
        <v>1</v>
      </c>
      <c r="F2493" s="46"/>
      <c r="G2493" s="45">
        <v>56.278800000000004</v>
      </c>
      <c r="H2493">
        <v>43</v>
      </c>
    </row>
    <row r="2494" spans="1:8" ht="30">
      <c r="A2494" t="str">
        <f t="shared" si="84"/>
        <v>Trường có từ 02 cơ sở trở lên, mỗi cơ sở43</v>
      </c>
      <c r="B2494" s="3" t="s">
        <v>10</v>
      </c>
      <c r="C2494" s="8" t="s">
        <v>42</v>
      </c>
      <c r="D2494" s="49"/>
      <c r="E2494" s="50">
        <v>1</v>
      </c>
      <c r="F2494" s="51">
        <v>56.278800000000004</v>
      </c>
      <c r="G2494" s="50">
        <v>56.278800000000004</v>
      </c>
      <c r="H2494">
        <v>43</v>
      </c>
    </row>
    <row r="2495" spans="1:8" ht="30">
      <c r="A2495" t="str">
        <f t="shared" si="84"/>
        <v>Hỗ trợ các phường, xã trung tâm (kinh phí đào tạo chính trị)43</v>
      </c>
      <c r="B2495" s="3" t="s">
        <v>1</v>
      </c>
      <c r="C2495" s="8" t="s">
        <v>166</v>
      </c>
      <c r="D2495" s="49"/>
      <c r="E2495" s="50"/>
      <c r="F2495" s="51">
        <v>1500</v>
      </c>
      <c r="G2495" s="50"/>
      <c r="H2495">
        <v>43</v>
      </c>
    </row>
    <row r="2496" spans="1:8">
      <c r="A2496" t="str">
        <f t="shared" si="84"/>
        <v>Kinh phí hoạt động ngành43</v>
      </c>
      <c r="B2496" s="25">
        <v>5</v>
      </c>
      <c r="C2496" s="6" t="s">
        <v>41</v>
      </c>
      <c r="D2496" s="47"/>
      <c r="E2496" s="52">
        <v>18834</v>
      </c>
      <c r="F2496" s="53">
        <v>0.01</v>
      </c>
      <c r="G2496" s="45">
        <v>188.34</v>
      </c>
      <c r="H2496">
        <v>43</v>
      </c>
    </row>
    <row r="2497" spans="1:8">
      <c r="A2497" t="str">
        <f t="shared" si="84"/>
        <v>Các sự nghiệp khác43</v>
      </c>
      <c r="B2497" s="25" t="s">
        <v>40</v>
      </c>
      <c r="C2497" s="6" t="s">
        <v>39</v>
      </c>
      <c r="D2497" s="47"/>
      <c r="E2497" s="50">
        <v>327</v>
      </c>
      <c r="F2497" s="46"/>
      <c r="G2497" s="45">
        <v>68046.003356000001</v>
      </c>
      <c r="H2497">
        <v>43</v>
      </c>
    </row>
    <row r="2498" spans="1:8">
      <c r="A2498" t="str">
        <f t="shared" si="84"/>
        <v>Chi chế độ tiền lương43</v>
      </c>
      <c r="B2498" s="25">
        <v>1</v>
      </c>
      <c r="C2498" s="10" t="s">
        <v>38</v>
      </c>
      <c r="D2498" s="48"/>
      <c r="E2498" s="45">
        <v>220</v>
      </c>
      <c r="F2498" s="46"/>
      <c r="G2498" s="45">
        <v>13710.255155999999</v>
      </c>
      <c r="H2498">
        <v>43</v>
      </c>
    </row>
    <row r="2499" spans="1:8" ht="30">
      <c r="A2499" t="str">
        <f t="shared" si="84"/>
        <v>Chế độ tiền lương theo số biên chế có mặt43</v>
      </c>
      <c r="B2499" s="3" t="s">
        <v>10</v>
      </c>
      <c r="C2499" s="8" t="s">
        <v>37</v>
      </c>
      <c r="D2499" s="49"/>
      <c r="E2499" s="50">
        <v>65</v>
      </c>
      <c r="F2499" s="51"/>
      <c r="G2499" s="50">
        <v>10551.083868</v>
      </c>
      <c r="H2499">
        <v>43</v>
      </c>
    </row>
    <row r="2500" spans="1:8">
      <c r="A2500" t="str">
        <f t="shared" si="84"/>
        <v>Phụ cấp cấp ủy43</v>
      </c>
      <c r="B2500" s="3" t="s">
        <v>1</v>
      </c>
      <c r="C2500" s="8" t="s">
        <v>36</v>
      </c>
      <c r="D2500" s="49"/>
      <c r="E2500" s="54" t="s">
        <v>162</v>
      </c>
      <c r="F2500" s="51">
        <v>8.4239999999999995</v>
      </c>
      <c r="G2500" s="50">
        <v>185.32799999999997</v>
      </c>
      <c r="H2500">
        <v>43</v>
      </c>
    </row>
    <row r="2501" spans="1:8">
      <c r="A2501" t="str">
        <f t="shared" si="84"/>
        <v>Phụ cấp HĐND43</v>
      </c>
      <c r="B2501" s="3" t="s">
        <v>26</v>
      </c>
      <c r="C2501" s="8" t="s">
        <v>35</v>
      </c>
      <c r="D2501" s="49"/>
      <c r="E2501" s="54">
        <v>55</v>
      </c>
      <c r="F2501" s="51">
        <v>8.4239999999999995</v>
      </c>
      <c r="G2501" s="50">
        <v>463.32</v>
      </c>
      <c r="H2501">
        <v>43</v>
      </c>
    </row>
    <row r="2502" spans="1:8" ht="45">
      <c r="A2502" t="str">
        <f t="shared" si="84"/>
        <v>Chế độ người hoạt động không chuyên trách, người trực tiếp tham gia hoạt động tại cấp ấp43</v>
      </c>
      <c r="B2502" s="3" t="s">
        <v>24</v>
      </c>
      <c r="C2502" s="8" t="s">
        <v>34</v>
      </c>
      <c r="D2502" s="49"/>
      <c r="E2502" s="50">
        <v>100</v>
      </c>
      <c r="F2502" s="51"/>
      <c r="G2502" s="50">
        <v>2510.5232880000003</v>
      </c>
      <c r="H2502">
        <v>43</v>
      </c>
    </row>
    <row r="2503" spans="1:8">
      <c r="A2503" t="str">
        <f t="shared" si="84"/>
        <v>Khoán chi hoạt động 43</v>
      </c>
      <c r="B2503" s="25">
        <v>2</v>
      </c>
      <c r="C2503" s="6" t="s">
        <v>33</v>
      </c>
      <c r="D2503" s="47"/>
      <c r="E2503" s="45">
        <v>107</v>
      </c>
      <c r="F2503" s="46"/>
      <c r="G2503" s="45">
        <v>7816</v>
      </c>
      <c r="H2503">
        <v>43</v>
      </c>
    </row>
    <row r="2504" spans="1:8" ht="30">
      <c r="A2504" t="str">
        <f t="shared" ref="A2504:A2526" si="85">C2504&amp;H2504</f>
        <v>Phân bổ theo số biên chế CBCC được giao43</v>
      </c>
      <c r="B2504" s="14" t="s">
        <v>10</v>
      </c>
      <c r="C2504" s="15" t="s">
        <v>32</v>
      </c>
      <c r="D2504" s="55"/>
      <c r="E2504" s="56">
        <v>71</v>
      </c>
      <c r="F2504" s="57">
        <v>80</v>
      </c>
      <c r="G2504" s="58">
        <v>5680</v>
      </c>
      <c r="H2504">
        <v>43</v>
      </c>
    </row>
    <row r="2505" spans="1:8" ht="30">
      <c r="A2505" t="str">
        <f t="shared" si="85"/>
        <v>Phân bổ theo số biên chế viên chức được giao43</v>
      </c>
      <c r="B2505" s="14" t="s">
        <v>1</v>
      </c>
      <c r="C2505" s="15" t="s">
        <v>31</v>
      </c>
      <c r="D2505" s="55"/>
      <c r="E2505" s="56">
        <v>15</v>
      </c>
      <c r="F2505" s="57">
        <v>50</v>
      </c>
      <c r="G2505" s="58">
        <v>750</v>
      </c>
      <c r="H2505">
        <v>43</v>
      </c>
    </row>
    <row r="2506" spans="1:8" ht="30">
      <c r="A2506" t="str">
        <f t="shared" si="85"/>
        <v>Phân bổ bổ sung số biên chế tiết kiệm, chưa tuyển43</v>
      </c>
      <c r="B2506" s="14" t="s">
        <v>26</v>
      </c>
      <c r="C2506" s="13" t="s">
        <v>30</v>
      </c>
      <c r="D2506" s="59"/>
      <c r="E2506" s="56">
        <v>21</v>
      </c>
      <c r="F2506" s="57">
        <v>66</v>
      </c>
      <c r="G2506" s="58">
        <v>1386</v>
      </c>
      <c r="H2506">
        <v>43</v>
      </c>
    </row>
    <row r="2507" spans="1:8">
      <c r="A2507" t="str">
        <f t="shared" si="85"/>
        <v>Chi các chế độ chính sách lớn43</v>
      </c>
      <c r="B2507" s="25">
        <v>3</v>
      </c>
      <c r="C2507" s="6" t="s">
        <v>29</v>
      </c>
      <c r="D2507" s="47"/>
      <c r="E2507" s="45"/>
      <c r="F2507" s="46"/>
      <c r="G2507" s="45">
        <v>22072.530200000001</v>
      </c>
      <c r="H2507">
        <v>43</v>
      </c>
    </row>
    <row r="2508" spans="1:8" ht="30">
      <c r="A2508" t="str">
        <f t="shared" si="85"/>
        <v>Chi chế độ trợ giúp xã hội thường xuyên43</v>
      </c>
      <c r="B2508" s="3" t="s">
        <v>10</v>
      </c>
      <c r="C2508" s="8" t="s">
        <v>28</v>
      </c>
      <c r="D2508" s="49"/>
      <c r="E2508" s="50">
        <v>715</v>
      </c>
      <c r="F2508" s="51"/>
      <c r="G2508" s="50">
        <v>5460</v>
      </c>
      <c r="H2508">
        <v>43</v>
      </c>
    </row>
    <row r="2509" spans="1:8">
      <c r="A2509" t="str">
        <f t="shared" si="85"/>
        <v>Tiền điện hộ nghèo, BTXH43</v>
      </c>
      <c r="B2509" s="3" t="s">
        <v>1</v>
      </c>
      <c r="C2509" s="8" t="s">
        <v>27</v>
      </c>
      <c r="D2509" s="49"/>
      <c r="E2509" s="50">
        <v>0</v>
      </c>
      <c r="F2509" s="51"/>
      <c r="G2509" s="50">
        <v>0</v>
      </c>
      <c r="H2509">
        <v>43</v>
      </c>
    </row>
    <row r="2510" spans="1:8" ht="30">
      <c r="A2510" t="str">
        <f t="shared" si="85"/>
        <v>Chính sách người có uy tín, già làng43</v>
      </c>
      <c r="B2510" s="3" t="s">
        <v>26</v>
      </c>
      <c r="C2510" s="8" t="s">
        <v>25</v>
      </c>
      <c r="D2510" s="49"/>
      <c r="E2510" s="50">
        <v>5</v>
      </c>
      <c r="F2510" s="51"/>
      <c r="G2510" s="50">
        <v>35</v>
      </c>
      <c r="H2510">
        <v>43</v>
      </c>
    </row>
    <row r="2511" spans="1:8" ht="30">
      <c r="A2511" t="str">
        <f t="shared" si="85"/>
        <v>Chế độ quà tặng, chúc thọ người cao tuổi43</v>
      </c>
      <c r="B2511" s="3" t="s">
        <v>24</v>
      </c>
      <c r="C2511" s="8" t="s">
        <v>23</v>
      </c>
      <c r="D2511" s="49"/>
      <c r="E2511" s="50">
        <v>288</v>
      </c>
      <c r="F2511" s="51"/>
      <c r="G2511" s="50">
        <v>109.8</v>
      </c>
      <c r="H2511">
        <v>43</v>
      </c>
    </row>
    <row r="2512" spans="1:8" ht="30">
      <c r="A2512" t="str">
        <f t="shared" si="85"/>
        <v>Chế độ đối với trưởng các đoàn thể ấp43</v>
      </c>
      <c r="B2512" s="3" t="s">
        <v>22</v>
      </c>
      <c r="C2512" s="8" t="s">
        <v>21</v>
      </c>
      <c r="D2512" s="49"/>
      <c r="E2512" s="50">
        <v>126</v>
      </c>
      <c r="F2512" s="51">
        <v>3.5999999999999996</v>
      </c>
      <c r="G2512" s="50">
        <v>453.59999999999997</v>
      </c>
      <c r="H2512">
        <v>43</v>
      </c>
    </row>
    <row r="2513" spans="1:8">
      <c r="A2513" t="str">
        <f t="shared" si="85"/>
        <v>Chế độ hỗ trợ tổ nhân dân43</v>
      </c>
      <c r="B2513" s="3" t="s">
        <v>20</v>
      </c>
      <c r="C2513" s="8" t="s">
        <v>19</v>
      </c>
      <c r="D2513" s="49"/>
      <c r="E2513" s="50">
        <v>63</v>
      </c>
      <c r="F2513" s="51">
        <v>3.5999999999999996</v>
      </c>
      <c r="G2513" s="50">
        <v>226.79999999999998</v>
      </c>
      <c r="H2513">
        <v>43</v>
      </c>
    </row>
    <row r="2514" spans="1:8" ht="30">
      <c r="A2514" t="str">
        <f t="shared" si="85"/>
        <v>Chế độ đối với đội an ninh trật tự cơ sở43</v>
      </c>
      <c r="B2514" s="3" t="s">
        <v>18</v>
      </c>
      <c r="C2514" s="8" t="s">
        <v>17</v>
      </c>
      <c r="D2514" s="49"/>
      <c r="E2514" s="50"/>
      <c r="F2514" s="51"/>
      <c r="G2514" s="50">
        <v>4897.9199999999983</v>
      </c>
      <c r="H2514">
        <v>43</v>
      </c>
    </row>
    <row r="2515" spans="1:8">
      <c r="A2515" t="str">
        <f t="shared" si="85"/>
        <v>Chế độ dân quân tự vệ43</v>
      </c>
      <c r="B2515" s="3" t="s">
        <v>16</v>
      </c>
      <c r="C2515" s="8" t="s">
        <v>15</v>
      </c>
      <c r="D2515" s="49"/>
      <c r="E2515" s="50">
        <v>110</v>
      </c>
      <c r="F2515" s="51"/>
      <c r="G2515" s="50">
        <v>10217.4102</v>
      </c>
      <c r="H2515">
        <v>43</v>
      </c>
    </row>
    <row r="2516" spans="1:8">
      <c r="A2516" t="str">
        <f t="shared" si="85"/>
        <v>Chế độ hỗ trợ Tết Nguyên đán43</v>
      </c>
      <c r="B2516" s="3" t="s">
        <v>14</v>
      </c>
      <c r="C2516" s="8" t="s">
        <v>13</v>
      </c>
      <c r="D2516" s="49"/>
      <c r="E2516" s="50">
        <v>676</v>
      </c>
      <c r="F2516" s="51"/>
      <c r="G2516" s="50">
        <v>672</v>
      </c>
      <c r="H2516">
        <v>43</v>
      </c>
    </row>
    <row r="2517" spans="1:8">
      <c r="A2517" t="str">
        <f t="shared" si="85"/>
        <v>Chi thu gom, xử lý rác43</v>
      </c>
      <c r="B2517" s="25">
        <v>4</v>
      </c>
      <c r="C2517" s="10" t="s">
        <v>12</v>
      </c>
      <c r="D2517" s="48"/>
      <c r="E2517" s="45"/>
      <c r="F2517" s="46"/>
      <c r="G2517" s="45">
        <v>1997</v>
      </c>
      <c r="H2517">
        <v>43</v>
      </c>
    </row>
    <row r="2518" spans="1:8">
      <c r="A2518" t="str">
        <f t="shared" si="85"/>
        <v>Chi bổ sung đặc thù43</v>
      </c>
      <c r="B2518" s="25">
        <v>5</v>
      </c>
      <c r="C2518" s="6" t="s">
        <v>11</v>
      </c>
      <c r="D2518" s="47"/>
      <c r="E2518" s="45"/>
      <c r="F2518" s="46"/>
      <c r="G2518" s="45">
        <v>3000</v>
      </c>
      <c r="H2518">
        <v>43</v>
      </c>
    </row>
    <row r="2519" spans="1:8">
      <c r="A2519" t="str">
        <f t="shared" si="85"/>
        <v>Hỗ trợ các phường, xã trung tâm43</v>
      </c>
      <c r="B2519" s="3" t="s">
        <v>10</v>
      </c>
      <c r="C2519" s="8" t="s">
        <v>9</v>
      </c>
      <c r="D2519" s="49"/>
      <c r="E2519" s="50"/>
      <c r="F2519" s="51"/>
      <c r="G2519" s="50">
        <v>0</v>
      </c>
      <c r="H2519">
        <v>43</v>
      </c>
    </row>
    <row r="2520" spans="1:8">
      <c r="A2520" t="str">
        <f t="shared" si="85"/>
        <v>- Phường Trấn Biên 43</v>
      </c>
      <c r="B2520" s="3"/>
      <c r="C2520" s="8" t="s">
        <v>8</v>
      </c>
      <c r="D2520" s="49"/>
      <c r="E2520" s="50"/>
      <c r="F2520" s="51">
        <v>60000</v>
      </c>
      <c r="G2520" s="50"/>
      <c r="H2520">
        <v>43</v>
      </c>
    </row>
    <row r="2521" spans="1:8" ht="30">
      <c r="A2521" t="str">
        <f t="shared" si="85"/>
        <v>- Phường Long Khánh và Phường Bình Phước43</v>
      </c>
      <c r="B2521" s="3"/>
      <c r="C2521" s="8" t="s">
        <v>7</v>
      </c>
      <c r="D2521" s="49"/>
      <c r="E2521" s="50"/>
      <c r="F2521" s="51">
        <v>19200</v>
      </c>
      <c r="G2521" s="50"/>
      <c r="H2521">
        <v>43</v>
      </c>
    </row>
    <row r="2522" spans="1:8">
      <c r="A2522" t="str">
        <f t="shared" si="85"/>
        <v>- Các phường trung tâm khác43</v>
      </c>
      <c r="B2522" s="3"/>
      <c r="C2522" s="8" t="s">
        <v>6</v>
      </c>
      <c r="D2522" s="49"/>
      <c r="E2522" s="50"/>
      <c r="F2522" s="51">
        <v>8500</v>
      </c>
      <c r="G2522" s="50"/>
      <c r="H2522">
        <v>43</v>
      </c>
    </row>
    <row r="2523" spans="1:8">
      <c r="A2523" t="str">
        <f t="shared" si="85"/>
        <v xml:space="preserve"> Hỗ trợ các xã vùng biên giới43</v>
      </c>
      <c r="B2523" s="3" t="s">
        <v>1</v>
      </c>
      <c r="C2523" s="8" t="s">
        <v>5</v>
      </c>
      <c r="D2523" s="49"/>
      <c r="E2523" s="50">
        <v>1</v>
      </c>
      <c r="F2523" s="51">
        <v>3000</v>
      </c>
      <c r="G2523" s="50">
        <v>3000</v>
      </c>
      <c r="H2523">
        <v>43</v>
      </c>
    </row>
    <row r="2524" spans="1:8">
      <c r="A2524" t="str">
        <f t="shared" si="85"/>
        <v>Phân bổ chung 43</v>
      </c>
      <c r="B2524" s="25">
        <v>9</v>
      </c>
      <c r="C2524" s="6" t="s">
        <v>4</v>
      </c>
      <c r="D2524" s="47"/>
      <c r="E2524" s="45"/>
      <c r="F2524" s="46"/>
      <c r="G2524" s="45">
        <v>19450.218000000001</v>
      </c>
      <c r="H2524">
        <v>43</v>
      </c>
    </row>
    <row r="2525" spans="1:8">
      <c r="A2525" t="str">
        <f t="shared" si="85"/>
        <v>Phân bổ chung theo xã43</v>
      </c>
      <c r="B2525" s="3" t="s">
        <v>3</v>
      </c>
      <c r="C2525" s="8" t="s">
        <v>2</v>
      </c>
      <c r="D2525" s="49"/>
      <c r="E2525" s="50">
        <v>1</v>
      </c>
      <c r="F2525" s="51">
        <v>18000</v>
      </c>
      <c r="G2525" s="50">
        <v>18000</v>
      </c>
      <c r="H2525">
        <v>43</v>
      </c>
    </row>
    <row r="2526" spans="1:8">
      <c r="A2526" t="str">
        <f t="shared" si="85"/>
        <v>Phân bổ theo dân số 43</v>
      </c>
      <c r="B2526" s="3" t="s">
        <v>1</v>
      </c>
      <c r="C2526" s="8" t="s">
        <v>0</v>
      </c>
      <c r="D2526" s="49"/>
      <c r="E2526" s="52">
        <v>18834</v>
      </c>
      <c r="F2526" s="51">
        <v>7.6999999999999999E-2</v>
      </c>
      <c r="G2526" s="50">
        <v>1450.2180000000001</v>
      </c>
      <c r="H2526">
        <v>43</v>
      </c>
    </row>
    <row r="2529" spans="1:8">
      <c r="B2529" s="147" t="s">
        <v>64</v>
      </c>
      <c r="C2529" s="149" t="s">
        <v>63</v>
      </c>
      <c r="D2529" s="149" t="s">
        <v>62</v>
      </c>
      <c r="E2529" s="151" t="s">
        <v>61</v>
      </c>
      <c r="F2529" s="151"/>
      <c r="G2529" s="151"/>
      <c r="H2529">
        <v>44</v>
      </c>
    </row>
    <row r="2530" spans="1:8">
      <c r="B2530" s="148"/>
      <c r="C2530" s="150"/>
      <c r="D2530" s="150"/>
      <c r="E2530" s="18" t="s">
        <v>60</v>
      </c>
      <c r="F2530" s="18" t="s">
        <v>59</v>
      </c>
      <c r="G2530" s="18" t="s">
        <v>58</v>
      </c>
      <c r="H2530">
        <v>44</v>
      </c>
    </row>
    <row r="2531" spans="1:8">
      <c r="A2531" t="str">
        <f t="shared" ref="A2531:A2562" si="86">C2531&amp;H2531</f>
        <v>Tổng44</v>
      </c>
      <c r="B2531" s="25"/>
      <c r="C2531" s="26" t="s">
        <v>57</v>
      </c>
      <c r="D2531" s="45"/>
      <c r="E2531" s="45"/>
      <c r="F2531" s="46"/>
      <c r="G2531" s="45">
        <v>137489.34154647199</v>
      </c>
      <c r="H2531">
        <v>44</v>
      </c>
    </row>
    <row r="2532" spans="1:8">
      <c r="A2532" t="str">
        <f t="shared" si="86"/>
        <v>Sự nghiệp giáo dục - đào tạo44</v>
      </c>
      <c r="B2532" s="25" t="s">
        <v>56</v>
      </c>
      <c r="C2532" s="6" t="s">
        <v>55</v>
      </c>
      <c r="D2532" s="47"/>
      <c r="E2532" s="45"/>
      <c r="F2532" s="46"/>
      <c r="G2532" s="45">
        <v>70283.139760712002</v>
      </c>
      <c r="H2532">
        <v>44</v>
      </c>
    </row>
    <row r="2533" spans="1:8" ht="28.5">
      <c r="A2533" t="str">
        <f t="shared" si="86"/>
        <v>Chi chế độ tiền lương theo số biên chế có mặt44</v>
      </c>
      <c r="B2533" s="25">
        <v>1</v>
      </c>
      <c r="C2533" s="10" t="s">
        <v>54</v>
      </c>
      <c r="D2533" s="48"/>
      <c r="E2533" s="45">
        <v>174</v>
      </c>
      <c r="F2533" s="46"/>
      <c r="G2533" s="45">
        <v>43834.944188879999</v>
      </c>
      <c r="H2533">
        <v>44</v>
      </c>
    </row>
    <row r="2534" spans="1:8">
      <c r="A2534" t="str">
        <f t="shared" si="86"/>
        <v>Khoán chi hoạt động giáo dục44</v>
      </c>
      <c r="B2534" s="25">
        <v>2</v>
      </c>
      <c r="C2534" s="6" t="s">
        <v>163</v>
      </c>
      <c r="D2534" s="47"/>
      <c r="E2534" s="45"/>
      <c r="F2534" s="46"/>
      <c r="G2534" s="45">
        <v>9059</v>
      </c>
      <c r="H2534">
        <v>44</v>
      </c>
    </row>
    <row r="2535" spans="1:8">
      <c r="A2535" t="str">
        <f t="shared" si="86"/>
        <v>Mầm non44</v>
      </c>
      <c r="B2535" s="3" t="s">
        <v>10</v>
      </c>
      <c r="C2535" s="8" t="s">
        <v>53</v>
      </c>
      <c r="D2535" s="49"/>
      <c r="E2535" s="50"/>
      <c r="F2535" s="51"/>
      <c r="G2535" s="50">
        <v>2520</v>
      </c>
      <c r="H2535">
        <v>44</v>
      </c>
    </row>
    <row r="2536" spans="1:8">
      <c r="A2536" t="str">
        <f t="shared" si="86"/>
        <v>- Phường44</v>
      </c>
      <c r="B2536" s="3"/>
      <c r="C2536" s="8" t="s">
        <v>167</v>
      </c>
      <c r="D2536" s="49"/>
      <c r="E2536" s="50"/>
      <c r="F2536" s="51">
        <v>52</v>
      </c>
      <c r="G2536" s="50">
        <v>0</v>
      </c>
      <c r="H2536">
        <v>44</v>
      </c>
    </row>
    <row r="2537" spans="1:8">
      <c r="A2537" t="str">
        <f t="shared" si="86"/>
        <v>- Xã44</v>
      </c>
      <c r="B2537" s="3"/>
      <c r="C2537" s="8" t="s">
        <v>164</v>
      </c>
      <c r="D2537" s="49"/>
      <c r="E2537" s="50">
        <v>42</v>
      </c>
      <c r="F2537" s="51">
        <v>60</v>
      </c>
      <c r="G2537" s="50">
        <v>2520</v>
      </c>
      <c r="H2537">
        <v>44</v>
      </c>
    </row>
    <row r="2538" spans="1:8">
      <c r="A2538" t="str">
        <f t="shared" si="86"/>
        <v>Cấp 1, 244</v>
      </c>
      <c r="B2538" s="3" t="s">
        <v>1</v>
      </c>
      <c r="C2538" s="8" t="s">
        <v>52</v>
      </c>
      <c r="D2538" s="49"/>
      <c r="E2538" s="50"/>
      <c r="F2538" s="51"/>
      <c r="G2538" s="50">
        <v>5285</v>
      </c>
      <c r="H2538">
        <v>44</v>
      </c>
    </row>
    <row r="2539" spans="1:8">
      <c r="A2539" t="str">
        <f t="shared" si="86"/>
        <v>-Phường44</v>
      </c>
      <c r="B2539" s="3"/>
      <c r="C2539" s="8" t="s">
        <v>168</v>
      </c>
      <c r="D2539" s="49"/>
      <c r="E2539" s="50"/>
      <c r="F2539" s="51">
        <v>30</v>
      </c>
      <c r="G2539" s="50">
        <v>0</v>
      </c>
      <c r="H2539">
        <v>44</v>
      </c>
    </row>
    <row r="2540" spans="1:8">
      <c r="A2540" t="str">
        <f t="shared" si="86"/>
        <v>-Xã44</v>
      </c>
      <c r="B2540" s="3"/>
      <c r="C2540" s="8" t="s">
        <v>169</v>
      </c>
      <c r="D2540" s="49"/>
      <c r="E2540" s="50">
        <v>151</v>
      </c>
      <c r="F2540" s="51">
        <v>35</v>
      </c>
      <c r="G2540" s="50">
        <v>5285</v>
      </c>
      <c r="H2540">
        <v>44</v>
      </c>
    </row>
    <row r="2541" spans="1:8">
      <c r="A2541" t="str">
        <f t="shared" si="86"/>
        <v>Trường chính trị 44</v>
      </c>
      <c r="B2541" s="3" t="s">
        <v>26</v>
      </c>
      <c r="C2541" s="8" t="s">
        <v>51</v>
      </c>
      <c r="D2541" s="49"/>
      <c r="E2541" s="50"/>
      <c r="F2541" s="51">
        <v>80</v>
      </c>
      <c r="G2541" s="50">
        <v>0</v>
      </c>
      <c r="H2541">
        <v>44</v>
      </c>
    </row>
    <row r="2542" spans="1:8">
      <c r="A2542" t="str">
        <f t="shared" si="86"/>
        <v>Trường dân tộc nội trú44</v>
      </c>
      <c r="B2542" s="3" t="s">
        <v>24</v>
      </c>
      <c r="C2542" s="8" t="s">
        <v>165</v>
      </c>
      <c r="D2542" s="49"/>
      <c r="E2542" s="50"/>
      <c r="F2542" s="51">
        <v>55</v>
      </c>
      <c r="G2542" s="50">
        <v>0</v>
      </c>
      <c r="H2542">
        <v>44</v>
      </c>
    </row>
    <row r="2543" spans="1:8" ht="45">
      <c r="A2543" t="str">
        <f t="shared" si="86"/>
        <v>'Phân bổ bổ sung số biên chế tiết kiệm, chưa tuyển sự nghiệp giáo dục - đào tạo44</v>
      </c>
      <c r="B2543" s="3" t="s">
        <v>22</v>
      </c>
      <c r="C2543" s="8" t="s">
        <v>170</v>
      </c>
      <c r="D2543" s="49"/>
      <c r="E2543" s="50">
        <v>19</v>
      </c>
      <c r="F2543" s="51">
        <v>66</v>
      </c>
      <c r="G2543" s="50">
        <v>1254</v>
      </c>
      <c r="H2543">
        <v>44</v>
      </c>
    </row>
    <row r="2544" spans="1:8">
      <c r="A2544" t="str">
        <f t="shared" si="86"/>
        <v>Chi các chế độ chính sách44</v>
      </c>
      <c r="B2544" s="25">
        <v>3</v>
      </c>
      <c r="C2544" s="6" t="s">
        <v>50</v>
      </c>
      <c r="D2544" s="47"/>
      <c r="E2544" s="45"/>
      <c r="F2544" s="46"/>
      <c r="G2544" s="45">
        <v>17144.735571832</v>
      </c>
      <c r="H2544">
        <v>44</v>
      </c>
    </row>
    <row r="2545" spans="1:8" ht="30">
      <c r="A2545" t="str">
        <f t="shared" si="86"/>
        <v>Miễn giảm học phí, hỗ trợ chi phí học tập44</v>
      </c>
      <c r="B2545" s="3" t="s">
        <v>10</v>
      </c>
      <c r="C2545" s="8" t="s">
        <v>49</v>
      </c>
      <c r="D2545" s="49"/>
      <c r="E2545" s="50"/>
      <c r="F2545" s="51"/>
      <c r="G2545" s="50">
        <v>16520.174999999999</v>
      </c>
      <c r="H2545">
        <v>44</v>
      </c>
    </row>
    <row r="2546" spans="1:8" ht="45">
      <c r="A2546" t="str">
        <f t="shared" si="86"/>
        <v>Chính sách hỗ trợ mầm non (tiền ăn trẻ, hỗ trợ giáo viên, hỗ trợ cơ sở mầm non)44</v>
      </c>
      <c r="B2546" s="3" t="s">
        <v>1</v>
      </c>
      <c r="C2546" s="8" t="s">
        <v>48</v>
      </c>
      <c r="D2546" s="49"/>
      <c r="E2546" s="50"/>
      <c r="F2546" s="51"/>
      <c r="G2546" s="50">
        <v>162.72</v>
      </c>
      <c r="H2546">
        <v>44</v>
      </c>
    </row>
    <row r="2547" spans="1:8">
      <c r="A2547" t="str">
        <f t="shared" si="86"/>
        <v>Chế độ hỗ trợ học sinh khuyết tật44</v>
      </c>
      <c r="B2547" s="3" t="s">
        <v>26</v>
      </c>
      <c r="C2547" s="8" t="s">
        <v>47</v>
      </c>
      <c r="D2547" s="49"/>
      <c r="E2547" s="50"/>
      <c r="F2547" s="51"/>
      <c r="G2547" s="50"/>
      <c r="H2547">
        <v>44</v>
      </c>
    </row>
    <row r="2548" spans="1:8" ht="30">
      <c r="A2548" t="str">
        <f t="shared" si="86"/>
        <v>Chế độ giáo viên dạy trẻ khuyết tật44</v>
      </c>
      <c r="B2548" s="3" t="s">
        <v>24</v>
      </c>
      <c r="C2548" s="8" t="s">
        <v>46</v>
      </c>
      <c r="D2548" s="49"/>
      <c r="E2548" s="50"/>
      <c r="F2548" s="51"/>
      <c r="G2548" s="50">
        <v>214.64057183200003</v>
      </c>
      <c r="H2548">
        <v>44</v>
      </c>
    </row>
    <row r="2549" spans="1:8" ht="30">
      <c r="A2549" t="str">
        <f t="shared" si="86"/>
        <v>Chế độ hỗ trợ trẻ em nhà trẻ bán trú44</v>
      </c>
      <c r="B2549" s="3" t="s">
        <v>22</v>
      </c>
      <c r="C2549" s="8" t="s">
        <v>45</v>
      </c>
      <c r="D2549" s="49"/>
      <c r="E2549" s="50"/>
      <c r="F2549" s="51"/>
      <c r="G2549" s="50">
        <v>0</v>
      </c>
      <c r="H2549">
        <v>44</v>
      </c>
    </row>
    <row r="2550" spans="1:8" ht="30">
      <c r="A2550" t="str">
        <f t="shared" si="86"/>
        <v>Chế độ hỗ trợ đối với học sinh, trường dân tộc nội trú44</v>
      </c>
      <c r="B2550" s="21" t="s">
        <v>20</v>
      </c>
      <c r="C2550" s="22" t="s">
        <v>161</v>
      </c>
      <c r="D2550" s="49"/>
      <c r="E2550" s="50"/>
      <c r="F2550" s="51"/>
      <c r="G2550" s="50">
        <v>0</v>
      </c>
      <c r="H2550">
        <v>44</v>
      </c>
    </row>
    <row r="2551" spans="1:8">
      <c r="A2551" t="str">
        <f t="shared" si="86"/>
        <v>Hỗ trợ Tết Nguyên đán44</v>
      </c>
      <c r="B2551" s="3" t="s">
        <v>18</v>
      </c>
      <c r="C2551" s="8" t="s">
        <v>44</v>
      </c>
      <c r="D2551" s="49"/>
      <c r="E2551" s="50"/>
      <c r="F2551" s="51"/>
      <c r="G2551" s="50">
        <v>247.2</v>
      </c>
      <c r="H2551">
        <v>44</v>
      </c>
    </row>
    <row r="2552" spans="1:8">
      <c r="A2552" t="str">
        <f t="shared" si="86"/>
        <v>Các đặc thù44</v>
      </c>
      <c r="B2552" s="25">
        <v>4</v>
      </c>
      <c r="C2552" s="6" t="s">
        <v>43</v>
      </c>
      <c r="D2552" s="47"/>
      <c r="E2552" s="45"/>
      <c r="F2552" s="46"/>
      <c r="G2552" s="45">
        <v>112</v>
      </c>
      <c r="H2552">
        <v>44</v>
      </c>
    </row>
    <row r="2553" spans="1:8" ht="30">
      <c r="A2553" t="str">
        <f t="shared" si="86"/>
        <v>Trường có từ 02 cơ sở trở lên, mỗi cơ sở44</v>
      </c>
      <c r="B2553" s="3" t="s">
        <v>10</v>
      </c>
      <c r="C2553" s="8" t="s">
        <v>42</v>
      </c>
      <c r="D2553" s="49"/>
      <c r="E2553" s="50">
        <v>2</v>
      </c>
      <c r="F2553" s="51">
        <v>56</v>
      </c>
      <c r="G2553" s="50">
        <v>112</v>
      </c>
      <c r="H2553">
        <v>44</v>
      </c>
    </row>
    <row r="2554" spans="1:8" ht="30">
      <c r="A2554" t="str">
        <f t="shared" si="86"/>
        <v>Hỗ trợ các phường, xã trung tâm (kinh phí đào tạo chính trị)44</v>
      </c>
      <c r="B2554" s="3" t="s">
        <v>1</v>
      </c>
      <c r="C2554" s="8" t="s">
        <v>166</v>
      </c>
      <c r="D2554" s="49"/>
      <c r="E2554" s="50">
        <v>0</v>
      </c>
      <c r="F2554" s="51">
        <v>1500</v>
      </c>
      <c r="G2554" s="50">
        <v>0</v>
      </c>
      <c r="H2554">
        <v>44</v>
      </c>
    </row>
    <row r="2555" spans="1:8">
      <c r="A2555" t="str">
        <f t="shared" si="86"/>
        <v>Kinh phí hoạt động ngành44</v>
      </c>
      <c r="B2555" s="25">
        <v>5</v>
      </c>
      <c r="C2555" s="6" t="s">
        <v>41</v>
      </c>
      <c r="D2555" s="47"/>
      <c r="E2555" s="52">
        <v>13246</v>
      </c>
      <c r="F2555" s="53">
        <v>0.01</v>
      </c>
      <c r="G2555" s="45">
        <v>132.46</v>
      </c>
      <c r="H2555">
        <v>44</v>
      </c>
    </row>
    <row r="2556" spans="1:8">
      <c r="A2556" t="str">
        <f t="shared" si="86"/>
        <v>Các sự nghiệp khác44</v>
      </c>
      <c r="B2556" s="25" t="s">
        <v>40</v>
      </c>
      <c r="C2556" s="6" t="s">
        <v>39</v>
      </c>
      <c r="D2556" s="47"/>
      <c r="E2556" s="50"/>
      <c r="F2556" s="46"/>
      <c r="G2556" s="45">
        <v>67206.20178576</v>
      </c>
      <c r="H2556">
        <v>44</v>
      </c>
    </row>
    <row r="2557" spans="1:8">
      <c r="A2557" t="str">
        <f t="shared" si="86"/>
        <v>Chi chế độ tiền lương44</v>
      </c>
      <c r="B2557" s="25">
        <v>1</v>
      </c>
      <c r="C2557" s="10" t="s">
        <v>38</v>
      </c>
      <c r="D2557" s="48"/>
      <c r="E2557" s="45"/>
      <c r="F2557" s="46"/>
      <c r="G2557" s="45">
        <v>16637.361305759998</v>
      </c>
      <c r="H2557">
        <v>44</v>
      </c>
    </row>
    <row r="2558" spans="1:8" ht="30">
      <c r="A2558" t="str">
        <f t="shared" si="86"/>
        <v>Chế độ tiền lương theo số biên chế có mặt44</v>
      </c>
      <c r="B2558" s="3" t="s">
        <v>10</v>
      </c>
      <c r="C2558" s="8" t="s">
        <v>37</v>
      </c>
      <c r="D2558" s="49"/>
      <c r="E2558" s="50">
        <v>60</v>
      </c>
      <c r="F2558" s="51"/>
      <c r="G2558" s="50">
        <v>14204.119793759997</v>
      </c>
      <c r="H2558">
        <v>44</v>
      </c>
    </row>
    <row r="2559" spans="1:8">
      <c r="A2559" t="str">
        <f t="shared" si="86"/>
        <v>Phụ cấp cấp ủy44</v>
      </c>
      <c r="B2559" s="3" t="s">
        <v>1</v>
      </c>
      <c r="C2559" s="8" t="s">
        <v>36</v>
      </c>
      <c r="D2559" s="49"/>
      <c r="E2559" s="54">
        <v>25</v>
      </c>
      <c r="F2559" s="51">
        <v>8.4239999999999995</v>
      </c>
      <c r="G2559" s="50">
        <v>210.6</v>
      </c>
      <c r="H2559">
        <v>44</v>
      </c>
    </row>
    <row r="2560" spans="1:8">
      <c r="A2560" t="str">
        <f t="shared" si="86"/>
        <v>Phụ cấp HĐND44</v>
      </c>
      <c r="B2560" s="3" t="s">
        <v>26</v>
      </c>
      <c r="C2560" s="8" t="s">
        <v>35</v>
      </c>
      <c r="D2560" s="49"/>
      <c r="E2560" s="54">
        <v>46</v>
      </c>
      <c r="F2560" s="51">
        <v>8.4239999999999995</v>
      </c>
      <c r="G2560" s="50">
        <v>387.50399999999996</v>
      </c>
      <c r="H2560">
        <v>44</v>
      </c>
    </row>
    <row r="2561" spans="1:8" ht="45">
      <c r="A2561" t="str">
        <f t="shared" si="86"/>
        <v>Chế độ người hoạt động không chuyên trách, người trực tiếp tham gia hoạt động tại cấp ấp44</v>
      </c>
      <c r="B2561" s="3" t="s">
        <v>24</v>
      </c>
      <c r="C2561" s="8" t="s">
        <v>34</v>
      </c>
      <c r="D2561" s="49"/>
      <c r="E2561" s="50"/>
      <c r="F2561" s="51"/>
      <c r="G2561" s="50">
        <v>1835.1375119999996</v>
      </c>
      <c r="H2561">
        <v>44</v>
      </c>
    </row>
    <row r="2562" spans="1:8">
      <c r="A2562" t="str">
        <f t="shared" si="86"/>
        <v>Khoán chi hoạt động 44</v>
      </c>
      <c r="B2562" s="25">
        <v>2</v>
      </c>
      <c r="C2562" s="6" t="s">
        <v>33</v>
      </c>
      <c r="D2562" s="47"/>
      <c r="E2562" s="45"/>
      <c r="F2562" s="46"/>
      <c r="G2562" s="45">
        <v>6978</v>
      </c>
      <c r="H2562">
        <v>44</v>
      </c>
    </row>
    <row r="2563" spans="1:8" ht="30">
      <c r="A2563" t="str">
        <f t="shared" ref="A2563:A2585" si="87">C2563&amp;H2563</f>
        <v>Phân bổ theo số biên chế CBCC được giao44</v>
      </c>
      <c r="B2563" s="14" t="s">
        <v>10</v>
      </c>
      <c r="C2563" s="15" t="s">
        <v>32</v>
      </c>
      <c r="D2563" s="55"/>
      <c r="E2563" s="56">
        <v>63</v>
      </c>
      <c r="F2563" s="57">
        <v>80</v>
      </c>
      <c r="G2563" s="58">
        <v>5040</v>
      </c>
      <c r="H2563">
        <v>44</v>
      </c>
    </row>
    <row r="2564" spans="1:8" ht="30">
      <c r="A2564" t="str">
        <f t="shared" si="87"/>
        <v>Phân bổ theo số biên chế viên chức được giao44</v>
      </c>
      <c r="B2564" s="14" t="s">
        <v>1</v>
      </c>
      <c r="C2564" s="15" t="s">
        <v>31</v>
      </c>
      <c r="D2564" s="55"/>
      <c r="E2564" s="56">
        <v>15</v>
      </c>
      <c r="F2564" s="57">
        <v>50</v>
      </c>
      <c r="G2564" s="58">
        <v>750</v>
      </c>
      <c r="H2564">
        <v>44</v>
      </c>
    </row>
    <row r="2565" spans="1:8" ht="30">
      <c r="A2565" t="str">
        <f t="shared" si="87"/>
        <v>Phân bổ bổ sung số biên chế tiết kiệm, chưa tuyển44</v>
      </c>
      <c r="B2565" s="14" t="s">
        <v>26</v>
      </c>
      <c r="C2565" s="13" t="s">
        <v>30</v>
      </c>
      <c r="D2565" s="59"/>
      <c r="E2565" s="56">
        <v>18</v>
      </c>
      <c r="F2565" s="57">
        <v>66</v>
      </c>
      <c r="G2565" s="58">
        <v>1188</v>
      </c>
      <c r="H2565">
        <v>44</v>
      </c>
    </row>
    <row r="2566" spans="1:8">
      <c r="A2566" t="str">
        <f t="shared" si="87"/>
        <v>Chi các chế độ chính sách lớn44</v>
      </c>
      <c r="B2566" s="25">
        <v>3</v>
      </c>
      <c r="C2566" s="6" t="s">
        <v>29</v>
      </c>
      <c r="D2566" s="47"/>
      <c r="E2566" s="45"/>
      <c r="F2566" s="46"/>
      <c r="G2566" s="45">
        <v>19570.89848</v>
      </c>
      <c r="H2566">
        <v>44</v>
      </c>
    </row>
    <row r="2567" spans="1:8" ht="30">
      <c r="A2567" t="str">
        <f t="shared" si="87"/>
        <v>Chi chế độ trợ giúp xã hội thường xuyên44</v>
      </c>
      <c r="B2567" s="3" t="s">
        <v>10</v>
      </c>
      <c r="C2567" s="8" t="s">
        <v>28</v>
      </c>
      <c r="D2567" s="49"/>
      <c r="E2567" s="50"/>
      <c r="F2567" s="51"/>
      <c r="G2567" s="50">
        <v>4326</v>
      </c>
      <c r="H2567">
        <v>44</v>
      </c>
    </row>
    <row r="2568" spans="1:8">
      <c r="A2568" t="str">
        <f t="shared" si="87"/>
        <v>Tiền điện hộ nghèo, BTXH44</v>
      </c>
      <c r="B2568" s="3" t="s">
        <v>1</v>
      </c>
      <c r="C2568" s="8" t="s">
        <v>27</v>
      </c>
      <c r="D2568" s="49"/>
      <c r="E2568" s="50"/>
      <c r="F2568" s="51"/>
      <c r="G2568" s="50">
        <v>158.56128000000001</v>
      </c>
      <c r="H2568">
        <v>44</v>
      </c>
    </row>
    <row r="2569" spans="1:8" ht="30">
      <c r="A2569" t="str">
        <f t="shared" si="87"/>
        <v>Chính sách người có uy tín, già làng44</v>
      </c>
      <c r="B2569" s="3" t="s">
        <v>26</v>
      </c>
      <c r="C2569" s="8" t="s">
        <v>25</v>
      </c>
      <c r="D2569" s="49"/>
      <c r="E2569" s="50"/>
      <c r="F2569" s="51"/>
      <c r="G2569" s="50">
        <v>96.224000000000018</v>
      </c>
      <c r="H2569">
        <v>44</v>
      </c>
    </row>
    <row r="2570" spans="1:8" ht="30">
      <c r="A2570" t="str">
        <f t="shared" si="87"/>
        <v>Chế độ quà tặng, chúc thọ người cao tuổi44</v>
      </c>
      <c r="B2570" s="3" t="s">
        <v>24</v>
      </c>
      <c r="C2570" s="8" t="s">
        <v>23</v>
      </c>
      <c r="D2570" s="49"/>
      <c r="E2570" s="50"/>
      <c r="F2570" s="51"/>
      <c r="G2570" s="50">
        <v>63.2</v>
      </c>
      <c r="H2570">
        <v>44</v>
      </c>
    </row>
    <row r="2571" spans="1:8" ht="30">
      <c r="A2571" t="str">
        <f t="shared" si="87"/>
        <v>Chế độ đối với trưởng các đoàn thể ấp44</v>
      </c>
      <c r="B2571" s="3" t="s">
        <v>22</v>
      </c>
      <c r="C2571" s="8" t="s">
        <v>21</v>
      </c>
      <c r="D2571" s="49"/>
      <c r="E2571" s="50">
        <v>60</v>
      </c>
      <c r="F2571" s="51">
        <v>3.5999999999999996</v>
      </c>
      <c r="G2571" s="50">
        <v>215.99999999999997</v>
      </c>
      <c r="H2571">
        <v>44</v>
      </c>
    </row>
    <row r="2572" spans="1:8">
      <c r="A2572" t="str">
        <f t="shared" si="87"/>
        <v>Chế độ hỗ trợ tổ nhân dân44</v>
      </c>
      <c r="B2572" s="3" t="s">
        <v>20</v>
      </c>
      <c r="C2572" s="8" t="s">
        <v>19</v>
      </c>
      <c r="D2572" s="49"/>
      <c r="E2572" s="50"/>
      <c r="F2572" s="51">
        <v>3.5999999999999996</v>
      </c>
      <c r="G2572" s="50">
        <v>0</v>
      </c>
      <c r="H2572">
        <v>44</v>
      </c>
    </row>
    <row r="2573" spans="1:8" ht="30">
      <c r="A2573" t="str">
        <f t="shared" si="87"/>
        <v>Chế độ đối với đội an ninh trật tự cơ sở44</v>
      </c>
      <c r="B2573" s="3" t="s">
        <v>18</v>
      </c>
      <c r="C2573" s="8" t="s">
        <v>17</v>
      </c>
      <c r="D2573" s="49"/>
      <c r="E2573" s="50"/>
      <c r="F2573" s="51"/>
      <c r="G2573" s="50">
        <v>2697.1200000000013</v>
      </c>
      <c r="H2573">
        <v>44</v>
      </c>
    </row>
    <row r="2574" spans="1:8">
      <c r="A2574" t="str">
        <f t="shared" si="87"/>
        <v>Chế độ dân quân tự vệ44</v>
      </c>
      <c r="B2574" s="3" t="s">
        <v>16</v>
      </c>
      <c r="C2574" s="8" t="s">
        <v>15</v>
      </c>
      <c r="D2574" s="49"/>
      <c r="E2574" s="50"/>
      <c r="F2574" s="51"/>
      <c r="G2574" s="50">
        <v>11127.1932</v>
      </c>
      <c r="H2574">
        <v>44</v>
      </c>
    </row>
    <row r="2575" spans="1:8">
      <c r="A2575" t="str">
        <f t="shared" si="87"/>
        <v>Chế độ hỗ trợ Tết Nguyên đán44</v>
      </c>
      <c r="B2575" s="3" t="s">
        <v>14</v>
      </c>
      <c r="C2575" s="8" t="s">
        <v>13</v>
      </c>
      <c r="D2575" s="49"/>
      <c r="E2575" s="50"/>
      <c r="F2575" s="51"/>
      <c r="G2575" s="50">
        <v>886.59999999999991</v>
      </c>
      <c r="H2575">
        <v>44</v>
      </c>
    </row>
    <row r="2576" spans="1:8">
      <c r="A2576" t="str">
        <f t="shared" si="87"/>
        <v>Chi thu gom, xử lý rác44</v>
      </c>
      <c r="B2576" s="25">
        <v>4</v>
      </c>
      <c r="C2576" s="10" t="s">
        <v>12</v>
      </c>
      <c r="D2576" s="48"/>
      <c r="E2576" s="45"/>
      <c r="F2576" s="46"/>
      <c r="G2576" s="45">
        <v>2000</v>
      </c>
      <c r="H2576">
        <v>44</v>
      </c>
    </row>
    <row r="2577" spans="1:8">
      <c r="A2577" t="str">
        <f t="shared" si="87"/>
        <v>Chi bổ sung đặc thù44</v>
      </c>
      <c r="B2577" s="25">
        <v>5</v>
      </c>
      <c r="C2577" s="6" t="s">
        <v>11</v>
      </c>
      <c r="D2577" s="47"/>
      <c r="E2577" s="45"/>
      <c r="F2577" s="46"/>
      <c r="G2577" s="45">
        <v>3000</v>
      </c>
      <c r="H2577">
        <v>44</v>
      </c>
    </row>
    <row r="2578" spans="1:8">
      <c r="A2578" t="str">
        <f t="shared" si="87"/>
        <v>Hỗ trợ các phường, xã trung tâm44</v>
      </c>
      <c r="B2578" s="3" t="s">
        <v>10</v>
      </c>
      <c r="C2578" s="8" t="s">
        <v>9</v>
      </c>
      <c r="D2578" s="49"/>
      <c r="E2578" s="50"/>
      <c r="F2578" s="51"/>
      <c r="G2578" s="50">
        <v>0</v>
      </c>
      <c r="H2578">
        <v>44</v>
      </c>
    </row>
    <row r="2579" spans="1:8">
      <c r="A2579" t="str">
        <f t="shared" si="87"/>
        <v>- Phường Trấn Biên 44</v>
      </c>
      <c r="B2579" s="3"/>
      <c r="C2579" s="8" t="s">
        <v>8</v>
      </c>
      <c r="D2579" s="49"/>
      <c r="E2579" s="50"/>
      <c r="F2579" s="51">
        <v>60000</v>
      </c>
      <c r="G2579" s="50"/>
      <c r="H2579">
        <v>44</v>
      </c>
    </row>
    <row r="2580" spans="1:8" ht="30">
      <c r="A2580" t="str">
        <f t="shared" si="87"/>
        <v>- Phường Long Khánh và Phường Bình Phước44</v>
      </c>
      <c r="B2580" s="3"/>
      <c r="C2580" s="8" t="s">
        <v>7</v>
      </c>
      <c r="D2580" s="49"/>
      <c r="E2580" s="50"/>
      <c r="F2580" s="51">
        <v>19200</v>
      </c>
      <c r="G2580" s="50"/>
      <c r="H2580">
        <v>44</v>
      </c>
    </row>
    <row r="2581" spans="1:8">
      <c r="A2581" t="str">
        <f t="shared" si="87"/>
        <v>- Các phường trung tâm khác44</v>
      </c>
      <c r="B2581" s="3"/>
      <c r="C2581" s="8" t="s">
        <v>6</v>
      </c>
      <c r="D2581" s="49"/>
      <c r="E2581" s="50"/>
      <c r="F2581" s="51">
        <v>8500</v>
      </c>
      <c r="G2581" s="50"/>
      <c r="H2581">
        <v>44</v>
      </c>
    </row>
    <row r="2582" spans="1:8">
      <c r="A2582" t="str">
        <f t="shared" si="87"/>
        <v xml:space="preserve"> Hỗ trợ các xã vùng biên giới44</v>
      </c>
      <c r="B2582" s="3" t="s">
        <v>1</v>
      </c>
      <c r="C2582" s="8" t="s">
        <v>5</v>
      </c>
      <c r="D2582" s="49"/>
      <c r="E2582" s="50">
        <v>1</v>
      </c>
      <c r="F2582" s="51">
        <v>3000</v>
      </c>
      <c r="G2582" s="50">
        <v>3000</v>
      </c>
      <c r="H2582">
        <v>44</v>
      </c>
    </row>
    <row r="2583" spans="1:8">
      <c r="A2583" t="str">
        <f t="shared" si="87"/>
        <v>Phân bổ chung 44</v>
      </c>
      <c r="B2583" s="25">
        <v>9</v>
      </c>
      <c r="C2583" s="6" t="s">
        <v>4</v>
      </c>
      <c r="D2583" s="47"/>
      <c r="E2583" s="45"/>
      <c r="F2583" s="46"/>
      <c r="G2583" s="45">
        <v>19019.941999999999</v>
      </c>
      <c r="H2583">
        <v>44</v>
      </c>
    </row>
    <row r="2584" spans="1:8">
      <c r="A2584" t="str">
        <f t="shared" si="87"/>
        <v>Phân bổ chung theo xã44</v>
      </c>
      <c r="B2584" s="3" t="s">
        <v>3</v>
      </c>
      <c r="C2584" s="8" t="s">
        <v>2</v>
      </c>
      <c r="D2584" s="49"/>
      <c r="E2584" s="50">
        <v>1</v>
      </c>
      <c r="F2584" s="51">
        <v>18000</v>
      </c>
      <c r="G2584" s="50">
        <v>18000</v>
      </c>
      <c r="H2584">
        <v>44</v>
      </c>
    </row>
    <row r="2585" spans="1:8">
      <c r="A2585" t="str">
        <f t="shared" si="87"/>
        <v>Phân bổ theo dân số 44</v>
      </c>
      <c r="B2585" s="3" t="s">
        <v>1</v>
      </c>
      <c r="C2585" s="8" t="s">
        <v>0</v>
      </c>
      <c r="D2585" s="49"/>
      <c r="E2585" s="52">
        <v>13246</v>
      </c>
      <c r="F2585" s="51">
        <v>7.6999999999999999E-2</v>
      </c>
      <c r="G2585" s="50">
        <v>1019.942</v>
      </c>
      <c r="H2585">
        <v>44</v>
      </c>
    </row>
    <row r="2588" spans="1:8">
      <c r="B2588" s="147" t="s">
        <v>64</v>
      </c>
      <c r="C2588" s="149" t="s">
        <v>63</v>
      </c>
      <c r="D2588" s="149" t="s">
        <v>62</v>
      </c>
      <c r="E2588" s="151" t="s">
        <v>61</v>
      </c>
      <c r="F2588" s="151"/>
      <c r="G2588" s="151"/>
      <c r="H2588">
        <v>45</v>
      </c>
    </row>
    <row r="2589" spans="1:8">
      <c r="B2589" s="148"/>
      <c r="C2589" s="150"/>
      <c r="D2589" s="150"/>
      <c r="E2589" s="18" t="s">
        <v>60</v>
      </c>
      <c r="F2589" s="18" t="s">
        <v>59</v>
      </c>
      <c r="G2589" s="18" t="s">
        <v>58</v>
      </c>
      <c r="H2589">
        <v>45</v>
      </c>
    </row>
    <row r="2590" spans="1:8">
      <c r="A2590" t="str">
        <f t="shared" ref="A2590:A2621" si="88">C2590&amp;H2590</f>
        <v>Tổng45</v>
      </c>
      <c r="B2590" s="25"/>
      <c r="C2590" s="26" t="s">
        <v>57</v>
      </c>
      <c r="D2590" s="45"/>
      <c r="E2590" s="45">
        <v>297</v>
      </c>
      <c r="F2590" s="46">
        <v>0</v>
      </c>
      <c r="G2590" s="45">
        <v>95556.151509399991</v>
      </c>
      <c r="H2590">
        <v>45</v>
      </c>
    </row>
    <row r="2591" spans="1:8">
      <c r="A2591" t="str">
        <f t="shared" si="88"/>
        <v>Sự nghiệp giáo dục - đào tạo45</v>
      </c>
      <c r="B2591" s="25" t="s">
        <v>56</v>
      </c>
      <c r="C2591" s="6" t="s">
        <v>55</v>
      </c>
      <c r="D2591" s="47"/>
      <c r="E2591" s="45">
        <v>219</v>
      </c>
      <c r="F2591" s="46"/>
      <c r="G2591" s="45">
        <v>33080.018236999997</v>
      </c>
      <c r="H2591">
        <v>45</v>
      </c>
    </row>
    <row r="2592" spans="1:8" ht="28.5">
      <c r="A2592" t="str">
        <f t="shared" si="88"/>
        <v>Chi chế độ tiền lương theo số biên chế có mặt45</v>
      </c>
      <c r="B2592" s="25">
        <v>1</v>
      </c>
      <c r="C2592" s="10" t="s">
        <v>54</v>
      </c>
      <c r="D2592" s="48"/>
      <c r="E2592" s="45">
        <v>105</v>
      </c>
      <c r="F2592" s="46"/>
      <c r="G2592" s="45">
        <v>26164.593837</v>
      </c>
      <c r="H2592">
        <v>45</v>
      </c>
    </row>
    <row r="2593" spans="1:8">
      <c r="A2593" t="str">
        <f t="shared" si="88"/>
        <v>Khoán chi hoạt động giáo dục45</v>
      </c>
      <c r="B2593" s="25">
        <v>2</v>
      </c>
      <c r="C2593" s="6" t="s">
        <v>163</v>
      </c>
      <c r="D2593" s="47"/>
      <c r="E2593" s="45">
        <v>114</v>
      </c>
      <c r="F2593" s="46"/>
      <c r="G2593" s="45">
        <v>5406.3647999999994</v>
      </c>
      <c r="H2593">
        <v>45</v>
      </c>
    </row>
    <row r="2594" spans="1:8">
      <c r="A2594" t="str">
        <f t="shared" si="88"/>
        <v>Mầm non45</v>
      </c>
      <c r="B2594" s="3" t="s">
        <v>10</v>
      </c>
      <c r="C2594" s="8" t="s">
        <v>53</v>
      </c>
      <c r="D2594" s="49"/>
      <c r="E2594" s="50">
        <v>33</v>
      </c>
      <c r="F2594" s="51"/>
      <c r="G2594" s="50">
        <v>1980</v>
      </c>
      <c r="H2594">
        <v>45</v>
      </c>
    </row>
    <row r="2595" spans="1:8">
      <c r="A2595" t="str">
        <f t="shared" si="88"/>
        <v>- Phường45</v>
      </c>
      <c r="B2595" s="3"/>
      <c r="C2595" s="8" t="s">
        <v>167</v>
      </c>
      <c r="D2595" s="49"/>
      <c r="E2595" s="50"/>
      <c r="F2595" s="51">
        <v>52</v>
      </c>
      <c r="G2595" s="50">
        <v>0</v>
      </c>
      <c r="H2595">
        <v>45</v>
      </c>
    </row>
    <row r="2596" spans="1:8">
      <c r="A2596" t="str">
        <f t="shared" si="88"/>
        <v>- Xã45</v>
      </c>
      <c r="B2596" s="3"/>
      <c r="C2596" s="8" t="s">
        <v>164</v>
      </c>
      <c r="D2596" s="49"/>
      <c r="E2596" s="50">
        <v>33</v>
      </c>
      <c r="F2596" s="51">
        <v>60</v>
      </c>
      <c r="G2596" s="50">
        <v>1980</v>
      </c>
      <c r="H2596">
        <v>45</v>
      </c>
    </row>
    <row r="2597" spans="1:8">
      <c r="A2597" t="str">
        <f t="shared" si="88"/>
        <v>Cấp 1, 245</v>
      </c>
      <c r="B2597" s="3" t="s">
        <v>1</v>
      </c>
      <c r="C2597" s="8" t="s">
        <v>52</v>
      </c>
      <c r="D2597" s="49"/>
      <c r="E2597" s="50">
        <v>81</v>
      </c>
      <c r="F2597" s="51"/>
      <c r="G2597" s="50">
        <v>2835</v>
      </c>
      <c r="H2597">
        <v>45</v>
      </c>
    </row>
    <row r="2598" spans="1:8">
      <c r="A2598" t="str">
        <f t="shared" si="88"/>
        <v>-Phường45</v>
      </c>
      <c r="B2598" s="3"/>
      <c r="C2598" s="8" t="s">
        <v>168</v>
      </c>
      <c r="D2598" s="49"/>
      <c r="E2598" s="50"/>
      <c r="F2598" s="51">
        <v>30</v>
      </c>
      <c r="G2598" s="50">
        <v>0</v>
      </c>
      <c r="H2598">
        <v>45</v>
      </c>
    </row>
    <row r="2599" spans="1:8">
      <c r="A2599" t="str">
        <f t="shared" si="88"/>
        <v>-Xã45</v>
      </c>
      <c r="B2599" s="3"/>
      <c r="C2599" s="8" t="s">
        <v>169</v>
      </c>
      <c r="D2599" s="49"/>
      <c r="E2599" s="50">
        <v>81</v>
      </c>
      <c r="F2599" s="51">
        <v>35</v>
      </c>
      <c r="G2599" s="50">
        <v>2835</v>
      </c>
      <c r="H2599">
        <v>45</v>
      </c>
    </row>
    <row r="2600" spans="1:8">
      <c r="A2600" t="str">
        <f t="shared" si="88"/>
        <v>Trường chính trị 45</v>
      </c>
      <c r="B2600" s="3" t="s">
        <v>26</v>
      </c>
      <c r="C2600" s="8" t="s">
        <v>51</v>
      </c>
      <c r="D2600" s="49"/>
      <c r="E2600" s="50"/>
      <c r="F2600" s="51">
        <v>50</v>
      </c>
      <c r="G2600" s="50">
        <v>0</v>
      </c>
      <c r="H2600">
        <v>45</v>
      </c>
    </row>
    <row r="2601" spans="1:8">
      <c r="A2601" t="str">
        <f t="shared" si="88"/>
        <v>Trường dân tộc nội trú45</v>
      </c>
      <c r="B2601" s="3" t="s">
        <v>24</v>
      </c>
      <c r="C2601" s="8" t="s">
        <v>165</v>
      </c>
      <c r="D2601" s="49"/>
      <c r="E2601" s="50">
        <v>0</v>
      </c>
      <c r="F2601" s="51">
        <v>60</v>
      </c>
      <c r="G2601" s="50">
        <v>0</v>
      </c>
      <c r="H2601">
        <v>45</v>
      </c>
    </row>
    <row r="2602" spans="1:8" ht="45">
      <c r="A2602" t="str">
        <f t="shared" si="88"/>
        <v>'Phân bổ bổ sung số biên chế tiết kiệm, chưa tuyển sự nghiệp giáo dục - đào tạo45</v>
      </c>
      <c r="B2602" s="3" t="s">
        <v>22</v>
      </c>
      <c r="C2602" s="8" t="s">
        <v>170</v>
      </c>
      <c r="D2602" s="49"/>
      <c r="E2602" s="50">
        <v>9</v>
      </c>
      <c r="F2602" s="51">
        <v>65.707199999999986</v>
      </c>
      <c r="G2602" s="50">
        <v>591.36479999999983</v>
      </c>
      <c r="H2602">
        <v>45</v>
      </c>
    </row>
    <row r="2603" spans="1:8">
      <c r="A2603" t="str">
        <f t="shared" si="88"/>
        <v>Chi các chế độ chính sách45</v>
      </c>
      <c r="B2603" s="25">
        <v>3</v>
      </c>
      <c r="C2603" s="6" t="s">
        <v>50</v>
      </c>
      <c r="D2603" s="47"/>
      <c r="E2603" s="45"/>
      <c r="F2603" s="46"/>
      <c r="G2603" s="45">
        <v>1300.482</v>
      </c>
      <c r="H2603">
        <v>45</v>
      </c>
    </row>
    <row r="2604" spans="1:8" ht="30">
      <c r="A2604" t="str">
        <f t="shared" si="88"/>
        <v>Miễn giảm học phí, hỗ trợ chi phí học tập45</v>
      </c>
      <c r="B2604" s="3" t="s">
        <v>10</v>
      </c>
      <c r="C2604" s="8" t="s">
        <v>49</v>
      </c>
      <c r="D2604" s="49"/>
      <c r="E2604" s="50"/>
      <c r="F2604" s="51"/>
      <c r="G2604" s="50">
        <v>1156.05</v>
      </c>
      <c r="H2604">
        <v>45</v>
      </c>
    </row>
    <row r="2605" spans="1:8" ht="45">
      <c r="A2605" t="str">
        <f t="shared" si="88"/>
        <v>Chính sách hỗ trợ mầm non (tiền ăn trẻ, hỗ trợ giáo viên, hỗ trợ cơ sở mầm non)45</v>
      </c>
      <c r="B2605" s="3" t="s">
        <v>1</v>
      </c>
      <c r="C2605" s="8" t="s">
        <v>48</v>
      </c>
      <c r="D2605" s="49"/>
      <c r="E2605" s="50"/>
      <c r="F2605" s="51"/>
      <c r="G2605" s="50">
        <v>18.432000000000002</v>
      </c>
      <c r="H2605">
        <v>45</v>
      </c>
    </row>
    <row r="2606" spans="1:8">
      <c r="A2606" t="str">
        <f t="shared" si="88"/>
        <v>Chế độ hỗ trợ học sinh khuyết tật45</v>
      </c>
      <c r="B2606" s="3" t="s">
        <v>26</v>
      </c>
      <c r="C2606" s="8" t="s">
        <v>47</v>
      </c>
      <c r="D2606" s="49"/>
      <c r="E2606" s="50"/>
      <c r="F2606" s="51"/>
      <c r="G2606" s="50"/>
      <c r="H2606">
        <v>45</v>
      </c>
    </row>
    <row r="2607" spans="1:8" ht="30">
      <c r="A2607" t="str">
        <f t="shared" si="88"/>
        <v>Chế độ giáo viên dạy trẻ khuyết tật45</v>
      </c>
      <c r="B2607" s="3" t="s">
        <v>24</v>
      </c>
      <c r="C2607" s="8" t="s">
        <v>46</v>
      </c>
      <c r="D2607" s="49"/>
      <c r="E2607" s="50"/>
      <c r="F2607" s="51"/>
      <c r="G2607" s="50">
        <v>0</v>
      </c>
      <c r="H2607">
        <v>45</v>
      </c>
    </row>
    <row r="2608" spans="1:8" ht="30">
      <c r="A2608" t="str">
        <f t="shared" si="88"/>
        <v>Chế độ hỗ trợ trẻ em nhà trẻ bán trú45</v>
      </c>
      <c r="B2608" s="3" t="s">
        <v>22</v>
      </c>
      <c r="C2608" s="8" t="s">
        <v>45</v>
      </c>
      <c r="D2608" s="49"/>
      <c r="E2608" s="50"/>
      <c r="F2608" s="51"/>
      <c r="G2608" s="50"/>
      <c r="H2608">
        <v>45</v>
      </c>
    </row>
    <row r="2609" spans="1:8" ht="30">
      <c r="A2609" t="str">
        <f t="shared" si="88"/>
        <v>Chế độ hỗ trợ đối với học sinh, trường dân tộc nội trú45</v>
      </c>
      <c r="B2609" s="21" t="s">
        <v>20</v>
      </c>
      <c r="C2609" s="22" t="s">
        <v>161</v>
      </c>
      <c r="D2609" s="49"/>
      <c r="E2609" s="50"/>
      <c r="F2609" s="51"/>
      <c r="G2609" s="50"/>
      <c r="H2609">
        <v>45</v>
      </c>
    </row>
    <row r="2610" spans="1:8">
      <c r="A2610" t="str">
        <f t="shared" si="88"/>
        <v>Hỗ trợ Tết Nguyên đán45</v>
      </c>
      <c r="B2610" s="3" t="s">
        <v>18</v>
      </c>
      <c r="C2610" s="8" t="s">
        <v>44</v>
      </c>
      <c r="D2610" s="49"/>
      <c r="E2610" s="50">
        <v>105</v>
      </c>
      <c r="F2610" s="51">
        <v>1.2</v>
      </c>
      <c r="G2610" s="50">
        <v>126</v>
      </c>
      <c r="H2610">
        <v>45</v>
      </c>
    </row>
    <row r="2611" spans="1:8">
      <c r="A2611" t="str">
        <f t="shared" si="88"/>
        <v>Các đặc thù45</v>
      </c>
      <c r="B2611" s="25">
        <v>4</v>
      </c>
      <c r="C2611" s="6" t="s">
        <v>43</v>
      </c>
      <c r="D2611" s="47"/>
      <c r="E2611" s="45"/>
      <c r="F2611" s="46"/>
      <c r="G2611" s="45">
        <v>112.55760000000001</v>
      </c>
      <c r="H2611">
        <v>45</v>
      </c>
    </row>
    <row r="2612" spans="1:8" ht="30">
      <c r="A2612" t="str">
        <f t="shared" si="88"/>
        <v>Trường có từ 02 cơ sở trở lên, mỗi cơ sở45</v>
      </c>
      <c r="B2612" s="3" t="s">
        <v>10</v>
      </c>
      <c r="C2612" s="8" t="s">
        <v>42</v>
      </c>
      <c r="D2612" s="49"/>
      <c r="E2612" s="50">
        <v>2</v>
      </c>
      <c r="F2612" s="51">
        <v>56.278800000000004</v>
      </c>
      <c r="G2612" s="50">
        <v>112.55760000000001</v>
      </c>
      <c r="H2612">
        <v>45</v>
      </c>
    </row>
    <row r="2613" spans="1:8" ht="30">
      <c r="A2613" t="str">
        <f t="shared" si="88"/>
        <v>Hỗ trợ các phường, xã trung tâm (kinh phí đào tạo chính trị)45</v>
      </c>
      <c r="B2613" s="3" t="s">
        <v>1</v>
      </c>
      <c r="C2613" s="8" t="s">
        <v>166</v>
      </c>
      <c r="D2613" s="49"/>
      <c r="E2613" s="50"/>
      <c r="F2613" s="51">
        <v>1500</v>
      </c>
      <c r="G2613" s="50"/>
      <c r="H2613">
        <v>45</v>
      </c>
    </row>
    <row r="2614" spans="1:8">
      <c r="A2614" t="str">
        <f t="shared" si="88"/>
        <v>Kinh phí hoạt động ngành45</v>
      </c>
      <c r="B2614" s="25">
        <v>5</v>
      </c>
      <c r="C2614" s="6" t="s">
        <v>41</v>
      </c>
      <c r="D2614" s="47"/>
      <c r="E2614" s="52">
        <v>9602</v>
      </c>
      <c r="F2614" s="53">
        <v>0.01</v>
      </c>
      <c r="G2614" s="45">
        <v>96.02</v>
      </c>
      <c r="H2614">
        <v>45</v>
      </c>
    </row>
    <row r="2615" spans="1:8">
      <c r="A2615" t="str">
        <f t="shared" si="88"/>
        <v>Các sự nghiệp khác45</v>
      </c>
      <c r="B2615" s="25" t="s">
        <v>40</v>
      </c>
      <c r="C2615" s="6" t="s">
        <v>39</v>
      </c>
      <c r="D2615" s="47"/>
      <c r="E2615" s="50">
        <v>78</v>
      </c>
      <c r="F2615" s="46"/>
      <c r="G2615" s="45">
        <v>62476.133272400002</v>
      </c>
      <c r="H2615">
        <v>45</v>
      </c>
    </row>
    <row r="2616" spans="1:8">
      <c r="A2616" t="str">
        <f t="shared" si="88"/>
        <v>Chi chế độ tiền lương45</v>
      </c>
      <c r="B2616" s="25">
        <v>1</v>
      </c>
      <c r="C2616" s="10" t="s">
        <v>38</v>
      </c>
      <c r="D2616" s="48"/>
      <c r="E2616" s="45"/>
      <c r="F2616" s="46"/>
      <c r="G2616" s="45">
        <v>14222.285672399998</v>
      </c>
      <c r="H2616">
        <v>45</v>
      </c>
    </row>
    <row r="2617" spans="1:8" ht="30">
      <c r="A2617" t="str">
        <f t="shared" si="88"/>
        <v>Chế độ tiền lương theo số biên chế có mặt45</v>
      </c>
      <c r="B2617" s="3" t="s">
        <v>10</v>
      </c>
      <c r="C2617" s="8" t="s">
        <v>37</v>
      </c>
      <c r="D2617" s="49"/>
      <c r="E2617" s="50">
        <v>53</v>
      </c>
      <c r="F2617" s="51"/>
      <c r="G2617" s="50">
        <v>10377.723704399998</v>
      </c>
      <c r="H2617">
        <v>45</v>
      </c>
    </row>
    <row r="2618" spans="1:8">
      <c r="A2618" t="str">
        <f t="shared" si="88"/>
        <v>Phụ cấp cấp ủy45</v>
      </c>
      <c r="B2618" s="3" t="s">
        <v>1</v>
      </c>
      <c r="C2618" s="8" t="s">
        <v>36</v>
      </c>
      <c r="D2618" s="49"/>
      <c r="E2618" s="54">
        <v>21</v>
      </c>
      <c r="F2618" s="51">
        <v>8.4239999999999995</v>
      </c>
      <c r="G2618" s="50">
        <v>176.904</v>
      </c>
      <c r="H2618">
        <v>45</v>
      </c>
    </row>
    <row r="2619" spans="1:8">
      <c r="A2619" t="str">
        <f t="shared" si="88"/>
        <v>Phụ cấp HĐND45</v>
      </c>
      <c r="B2619" s="3" t="s">
        <v>26</v>
      </c>
      <c r="C2619" s="8" t="s">
        <v>35</v>
      </c>
      <c r="D2619" s="49"/>
      <c r="E2619" s="54">
        <v>47</v>
      </c>
      <c r="F2619" s="51">
        <v>8.4239999999999995</v>
      </c>
      <c r="G2619" s="50">
        <v>395.928</v>
      </c>
      <c r="H2619">
        <v>45</v>
      </c>
    </row>
    <row r="2620" spans="1:8" ht="45">
      <c r="A2620" t="str">
        <f t="shared" si="88"/>
        <v>Chế độ người hoạt động không chuyên trách, người trực tiếp tham gia hoạt động tại cấp ấp45</v>
      </c>
      <c r="B2620" s="3" t="s">
        <v>24</v>
      </c>
      <c r="C2620" s="8" t="s">
        <v>34</v>
      </c>
      <c r="D2620" s="49"/>
      <c r="E2620" s="50">
        <v>52</v>
      </c>
      <c r="F2620" s="51"/>
      <c r="G2620" s="50">
        <v>3271.7299679999996</v>
      </c>
      <c r="H2620">
        <v>45</v>
      </c>
    </row>
    <row r="2621" spans="1:8">
      <c r="A2621" t="str">
        <f t="shared" si="88"/>
        <v>Khoán chi hoạt động 45</v>
      </c>
      <c r="B2621" s="25">
        <v>2</v>
      </c>
      <c r="C2621" s="6" t="s">
        <v>33</v>
      </c>
      <c r="D2621" s="47"/>
      <c r="E2621" s="45"/>
      <c r="F2621" s="46"/>
      <c r="G2621" s="45">
        <v>7440</v>
      </c>
      <c r="H2621">
        <v>45</v>
      </c>
    </row>
    <row r="2622" spans="1:8" ht="30">
      <c r="A2622" t="str">
        <f t="shared" ref="A2622:A2644" si="89">C2622&amp;H2622</f>
        <v>Phân bổ theo số biên chế CBCC được giao45</v>
      </c>
      <c r="B2622" s="14" t="s">
        <v>10</v>
      </c>
      <c r="C2622" s="15" t="s">
        <v>32</v>
      </c>
      <c r="D2622" s="55"/>
      <c r="E2622" s="56">
        <v>63</v>
      </c>
      <c r="F2622" s="57">
        <v>80</v>
      </c>
      <c r="G2622" s="58">
        <v>5040</v>
      </c>
      <c r="H2622">
        <v>45</v>
      </c>
    </row>
    <row r="2623" spans="1:8" ht="30">
      <c r="A2623" t="str">
        <f t="shared" si="89"/>
        <v>Phân bổ theo số biên chế viên chức được giao45</v>
      </c>
      <c r="B2623" s="14" t="s">
        <v>1</v>
      </c>
      <c r="C2623" s="15" t="s">
        <v>31</v>
      </c>
      <c r="D2623" s="55"/>
      <c r="E2623" s="56">
        <v>15</v>
      </c>
      <c r="F2623" s="57">
        <v>50</v>
      </c>
      <c r="G2623" s="58">
        <v>750</v>
      </c>
      <c r="H2623">
        <v>45</v>
      </c>
    </row>
    <row r="2624" spans="1:8" ht="30">
      <c r="A2624" t="str">
        <f t="shared" si="89"/>
        <v>Phân bổ bổ sung số biên chế tiết kiệm, chưa tuyển45</v>
      </c>
      <c r="B2624" s="14" t="s">
        <v>26</v>
      </c>
      <c r="C2624" s="13" t="s">
        <v>30</v>
      </c>
      <c r="D2624" s="59"/>
      <c r="E2624" s="56">
        <v>25</v>
      </c>
      <c r="F2624" s="57">
        <v>66</v>
      </c>
      <c r="G2624" s="58">
        <v>1650</v>
      </c>
      <c r="H2624">
        <v>45</v>
      </c>
    </row>
    <row r="2625" spans="1:8">
      <c r="A2625" t="str">
        <f t="shared" si="89"/>
        <v>Chi các chế độ chính sách lớn45</v>
      </c>
      <c r="B2625" s="25">
        <v>3</v>
      </c>
      <c r="C2625" s="6" t="s">
        <v>29</v>
      </c>
      <c r="D2625" s="47"/>
      <c r="E2625" s="45">
        <v>901</v>
      </c>
      <c r="F2625" s="46"/>
      <c r="G2625" s="45">
        <v>18622.693599999999</v>
      </c>
      <c r="H2625">
        <v>45</v>
      </c>
    </row>
    <row r="2626" spans="1:8" ht="30">
      <c r="A2626" t="str">
        <f t="shared" si="89"/>
        <v>Chi chế độ trợ giúp xã hội thường xuyên45</v>
      </c>
      <c r="B2626" s="3" t="s">
        <v>10</v>
      </c>
      <c r="C2626" s="8" t="s">
        <v>28</v>
      </c>
      <c r="D2626" s="49"/>
      <c r="E2626" s="50">
        <v>259</v>
      </c>
      <c r="F2626" s="51"/>
      <c r="G2626" s="50">
        <v>4146</v>
      </c>
      <c r="H2626">
        <v>45</v>
      </c>
    </row>
    <row r="2627" spans="1:8">
      <c r="A2627" t="str">
        <f t="shared" si="89"/>
        <v>Tiền điện hộ nghèo, BTXH45</v>
      </c>
      <c r="B2627" s="3" t="s">
        <v>1</v>
      </c>
      <c r="C2627" s="8" t="s">
        <v>27</v>
      </c>
      <c r="D2627" s="49"/>
      <c r="E2627" s="50">
        <v>0</v>
      </c>
      <c r="F2627" s="51"/>
      <c r="G2627" s="50">
        <v>0</v>
      </c>
      <c r="H2627">
        <v>45</v>
      </c>
    </row>
    <row r="2628" spans="1:8" ht="30">
      <c r="A2628" t="str">
        <f t="shared" si="89"/>
        <v>Chính sách người có uy tín, già làng45</v>
      </c>
      <c r="B2628" s="3" t="s">
        <v>26</v>
      </c>
      <c r="C2628" s="8" t="s">
        <v>25</v>
      </c>
      <c r="D2628" s="49"/>
      <c r="E2628" s="50">
        <v>7</v>
      </c>
      <c r="F2628" s="51"/>
      <c r="G2628" s="50">
        <v>49</v>
      </c>
      <c r="H2628">
        <v>45</v>
      </c>
    </row>
    <row r="2629" spans="1:8" ht="30">
      <c r="A2629" t="str">
        <f t="shared" si="89"/>
        <v>Chế độ quà tặng, chúc thọ người cao tuổi45</v>
      </c>
      <c r="B2629" s="3" t="s">
        <v>24</v>
      </c>
      <c r="C2629" s="8" t="s">
        <v>23</v>
      </c>
      <c r="D2629" s="49"/>
      <c r="E2629" s="50">
        <v>97</v>
      </c>
      <c r="F2629" s="51"/>
      <c r="G2629" s="50">
        <v>39.399999999999991</v>
      </c>
      <c r="H2629">
        <v>45</v>
      </c>
    </row>
    <row r="2630" spans="1:8" ht="30">
      <c r="A2630" t="str">
        <f t="shared" si="89"/>
        <v>Chế độ đối với trưởng các đoàn thể ấp45</v>
      </c>
      <c r="B2630" s="3" t="s">
        <v>22</v>
      </c>
      <c r="C2630" s="8" t="s">
        <v>21</v>
      </c>
      <c r="D2630" s="49"/>
      <c r="E2630" s="50"/>
      <c r="F2630" s="51">
        <v>3.6</v>
      </c>
      <c r="G2630" s="50"/>
      <c r="H2630">
        <v>45</v>
      </c>
    </row>
    <row r="2631" spans="1:8">
      <c r="A2631" t="str">
        <f t="shared" si="89"/>
        <v>Chế độ hỗ trợ tổ nhân dân45</v>
      </c>
      <c r="B2631" s="3" t="s">
        <v>20</v>
      </c>
      <c r="C2631" s="8" t="s">
        <v>19</v>
      </c>
      <c r="D2631" s="49"/>
      <c r="E2631" s="50"/>
      <c r="F2631" s="51">
        <v>3.6</v>
      </c>
      <c r="G2631" s="50"/>
      <c r="H2631">
        <v>45</v>
      </c>
    </row>
    <row r="2632" spans="1:8" ht="30">
      <c r="A2632" t="str">
        <f t="shared" si="89"/>
        <v>Chế độ đối với đội an ninh trật tự cơ sở45</v>
      </c>
      <c r="B2632" s="3" t="s">
        <v>18</v>
      </c>
      <c r="C2632" s="8" t="s">
        <v>17</v>
      </c>
      <c r="D2632" s="49"/>
      <c r="E2632" s="50"/>
      <c r="F2632" s="51"/>
      <c r="G2632" s="50">
        <v>3000.2759999999994</v>
      </c>
      <c r="H2632">
        <v>45</v>
      </c>
    </row>
    <row r="2633" spans="1:8">
      <c r="A2633" t="str">
        <f t="shared" si="89"/>
        <v>Chế độ dân quân tự vệ45</v>
      </c>
      <c r="B2633" s="3" t="s">
        <v>16</v>
      </c>
      <c r="C2633" s="8" t="s">
        <v>15</v>
      </c>
      <c r="D2633" s="49"/>
      <c r="E2633" s="50"/>
      <c r="F2633" s="51"/>
      <c r="G2633" s="50">
        <v>10993.017599999999</v>
      </c>
      <c r="H2633">
        <v>45</v>
      </c>
    </row>
    <row r="2634" spans="1:8">
      <c r="A2634" t="str">
        <f t="shared" si="89"/>
        <v>Chế độ hỗ trợ Tết Nguyên đán45</v>
      </c>
      <c r="B2634" s="3" t="s">
        <v>14</v>
      </c>
      <c r="C2634" s="8" t="s">
        <v>13</v>
      </c>
      <c r="D2634" s="49"/>
      <c r="E2634" s="50">
        <v>538</v>
      </c>
      <c r="F2634" s="51"/>
      <c r="G2634" s="50">
        <v>395</v>
      </c>
      <c r="H2634">
        <v>45</v>
      </c>
    </row>
    <row r="2635" spans="1:8">
      <c r="A2635" t="str">
        <f t="shared" si="89"/>
        <v>Chi thu gom, xử lý rác45</v>
      </c>
      <c r="B2635" s="25">
        <v>4</v>
      </c>
      <c r="C2635" s="10" t="s">
        <v>12</v>
      </c>
      <c r="D2635" s="48"/>
      <c r="E2635" s="45"/>
      <c r="F2635" s="46"/>
      <c r="G2635" s="45">
        <v>451.8</v>
      </c>
      <c r="H2635">
        <v>45</v>
      </c>
    </row>
    <row r="2636" spans="1:8">
      <c r="A2636" t="str">
        <f t="shared" si="89"/>
        <v>Chi bổ sung đặc thù45</v>
      </c>
      <c r="B2636" s="25">
        <v>5</v>
      </c>
      <c r="C2636" s="6" t="s">
        <v>11</v>
      </c>
      <c r="D2636" s="47"/>
      <c r="E2636" s="45"/>
      <c r="F2636" s="46"/>
      <c r="G2636" s="45">
        <v>3000</v>
      </c>
      <c r="H2636">
        <v>45</v>
      </c>
    </row>
    <row r="2637" spans="1:8">
      <c r="A2637" t="str">
        <f t="shared" si="89"/>
        <v>Hỗ trợ các phường, xã trung tâm45</v>
      </c>
      <c r="B2637" s="3" t="s">
        <v>10</v>
      </c>
      <c r="C2637" s="8" t="s">
        <v>9</v>
      </c>
      <c r="D2637" s="49"/>
      <c r="E2637" s="50"/>
      <c r="F2637" s="51"/>
      <c r="G2637" s="50">
        <v>0</v>
      </c>
      <c r="H2637">
        <v>45</v>
      </c>
    </row>
    <row r="2638" spans="1:8">
      <c r="A2638" t="str">
        <f t="shared" si="89"/>
        <v>- Phường Trấn Biên 45</v>
      </c>
      <c r="B2638" s="3"/>
      <c r="C2638" s="8" t="s">
        <v>8</v>
      </c>
      <c r="D2638" s="49"/>
      <c r="E2638" s="50"/>
      <c r="F2638" s="51">
        <v>70000</v>
      </c>
      <c r="G2638" s="50"/>
      <c r="H2638">
        <v>45</v>
      </c>
    </row>
    <row r="2639" spans="1:8" ht="30">
      <c r="A2639" t="str">
        <f t="shared" si="89"/>
        <v>- Phường Long Khánh và Phường Bình Phước45</v>
      </c>
      <c r="B2639" s="3"/>
      <c r="C2639" s="8" t="s">
        <v>7</v>
      </c>
      <c r="D2639" s="49"/>
      <c r="E2639" s="50"/>
      <c r="F2639" s="51">
        <v>19200</v>
      </c>
      <c r="G2639" s="50"/>
      <c r="H2639">
        <v>45</v>
      </c>
    </row>
    <row r="2640" spans="1:8">
      <c r="A2640" t="str">
        <f t="shared" si="89"/>
        <v>- Các phường trung tâm khác45</v>
      </c>
      <c r="B2640" s="3"/>
      <c r="C2640" s="8" t="s">
        <v>6</v>
      </c>
      <c r="D2640" s="49"/>
      <c r="E2640" s="50"/>
      <c r="F2640" s="51">
        <v>8500</v>
      </c>
      <c r="G2640" s="50"/>
      <c r="H2640">
        <v>45</v>
      </c>
    </row>
    <row r="2641" spans="1:8">
      <c r="A2641" t="str">
        <f t="shared" si="89"/>
        <v xml:space="preserve"> Hỗ trợ các xã vùng biên giới45</v>
      </c>
      <c r="B2641" s="3" t="s">
        <v>1</v>
      </c>
      <c r="C2641" s="8" t="s">
        <v>5</v>
      </c>
      <c r="D2641" s="49"/>
      <c r="E2641" s="50">
        <v>1</v>
      </c>
      <c r="F2641" s="51">
        <v>3000</v>
      </c>
      <c r="G2641" s="50">
        <v>3000</v>
      </c>
      <c r="H2641">
        <v>45</v>
      </c>
    </row>
    <row r="2642" spans="1:8">
      <c r="A2642" t="str">
        <f t="shared" si="89"/>
        <v>Phân bổ chung 45</v>
      </c>
      <c r="B2642" s="25">
        <v>9</v>
      </c>
      <c r="C2642" s="6" t="s">
        <v>4</v>
      </c>
      <c r="D2642" s="47"/>
      <c r="E2642" s="45"/>
      <c r="F2642" s="46"/>
      <c r="G2642" s="45">
        <v>18739.353999999999</v>
      </c>
      <c r="H2642">
        <v>45</v>
      </c>
    </row>
    <row r="2643" spans="1:8">
      <c r="A2643" t="str">
        <f t="shared" si="89"/>
        <v>Phân bổ chung theo xã45</v>
      </c>
      <c r="B2643" s="3" t="s">
        <v>3</v>
      </c>
      <c r="C2643" s="8" t="s">
        <v>2</v>
      </c>
      <c r="D2643" s="49"/>
      <c r="E2643" s="50">
        <v>1</v>
      </c>
      <c r="F2643" s="51">
        <v>18000</v>
      </c>
      <c r="G2643" s="50">
        <v>18000</v>
      </c>
      <c r="H2643">
        <v>45</v>
      </c>
    </row>
    <row r="2644" spans="1:8">
      <c r="A2644" t="str">
        <f t="shared" si="89"/>
        <v>Phân bổ theo dân số 45</v>
      </c>
      <c r="B2644" s="3" t="s">
        <v>1</v>
      </c>
      <c r="C2644" s="8" t="s">
        <v>0</v>
      </c>
      <c r="D2644" s="49"/>
      <c r="E2644" s="52">
        <v>9602</v>
      </c>
      <c r="F2644" s="51">
        <v>7.6999999999999999E-2</v>
      </c>
      <c r="G2644" s="50">
        <v>739.35400000000004</v>
      </c>
      <c r="H2644">
        <v>45</v>
      </c>
    </row>
    <row r="2647" spans="1:8">
      <c r="B2647" s="147" t="s">
        <v>64</v>
      </c>
      <c r="C2647" s="149" t="s">
        <v>63</v>
      </c>
      <c r="D2647" s="149" t="s">
        <v>62</v>
      </c>
      <c r="E2647" s="151" t="s">
        <v>61</v>
      </c>
      <c r="F2647" s="151"/>
      <c r="G2647" s="151"/>
      <c r="H2647">
        <v>46</v>
      </c>
    </row>
    <row r="2648" spans="1:8">
      <c r="B2648" s="148"/>
      <c r="C2648" s="150"/>
      <c r="D2648" s="150"/>
      <c r="E2648" s="18" t="s">
        <v>60</v>
      </c>
      <c r="F2648" s="18" t="s">
        <v>59</v>
      </c>
      <c r="G2648" s="18" t="s">
        <v>58</v>
      </c>
      <c r="H2648">
        <v>46</v>
      </c>
    </row>
    <row r="2649" spans="1:8">
      <c r="A2649" t="str">
        <f t="shared" ref="A2649:A2680" si="90">C2649&amp;H2649</f>
        <v>Tổng46</v>
      </c>
      <c r="B2649" s="25"/>
      <c r="C2649" s="26" t="s">
        <v>57</v>
      </c>
      <c r="D2649" s="45"/>
      <c r="E2649" s="45"/>
      <c r="F2649" s="46"/>
      <c r="G2649" s="45">
        <v>110425.46067969364</v>
      </c>
      <c r="H2649">
        <v>46</v>
      </c>
    </row>
    <row r="2650" spans="1:8">
      <c r="A2650" t="str">
        <f t="shared" si="90"/>
        <v>Sự nghiệp giáo dục - đào tạo46</v>
      </c>
      <c r="B2650" s="25" t="s">
        <v>56</v>
      </c>
      <c r="C2650" s="6" t="s">
        <v>55</v>
      </c>
      <c r="D2650" s="47"/>
      <c r="E2650" s="45">
        <v>179</v>
      </c>
      <c r="F2650" s="46"/>
      <c r="G2650" s="45">
        <v>45480.085948333639</v>
      </c>
      <c r="H2650">
        <v>46</v>
      </c>
    </row>
    <row r="2651" spans="1:8" ht="28.5">
      <c r="A2651" t="str">
        <f t="shared" si="90"/>
        <v>Chi chế độ tiền lương theo số biên chế có mặt46</v>
      </c>
      <c r="B2651" s="25">
        <v>1</v>
      </c>
      <c r="C2651" s="10" t="s">
        <v>54</v>
      </c>
      <c r="D2651" s="48"/>
      <c r="E2651" s="45">
        <v>168</v>
      </c>
      <c r="F2651" s="46"/>
      <c r="G2651" s="45">
        <v>34598.757959999995</v>
      </c>
      <c r="H2651">
        <v>46</v>
      </c>
    </row>
    <row r="2652" spans="1:8">
      <c r="A2652" t="str">
        <f t="shared" si="90"/>
        <v>Khoán chi hoạt động giáo dục46</v>
      </c>
      <c r="B2652" s="25">
        <v>2</v>
      </c>
      <c r="C2652" s="6" t="s">
        <v>163</v>
      </c>
      <c r="D2652" s="47"/>
      <c r="E2652" s="45">
        <v>179</v>
      </c>
      <c r="F2652" s="46"/>
      <c r="G2652" s="45">
        <v>8162.7791999999999</v>
      </c>
      <c r="H2652">
        <v>46</v>
      </c>
    </row>
    <row r="2653" spans="1:8">
      <c r="A2653" t="str">
        <f t="shared" si="90"/>
        <v>Mầm non46</v>
      </c>
      <c r="B2653" s="3" t="s">
        <v>10</v>
      </c>
      <c r="C2653" s="8" t="s">
        <v>53</v>
      </c>
      <c r="D2653" s="49"/>
      <c r="E2653" s="50">
        <v>47</v>
      </c>
      <c r="F2653" s="51"/>
      <c r="G2653" s="50">
        <v>2820</v>
      </c>
      <c r="H2653">
        <v>46</v>
      </c>
    </row>
    <row r="2654" spans="1:8">
      <c r="A2654" t="str">
        <f t="shared" si="90"/>
        <v>- Phường46</v>
      </c>
      <c r="B2654" s="3"/>
      <c r="C2654" s="8" t="s">
        <v>167</v>
      </c>
      <c r="D2654" s="49"/>
      <c r="E2654" s="50"/>
      <c r="F2654" s="51">
        <v>52</v>
      </c>
      <c r="G2654" s="50">
        <v>0</v>
      </c>
      <c r="H2654">
        <v>46</v>
      </c>
    </row>
    <row r="2655" spans="1:8">
      <c r="A2655" t="str">
        <f t="shared" si="90"/>
        <v>- Xã46</v>
      </c>
      <c r="B2655" s="3"/>
      <c r="C2655" s="8" t="s">
        <v>164</v>
      </c>
      <c r="D2655" s="49"/>
      <c r="E2655" s="50">
        <v>47</v>
      </c>
      <c r="F2655" s="51">
        <v>60</v>
      </c>
      <c r="G2655" s="50">
        <v>2820</v>
      </c>
      <c r="H2655">
        <v>46</v>
      </c>
    </row>
    <row r="2656" spans="1:8">
      <c r="A2656" t="str">
        <f t="shared" si="90"/>
        <v>Cấp 1, 246</v>
      </c>
      <c r="B2656" s="3" t="s">
        <v>1</v>
      </c>
      <c r="C2656" s="8" t="s">
        <v>52</v>
      </c>
      <c r="D2656" s="49"/>
      <c r="E2656" s="50">
        <v>132</v>
      </c>
      <c r="F2656" s="51"/>
      <c r="G2656" s="50">
        <v>4620</v>
      </c>
      <c r="H2656">
        <v>46</v>
      </c>
    </row>
    <row r="2657" spans="1:8">
      <c r="A2657" t="str">
        <f t="shared" si="90"/>
        <v>-Phường46</v>
      </c>
      <c r="B2657" s="3"/>
      <c r="C2657" s="8" t="s">
        <v>168</v>
      </c>
      <c r="D2657" s="49"/>
      <c r="E2657" s="50"/>
      <c r="F2657" s="51">
        <v>30</v>
      </c>
      <c r="G2657" s="50">
        <v>0</v>
      </c>
      <c r="H2657">
        <v>46</v>
      </c>
    </row>
    <row r="2658" spans="1:8">
      <c r="A2658" t="str">
        <f t="shared" si="90"/>
        <v>-Xã46</v>
      </c>
      <c r="B2658" s="3"/>
      <c r="C2658" s="8" t="s">
        <v>169</v>
      </c>
      <c r="D2658" s="49"/>
      <c r="E2658" s="50">
        <v>132</v>
      </c>
      <c r="F2658" s="51">
        <v>35</v>
      </c>
      <c r="G2658" s="50">
        <v>4620</v>
      </c>
      <c r="H2658">
        <v>46</v>
      </c>
    </row>
    <row r="2659" spans="1:8">
      <c r="A2659" t="str">
        <f t="shared" si="90"/>
        <v>Trường chính trị 46</v>
      </c>
      <c r="B2659" s="3" t="s">
        <v>26</v>
      </c>
      <c r="C2659" s="8" t="s">
        <v>51</v>
      </c>
      <c r="D2659" s="49"/>
      <c r="E2659" s="50"/>
      <c r="F2659" s="51">
        <v>80</v>
      </c>
      <c r="G2659" s="50">
        <v>0</v>
      </c>
      <c r="H2659">
        <v>46</v>
      </c>
    </row>
    <row r="2660" spans="1:8">
      <c r="A2660" t="str">
        <f t="shared" si="90"/>
        <v>Trường dân tộc nội trú46</v>
      </c>
      <c r="B2660" s="3" t="s">
        <v>24</v>
      </c>
      <c r="C2660" s="8" t="s">
        <v>165</v>
      </c>
      <c r="D2660" s="49"/>
      <c r="E2660" s="50"/>
      <c r="F2660" s="51"/>
      <c r="G2660" s="50"/>
      <c r="H2660">
        <v>46</v>
      </c>
    </row>
    <row r="2661" spans="1:8" ht="45">
      <c r="A2661" t="str">
        <f t="shared" si="90"/>
        <v>'Phân bổ bổ sung số biên chế tiết kiệm, chưa tuyển sự nghiệp giáo dục - đào tạo46</v>
      </c>
      <c r="B2661" s="3" t="s">
        <v>22</v>
      </c>
      <c r="C2661" s="8" t="s">
        <v>170</v>
      </c>
      <c r="D2661" s="49"/>
      <c r="E2661" s="50">
        <v>11</v>
      </c>
      <c r="F2661" s="51">
        <v>65.707199999999986</v>
      </c>
      <c r="G2661" s="50">
        <v>722.77919999999983</v>
      </c>
      <c r="H2661">
        <v>46</v>
      </c>
    </row>
    <row r="2662" spans="1:8">
      <c r="A2662" t="str">
        <f t="shared" si="90"/>
        <v>Chi các chế độ chính sách46</v>
      </c>
      <c r="B2662" s="25">
        <v>3</v>
      </c>
      <c r="C2662" s="6" t="s">
        <v>50</v>
      </c>
      <c r="D2662" s="47"/>
      <c r="E2662" s="45"/>
      <c r="F2662" s="46"/>
      <c r="G2662" s="45">
        <v>2324.533588333642</v>
      </c>
      <c r="H2662">
        <v>46</v>
      </c>
    </row>
    <row r="2663" spans="1:8" ht="30">
      <c r="A2663" t="str">
        <f t="shared" si="90"/>
        <v>Miễn giảm học phí, hỗ trợ chi phí học tập46</v>
      </c>
      <c r="B2663" s="3" t="s">
        <v>10</v>
      </c>
      <c r="C2663" s="8" t="s">
        <v>49</v>
      </c>
      <c r="D2663" s="49"/>
      <c r="E2663" s="50"/>
      <c r="F2663" s="51"/>
      <c r="G2663" s="50">
        <v>536.85</v>
      </c>
      <c r="H2663">
        <v>46</v>
      </c>
    </row>
    <row r="2664" spans="1:8" ht="45">
      <c r="A2664" t="str">
        <f t="shared" si="90"/>
        <v>Chính sách hỗ trợ mầm non (tiền ăn trẻ, hỗ trợ giáo viên, hỗ trợ cơ sở mầm non)46</v>
      </c>
      <c r="B2664" s="3" t="s">
        <v>1</v>
      </c>
      <c r="C2664" s="8" t="s">
        <v>48</v>
      </c>
      <c r="D2664" s="49"/>
      <c r="E2664" s="50"/>
      <c r="F2664" s="51"/>
      <c r="G2664" s="50">
        <v>55</v>
      </c>
      <c r="H2664">
        <v>46</v>
      </c>
    </row>
    <row r="2665" spans="1:8">
      <c r="A2665" t="str">
        <f t="shared" si="90"/>
        <v>Chế độ hỗ trợ học sinh khuyết tật46</v>
      </c>
      <c r="B2665" s="3" t="s">
        <v>26</v>
      </c>
      <c r="C2665" s="8" t="s">
        <v>47</v>
      </c>
      <c r="D2665" s="49"/>
      <c r="E2665" s="50"/>
      <c r="F2665" s="51"/>
      <c r="G2665" s="50"/>
      <c r="H2665">
        <v>46</v>
      </c>
    </row>
    <row r="2666" spans="1:8" ht="30">
      <c r="A2666" t="str">
        <f t="shared" si="90"/>
        <v>Chế độ giáo viên dạy trẻ khuyết tật46</v>
      </c>
      <c r="B2666" s="3" t="s">
        <v>24</v>
      </c>
      <c r="C2666" s="8" t="s">
        <v>46</v>
      </c>
      <c r="D2666" s="49"/>
      <c r="E2666" s="50"/>
      <c r="F2666" s="51"/>
      <c r="G2666" s="50">
        <v>1531.083588333642</v>
      </c>
      <c r="H2666">
        <v>46</v>
      </c>
    </row>
    <row r="2667" spans="1:8" ht="30">
      <c r="A2667" t="str">
        <f t="shared" si="90"/>
        <v>Chế độ hỗ trợ trẻ em nhà trẻ bán trú46</v>
      </c>
      <c r="B2667" s="3" t="s">
        <v>22</v>
      </c>
      <c r="C2667" s="8" t="s">
        <v>45</v>
      </c>
      <c r="D2667" s="49"/>
      <c r="E2667" s="50"/>
      <c r="F2667" s="51"/>
      <c r="G2667" s="50"/>
      <c r="H2667">
        <v>46</v>
      </c>
    </row>
    <row r="2668" spans="1:8" ht="30">
      <c r="A2668" t="str">
        <f t="shared" si="90"/>
        <v>Chế độ hỗ trợ đối với học sinh, trường dân tộc nội trú46</v>
      </c>
      <c r="B2668" s="21" t="s">
        <v>20</v>
      </c>
      <c r="C2668" s="22" t="s">
        <v>161</v>
      </c>
      <c r="D2668" s="49"/>
      <c r="E2668" s="50"/>
      <c r="F2668" s="51"/>
      <c r="G2668" s="50"/>
      <c r="H2668">
        <v>46</v>
      </c>
    </row>
    <row r="2669" spans="1:8">
      <c r="A2669" t="str">
        <f t="shared" si="90"/>
        <v>Hỗ trợ Tết Nguyên đán46</v>
      </c>
      <c r="B2669" s="3" t="s">
        <v>18</v>
      </c>
      <c r="C2669" s="8" t="s">
        <v>44</v>
      </c>
      <c r="D2669" s="49"/>
      <c r="E2669" s="50">
        <v>168</v>
      </c>
      <c r="F2669" s="51">
        <v>1.2</v>
      </c>
      <c r="G2669" s="50">
        <v>201.6</v>
      </c>
      <c r="H2669">
        <v>46</v>
      </c>
    </row>
    <row r="2670" spans="1:8">
      <c r="A2670" t="str">
        <f t="shared" si="90"/>
        <v>Các đặc thù46</v>
      </c>
      <c r="B2670" s="25">
        <v>4</v>
      </c>
      <c r="C2670" s="6" t="s">
        <v>43</v>
      </c>
      <c r="D2670" s="47"/>
      <c r="E2670" s="45"/>
      <c r="F2670" s="46"/>
      <c r="G2670" s="45">
        <v>225.11520000000002</v>
      </c>
      <c r="H2670">
        <v>46</v>
      </c>
    </row>
    <row r="2671" spans="1:8" ht="30">
      <c r="A2671" t="str">
        <f t="shared" si="90"/>
        <v>Trường có từ 02 cơ sở trở lên, mỗi cơ sở46</v>
      </c>
      <c r="B2671" s="3" t="s">
        <v>10</v>
      </c>
      <c r="C2671" s="8" t="s">
        <v>42</v>
      </c>
      <c r="D2671" s="49"/>
      <c r="E2671" s="50">
        <v>4</v>
      </c>
      <c r="F2671" s="51">
        <v>56.278800000000004</v>
      </c>
      <c r="G2671" s="50">
        <v>225.11520000000002</v>
      </c>
      <c r="H2671">
        <v>46</v>
      </c>
    </row>
    <row r="2672" spans="1:8" ht="30">
      <c r="A2672" t="str">
        <f t="shared" si="90"/>
        <v>Hỗ trợ các phường, xã trung tâm (kinh phí đào tạo chính trị)46</v>
      </c>
      <c r="B2672" s="3" t="s">
        <v>1</v>
      </c>
      <c r="C2672" s="8" t="s">
        <v>166</v>
      </c>
      <c r="D2672" s="49"/>
      <c r="E2672" s="50"/>
      <c r="F2672" s="51"/>
      <c r="G2672" s="50"/>
      <c r="H2672">
        <v>46</v>
      </c>
    </row>
    <row r="2673" spans="1:8">
      <c r="A2673" t="str">
        <f t="shared" si="90"/>
        <v>Kinh phí hoạt động ngành46</v>
      </c>
      <c r="B2673" s="25">
        <v>5</v>
      </c>
      <c r="C2673" s="6" t="s">
        <v>41</v>
      </c>
      <c r="D2673" s="47"/>
      <c r="E2673" s="52">
        <v>16890</v>
      </c>
      <c r="F2673" s="53">
        <v>0.01</v>
      </c>
      <c r="G2673" s="45">
        <v>168.9</v>
      </c>
      <c r="H2673">
        <v>46</v>
      </c>
    </row>
    <row r="2674" spans="1:8">
      <c r="A2674" t="str">
        <f t="shared" si="90"/>
        <v>Các sự nghiệp khác46</v>
      </c>
      <c r="B2674" s="25" t="s">
        <v>40</v>
      </c>
      <c r="C2674" s="6" t="s">
        <v>39</v>
      </c>
      <c r="D2674" s="47"/>
      <c r="E2674" s="50"/>
      <c r="F2674" s="46"/>
      <c r="G2674" s="45">
        <v>64945.374731359996</v>
      </c>
      <c r="H2674">
        <v>46</v>
      </c>
    </row>
    <row r="2675" spans="1:8">
      <c r="A2675" t="str">
        <f t="shared" si="90"/>
        <v>Chi chế độ tiền lương46</v>
      </c>
      <c r="B2675" s="25">
        <v>1</v>
      </c>
      <c r="C2675" s="10" t="s">
        <v>38</v>
      </c>
      <c r="D2675" s="48"/>
      <c r="E2675" s="45"/>
      <c r="F2675" s="46"/>
      <c r="G2675" s="45">
        <v>19885.87933136</v>
      </c>
      <c r="H2675">
        <v>46</v>
      </c>
    </row>
    <row r="2676" spans="1:8" ht="30">
      <c r="A2676" t="str">
        <f t="shared" si="90"/>
        <v>Chế độ tiền lương theo số biên chế có mặt46</v>
      </c>
      <c r="B2676" s="3" t="s">
        <v>10</v>
      </c>
      <c r="C2676" s="8" t="s">
        <v>37</v>
      </c>
      <c r="D2676" s="49"/>
      <c r="E2676" s="50">
        <v>68</v>
      </c>
      <c r="F2676" s="51"/>
      <c r="G2676" s="50">
        <v>12150.242676</v>
      </c>
      <c r="H2676">
        <v>46</v>
      </c>
    </row>
    <row r="2677" spans="1:8">
      <c r="A2677" t="str">
        <f t="shared" si="90"/>
        <v>Phụ cấp cấp ủy46</v>
      </c>
      <c r="B2677" s="3" t="s">
        <v>1</v>
      </c>
      <c r="C2677" s="8" t="s">
        <v>36</v>
      </c>
      <c r="D2677" s="49"/>
      <c r="E2677" s="54">
        <v>28</v>
      </c>
      <c r="F2677" s="51">
        <v>8.4239999999999995</v>
      </c>
      <c r="G2677" s="50">
        <v>235.87199999999999</v>
      </c>
      <c r="H2677">
        <v>46</v>
      </c>
    </row>
    <row r="2678" spans="1:8">
      <c r="A2678" t="str">
        <f t="shared" si="90"/>
        <v>Phụ cấp HĐND46</v>
      </c>
      <c r="B2678" s="3" t="s">
        <v>26</v>
      </c>
      <c r="C2678" s="8" t="s">
        <v>35</v>
      </c>
      <c r="D2678" s="49"/>
      <c r="E2678" s="54">
        <v>60</v>
      </c>
      <c r="F2678" s="51"/>
      <c r="G2678" s="50">
        <v>881</v>
      </c>
      <c r="H2678">
        <v>46</v>
      </c>
    </row>
    <row r="2679" spans="1:8" ht="45">
      <c r="A2679" t="str">
        <f t="shared" si="90"/>
        <v>Chế độ người hoạt động không chuyên trách, người trực tiếp tham gia hoạt động tại cấp ấp46</v>
      </c>
      <c r="B2679" s="3" t="s">
        <v>24</v>
      </c>
      <c r="C2679" s="8" t="s">
        <v>34</v>
      </c>
      <c r="D2679" s="49"/>
      <c r="E2679" s="50">
        <v>121</v>
      </c>
      <c r="F2679" s="51"/>
      <c r="G2679" s="50">
        <v>6618.7646553600007</v>
      </c>
      <c r="H2679">
        <v>46</v>
      </c>
    </row>
    <row r="2680" spans="1:8">
      <c r="A2680" t="str">
        <f t="shared" si="90"/>
        <v>Khoán chi hoạt động 46</v>
      </c>
      <c r="B2680" s="25">
        <v>2</v>
      </c>
      <c r="C2680" s="6" t="s">
        <v>33</v>
      </c>
      <c r="D2680" s="47"/>
      <c r="E2680" s="45"/>
      <c r="F2680" s="46"/>
      <c r="G2680" s="45">
        <v>5950</v>
      </c>
      <c r="H2680">
        <v>46</v>
      </c>
    </row>
    <row r="2681" spans="1:8" ht="30">
      <c r="A2681" t="str">
        <f t="shared" ref="A2681:A2703" si="91">C2681&amp;H2681</f>
        <v>Phân bổ theo số biên chế CBCC được giao46</v>
      </c>
      <c r="B2681" s="14" t="s">
        <v>10</v>
      </c>
      <c r="C2681" s="15" t="s">
        <v>32</v>
      </c>
      <c r="D2681" s="55"/>
      <c r="E2681" s="56">
        <v>65</v>
      </c>
      <c r="F2681" s="57">
        <v>80</v>
      </c>
      <c r="G2681" s="58">
        <v>5200</v>
      </c>
      <c r="H2681">
        <v>46</v>
      </c>
    </row>
    <row r="2682" spans="1:8" ht="30">
      <c r="A2682" t="str">
        <f t="shared" si="91"/>
        <v>Phân bổ theo số biên chế viên chức được giao46</v>
      </c>
      <c r="B2682" s="14" t="s">
        <v>1</v>
      </c>
      <c r="C2682" s="15" t="s">
        <v>31</v>
      </c>
      <c r="D2682" s="55"/>
      <c r="E2682" s="56">
        <v>15</v>
      </c>
      <c r="F2682" s="57">
        <v>50</v>
      </c>
      <c r="G2682" s="58">
        <v>750</v>
      </c>
      <c r="H2682">
        <v>46</v>
      </c>
    </row>
    <row r="2683" spans="1:8" ht="30">
      <c r="A2683" t="str">
        <f t="shared" si="91"/>
        <v>Phân bổ bổ sung số biên chế tiết kiệm, chưa tuyển46</v>
      </c>
      <c r="B2683" s="14" t="s">
        <v>26</v>
      </c>
      <c r="C2683" s="13" t="s">
        <v>30</v>
      </c>
      <c r="D2683" s="59"/>
      <c r="E2683" s="56"/>
      <c r="F2683" s="57">
        <v>66</v>
      </c>
      <c r="G2683" s="58">
        <v>0</v>
      </c>
      <c r="H2683">
        <v>46</v>
      </c>
    </row>
    <row r="2684" spans="1:8">
      <c r="A2684" t="str">
        <f t="shared" si="91"/>
        <v>Chi các chế độ chính sách lớn46</v>
      </c>
      <c r="B2684" s="25">
        <v>3</v>
      </c>
      <c r="C2684" s="6" t="s">
        <v>29</v>
      </c>
      <c r="D2684" s="47"/>
      <c r="E2684" s="45"/>
      <c r="F2684" s="46"/>
      <c r="G2684" s="45">
        <v>19114.9784</v>
      </c>
      <c r="H2684">
        <v>46</v>
      </c>
    </row>
    <row r="2685" spans="1:8" ht="30">
      <c r="A2685" t="str">
        <f t="shared" si="91"/>
        <v>Chi chế độ trợ giúp xã hội thường xuyên46</v>
      </c>
      <c r="B2685" s="3" t="s">
        <v>10</v>
      </c>
      <c r="C2685" s="8" t="s">
        <v>28</v>
      </c>
      <c r="D2685" s="49"/>
      <c r="E2685" s="50">
        <v>498</v>
      </c>
      <c r="F2685" s="51"/>
      <c r="G2685" s="50">
        <v>3756</v>
      </c>
      <c r="H2685">
        <v>46</v>
      </c>
    </row>
    <row r="2686" spans="1:8">
      <c r="A2686" t="str">
        <f t="shared" si="91"/>
        <v>Tiền điện hộ nghèo, BTXH46</v>
      </c>
      <c r="B2686" s="3" t="s">
        <v>1</v>
      </c>
      <c r="C2686" s="8" t="s">
        <v>27</v>
      </c>
      <c r="D2686" s="49"/>
      <c r="E2686" s="50">
        <v>14</v>
      </c>
      <c r="F2686" s="51">
        <v>6.1499999999999999E-2</v>
      </c>
      <c r="G2686" s="50">
        <v>10.332000000000001</v>
      </c>
      <c r="H2686">
        <v>46</v>
      </c>
    </row>
    <row r="2687" spans="1:8" ht="30">
      <c r="A2687" t="str">
        <f t="shared" si="91"/>
        <v>Chính sách người có uy tín, già làng46</v>
      </c>
      <c r="B2687" s="3" t="s">
        <v>26</v>
      </c>
      <c r="C2687" s="8" t="s">
        <v>25</v>
      </c>
      <c r="D2687" s="49"/>
      <c r="E2687" s="50">
        <v>12</v>
      </c>
      <c r="F2687" s="51"/>
      <c r="G2687" s="50">
        <v>59</v>
      </c>
      <c r="H2687">
        <v>46</v>
      </c>
    </row>
    <row r="2688" spans="1:8" ht="30">
      <c r="A2688" t="str">
        <f t="shared" si="91"/>
        <v>Chế độ quà tặng, chúc thọ người cao tuổi46</v>
      </c>
      <c r="B2688" s="3" t="s">
        <v>24</v>
      </c>
      <c r="C2688" s="8" t="s">
        <v>23</v>
      </c>
      <c r="D2688" s="49"/>
      <c r="E2688" s="50">
        <v>156</v>
      </c>
      <c r="F2688" s="51"/>
      <c r="G2688" s="50">
        <v>58.8</v>
      </c>
      <c r="H2688">
        <v>46</v>
      </c>
    </row>
    <row r="2689" spans="1:8" ht="30">
      <c r="A2689" t="str">
        <f t="shared" si="91"/>
        <v>Chế độ đối với trưởng các đoàn thể ấp46</v>
      </c>
      <c r="B2689" s="3" t="s">
        <v>22</v>
      </c>
      <c r="C2689" s="8" t="s">
        <v>21</v>
      </c>
      <c r="D2689" s="49"/>
      <c r="E2689" s="50">
        <v>114</v>
      </c>
      <c r="F2689" s="51">
        <v>3.5999999999999996</v>
      </c>
      <c r="G2689" s="50">
        <v>410.4</v>
      </c>
      <c r="H2689">
        <v>46</v>
      </c>
    </row>
    <row r="2690" spans="1:8">
      <c r="A2690" t="str">
        <f t="shared" si="91"/>
        <v>Chế độ hỗ trợ tổ nhân dân46</v>
      </c>
      <c r="B2690" s="3" t="s">
        <v>20</v>
      </c>
      <c r="C2690" s="8" t="s">
        <v>19</v>
      </c>
      <c r="D2690" s="49"/>
      <c r="E2690" s="50">
        <v>102</v>
      </c>
      <c r="F2690" s="51">
        <v>3.5999999999999996</v>
      </c>
      <c r="G2690" s="50">
        <v>367.2</v>
      </c>
      <c r="H2690">
        <v>46</v>
      </c>
    </row>
    <row r="2691" spans="1:8" ht="30">
      <c r="A2691" t="str">
        <f t="shared" si="91"/>
        <v>Chế độ đối với đội an ninh trật tự cơ sở46</v>
      </c>
      <c r="B2691" s="3" t="s">
        <v>18</v>
      </c>
      <c r="C2691" s="8" t="s">
        <v>17</v>
      </c>
      <c r="D2691" s="49"/>
      <c r="E2691" s="50">
        <v>63</v>
      </c>
      <c r="F2691" s="51"/>
      <c r="G2691" s="50">
        <v>3799.2959999999975</v>
      </c>
      <c r="H2691">
        <v>46</v>
      </c>
    </row>
    <row r="2692" spans="1:8">
      <c r="A2692" t="str">
        <f t="shared" si="91"/>
        <v>Chế độ dân quân tự vệ46</v>
      </c>
      <c r="B2692" s="3" t="s">
        <v>16</v>
      </c>
      <c r="C2692" s="8" t="s">
        <v>15</v>
      </c>
      <c r="D2692" s="49"/>
      <c r="E2692" s="50"/>
      <c r="F2692" s="51"/>
      <c r="G2692" s="50">
        <v>9900.9503999999997</v>
      </c>
      <c r="H2692">
        <v>46</v>
      </c>
    </row>
    <row r="2693" spans="1:8">
      <c r="A2693" t="str">
        <f t="shared" si="91"/>
        <v>Chế độ hỗ trợ Tết Nguyên đán46</v>
      </c>
      <c r="B2693" s="3" t="s">
        <v>14</v>
      </c>
      <c r="C2693" s="8" t="s">
        <v>13</v>
      </c>
      <c r="D2693" s="49"/>
      <c r="E2693" s="50"/>
      <c r="F2693" s="51"/>
      <c r="G2693" s="50">
        <v>753</v>
      </c>
      <c r="H2693">
        <v>46</v>
      </c>
    </row>
    <row r="2694" spans="1:8">
      <c r="A2694" t="str">
        <f t="shared" si="91"/>
        <v>Chi thu gom, xử lý rác46</v>
      </c>
      <c r="B2694" s="25">
        <v>4</v>
      </c>
      <c r="C2694" s="10" t="s">
        <v>12</v>
      </c>
      <c r="D2694" s="48"/>
      <c r="E2694" s="45"/>
      <c r="F2694" s="46"/>
      <c r="G2694" s="45">
        <v>707</v>
      </c>
      <c r="H2694">
        <v>46</v>
      </c>
    </row>
    <row r="2695" spans="1:8">
      <c r="A2695" t="str">
        <f t="shared" si="91"/>
        <v>Chi bổ sung đặc thù46</v>
      </c>
      <c r="B2695" s="25">
        <v>5</v>
      </c>
      <c r="C2695" s="6" t="s">
        <v>11</v>
      </c>
      <c r="D2695" s="47"/>
      <c r="E2695" s="45"/>
      <c r="F2695" s="46"/>
      <c r="G2695" s="45">
        <v>0</v>
      </c>
      <c r="H2695">
        <v>46</v>
      </c>
    </row>
    <row r="2696" spans="1:8">
      <c r="A2696" t="str">
        <f t="shared" si="91"/>
        <v>Hỗ trợ các phường, xã trung tâm46</v>
      </c>
      <c r="B2696" s="3" t="s">
        <v>10</v>
      </c>
      <c r="C2696" s="8" t="s">
        <v>9</v>
      </c>
      <c r="D2696" s="49"/>
      <c r="E2696" s="50"/>
      <c r="F2696" s="51"/>
      <c r="G2696" s="50">
        <v>0</v>
      </c>
      <c r="H2696">
        <v>46</v>
      </c>
    </row>
    <row r="2697" spans="1:8">
      <c r="A2697" t="str">
        <f t="shared" si="91"/>
        <v>- Phường Trấn Biên 46</v>
      </c>
      <c r="B2697" s="3"/>
      <c r="C2697" s="8" t="s">
        <v>8</v>
      </c>
      <c r="D2697" s="49"/>
      <c r="E2697" s="50"/>
      <c r="F2697" s="51">
        <v>60000</v>
      </c>
      <c r="G2697" s="50"/>
      <c r="H2697">
        <v>46</v>
      </c>
    </row>
    <row r="2698" spans="1:8" ht="30">
      <c r="A2698" t="str">
        <f t="shared" si="91"/>
        <v>- Phường Long Khánh và Phường Bình Phước46</v>
      </c>
      <c r="B2698" s="3"/>
      <c r="C2698" s="8" t="s">
        <v>7</v>
      </c>
      <c r="D2698" s="49"/>
      <c r="E2698" s="50"/>
      <c r="F2698" s="51">
        <v>19200</v>
      </c>
      <c r="G2698" s="50"/>
      <c r="H2698">
        <v>46</v>
      </c>
    </row>
    <row r="2699" spans="1:8">
      <c r="A2699" t="str">
        <f t="shared" si="91"/>
        <v>- Các phường trung tâm khác46</v>
      </c>
      <c r="B2699" s="3"/>
      <c r="C2699" s="8" t="s">
        <v>6</v>
      </c>
      <c r="D2699" s="49"/>
      <c r="E2699" s="50"/>
      <c r="F2699" s="51">
        <v>8500</v>
      </c>
      <c r="G2699" s="50"/>
      <c r="H2699">
        <v>46</v>
      </c>
    </row>
    <row r="2700" spans="1:8">
      <c r="A2700" t="str">
        <f t="shared" si="91"/>
        <v xml:space="preserve"> Hỗ trợ các xã vùng biên giới46</v>
      </c>
      <c r="B2700" s="3" t="s">
        <v>1</v>
      </c>
      <c r="C2700" s="8" t="s">
        <v>5</v>
      </c>
      <c r="D2700" s="49"/>
      <c r="E2700" s="50"/>
      <c r="F2700" s="51">
        <v>3000</v>
      </c>
      <c r="G2700" s="50">
        <v>0</v>
      </c>
      <c r="H2700">
        <v>46</v>
      </c>
    </row>
    <row r="2701" spans="1:8">
      <c r="A2701" t="str">
        <f t="shared" si="91"/>
        <v>Phân bổ chung 46</v>
      </c>
      <c r="B2701" s="25">
        <v>9</v>
      </c>
      <c r="C2701" s="6" t="s">
        <v>4</v>
      </c>
      <c r="D2701" s="47"/>
      <c r="E2701" s="45"/>
      <c r="F2701" s="46"/>
      <c r="G2701" s="45">
        <v>19287.517</v>
      </c>
      <c r="H2701">
        <v>46</v>
      </c>
    </row>
    <row r="2702" spans="1:8">
      <c r="A2702" t="str">
        <f t="shared" si="91"/>
        <v>Phân bổ chung theo xã46</v>
      </c>
      <c r="B2702" s="3" t="s">
        <v>3</v>
      </c>
      <c r="C2702" s="8" t="s">
        <v>2</v>
      </c>
      <c r="D2702" s="49"/>
      <c r="E2702" s="50">
        <v>1</v>
      </c>
      <c r="F2702" s="51">
        <v>18000</v>
      </c>
      <c r="G2702" s="50">
        <v>18000</v>
      </c>
      <c r="H2702">
        <v>46</v>
      </c>
    </row>
    <row r="2703" spans="1:8">
      <c r="A2703" t="str">
        <f t="shared" si="91"/>
        <v>Phân bổ theo dân số 46</v>
      </c>
      <c r="B2703" s="3" t="s">
        <v>1</v>
      </c>
      <c r="C2703" s="8" t="s">
        <v>0</v>
      </c>
      <c r="D2703" s="49"/>
      <c r="E2703" s="52">
        <v>16721</v>
      </c>
      <c r="F2703" s="51">
        <v>7.6999999999999999E-2</v>
      </c>
      <c r="G2703" s="50">
        <v>1287.5170000000001</v>
      </c>
      <c r="H2703">
        <v>46</v>
      </c>
    </row>
    <row r="2705" spans="1:8">
      <c r="B2705" s="147" t="s">
        <v>64</v>
      </c>
      <c r="C2705" s="149" t="s">
        <v>63</v>
      </c>
      <c r="D2705" s="149" t="s">
        <v>62</v>
      </c>
      <c r="E2705" s="151" t="s">
        <v>61</v>
      </c>
      <c r="F2705" s="151"/>
      <c r="G2705" s="151"/>
      <c r="H2705">
        <v>47</v>
      </c>
    </row>
    <row r="2706" spans="1:8">
      <c r="B2706" s="148"/>
      <c r="C2706" s="150"/>
      <c r="D2706" s="150"/>
      <c r="E2706" s="18" t="s">
        <v>60</v>
      </c>
      <c r="F2706" s="18" t="s">
        <v>59</v>
      </c>
      <c r="G2706" s="18" t="s">
        <v>58</v>
      </c>
      <c r="H2706">
        <v>47</v>
      </c>
    </row>
    <row r="2707" spans="1:8">
      <c r="A2707" t="str">
        <f t="shared" ref="A2707:A2738" si="92">C2707&amp;H2707</f>
        <v>Tổng47</v>
      </c>
      <c r="B2707" s="25"/>
      <c r="C2707" s="26" t="s">
        <v>57</v>
      </c>
      <c r="D2707" s="45"/>
      <c r="E2707" s="45"/>
      <c r="F2707" s="46"/>
      <c r="G2707" s="45">
        <v>134734.28530470794</v>
      </c>
      <c r="H2707">
        <v>47</v>
      </c>
    </row>
    <row r="2708" spans="1:8">
      <c r="A2708" t="str">
        <f t="shared" si="92"/>
        <v>Sự nghiệp giáo dục - đào tạo47</v>
      </c>
      <c r="B2708" s="25" t="s">
        <v>56</v>
      </c>
      <c r="C2708" s="6" t="s">
        <v>55</v>
      </c>
      <c r="D2708" s="47"/>
      <c r="E2708" s="45"/>
      <c r="F2708" s="46"/>
      <c r="G2708" s="45">
        <v>54264.56686416395</v>
      </c>
      <c r="H2708">
        <v>47</v>
      </c>
    </row>
    <row r="2709" spans="1:8" ht="28.5">
      <c r="A2709" t="str">
        <f t="shared" si="92"/>
        <v>Chi chế độ tiền lương theo số biên chế có mặt47</v>
      </c>
      <c r="B2709" s="25">
        <v>1</v>
      </c>
      <c r="C2709" s="10" t="s">
        <v>54</v>
      </c>
      <c r="D2709" s="48"/>
      <c r="E2709" s="45">
        <v>201</v>
      </c>
      <c r="F2709" s="46"/>
      <c r="G2709" s="45">
        <v>42595.3062288</v>
      </c>
      <c r="H2709">
        <v>47</v>
      </c>
    </row>
    <row r="2710" spans="1:8">
      <c r="A2710" t="str">
        <f t="shared" si="92"/>
        <v>Khoán chi hoạt động giáo dục47</v>
      </c>
      <c r="B2710" s="25">
        <v>2</v>
      </c>
      <c r="C2710" s="6" t="s">
        <v>163</v>
      </c>
      <c r="D2710" s="47"/>
      <c r="E2710" s="45"/>
      <c r="F2710" s="46"/>
      <c r="G2710" s="45">
        <v>7887.9503999999997</v>
      </c>
      <c r="H2710">
        <v>47</v>
      </c>
    </row>
    <row r="2711" spans="1:8">
      <c r="A2711" t="str">
        <f t="shared" si="92"/>
        <v>Mầm non47</v>
      </c>
      <c r="B2711" s="3" t="s">
        <v>10</v>
      </c>
      <c r="C2711" s="8" t="s">
        <v>53</v>
      </c>
      <c r="D2711" s="49"/>
      <c r="E2711" s="50"/>
      <c r="F2711" s="51"/>
      <c r="G2711" s="50">
        <v>2808</v>
      </c>
      <c r="H2711">
        <v>47</v>
      </c>
    </row>
    <row r="2712" spans="1:8">
      <c r="A2712" t="str">
        <f t="shared" si="92"/>
        <v>- Phường47</v>
      </c>
      <c r="B2712" s="3"/>
      <c r="C2712" s="8" t="s">
        <v>167</v>
      </c>
      <c r="D2712" s="49"/>
      <c r="E2712" s="50">
        <v>54</v>
      </c>
      <c r="F2712" s="51">
        <v>52</v>
      </c>
      <c r="G2712" s="50">
        <v>2808</v>
      </c>
      <c r="H2712">
        <v>47</v>
      </c>
    </row>
    <row r="2713" spans="1:8">
      <c r="A2713" t="str">
        <f t="shared" si="92"/>
        <v>- Xã47</v>
      </c>
      <c r="B2713" s="3"/>
      <c r="C2713" s="8" t="s">
        <v>164</v>
      </c>
      <c r="D2713" s="49"/>
      <c r="E2713" s="50"/>
      <c r="F2713" s="51">
        <v>60</v>
      </c>
      <c r="G2713" s="50">
        <v>0</v>
      </c>
      <c r="H2713">
        <v>47</v>
      </c>
    </row>
    <row r="2714" spans="1:8">
      <c r="A2714" t="str">
        <f t="shared" si="92"/>
        <v>Cấp 1, 247</v>
      </c>
      <c r="B2714" s="3" t="s">
        <v>1</v>
      </c>
      <c r="C2714" s="8" t="s">
        <v>52</v>
      </c>
      <c r="D2714" s="49"/>
      <c r="E2714" s="50"/>
      <c r="F2714" s="51"/>
      <c r="G2714" s="50">
        <v>4620</v>
      </c>
      <c r="H2714">
        <v>47</v>
      </c>
    </row>
    <row r="2715" spans="1:8">
      <c r="A2715" t="str">
        <f t="shared" si="92"/>
        <v>-Phường47</v>
      </c>
      <c r="B2715" s="3"/>
      <c r="C2715" s="8" t="s">
        <v>168</v>
      </c>
      <c r="D2715" s="49"/>
      <c r="E2715" s="50">
        <v>154</v>
      </c>
      <c r="F2715" s="51">
        <v>30</v>
      </c>
      <c r="G2715" s="50">
        <v>4620</v>
      </c>
      <c r="H2715">
        <v>47</v>
      </c>
    </row>
    <row r="2716" spans="1:8">
      <c r="A2716" t="str">
        <f t="shared" si="92"/>
        <v>-Xã47</v>
      </c>
      <c r="B2716" s="3"/>
      <c r="C2716" s="8" t="s">
        <v>169</v>
      </c>
      <c r="D2716" s="49"/>
      <c r="E2716" s="50"/>
      <c r="F2716" s="51">
        <v>35</v>
      </c>
      <c r="G2716" s="50">
        <v>0</v>
      </c>
      <c r="H2716">
        <v>47</v>
      </c>
    </row>
    <row r="2717" spans="1:8">
      <c r="A2717" t="str">
        <f t="shared" si="92"/>
        <v>Trường chính trị 47</v>
      </c>
      <c r="B2717" s="3" t="s">
        <v>26</v>
      </c>
      <c r="C2717" s="8" t="s">
        <v>51</v>
      </c>
      <c r="D2717" s="49"/>
      <c r="E2717" s="50">
        <v>0</v>
      </c>
      <c r="F2717" s="51">
        <v>50</v>
      </c>
      <c r="G2717" s="50">
        <v>0</v>
      </c>
      <c r="H2717">
        <v>47</v>
      </c>
    </row>
    <row r="2718" spans="1:8">
      <c r="A2718" t="str">
        <f t="shared" si="92"/>
        <v>Trường dân tộc nội trú47</v>
      </c>
      <c r="B2718" s="3" t="s">
        <v>24</v>
      </c>
      <c r="C2718" s="8" t="s">
        <v>165</v>
      </c>
      <c r="D2718" s="49"/>
      <c r="E2718" s="50"/>
      <c r="F2718" s="51">
        <v>55</v>
      </c>
      <c r="G2718" s="50">
        <v>0</v>
      </c>
      <c r="H2718">
        <v>47</v>
      </c>
    </row>
    <row r="2719" spans="1:8" ht="45">
      <c r="A2719" t="str">
        <f t="shared" si="92"/>
        <v>'Phân bổ bổ sung số biên chế tiết kiệm, chưa tuyển sự nghiệp giáo dục - đào tạo47</v>
      </c>
      <c r="B2719" s="3" t="s">
        <v>22</v>
      </c>
      <c r="C2719" s="8" t="s">
        <v>170</v>
      </c>
      <c r="D2719" s="49"/>
      <c r="E2719" s="50">
        <v>7</v>
      </c>
      <c r="F2719" s="51">
        <v>65.707199999999986</v>
      </c>
      <c r="G2719" s="50">
        <v>459.95039999999989</v>
      </c>
      <c r="H2719">
        <v>47</v>
      </c>
    </row>
    <row r="2720" spans="1:8">
      <c r="A2720" t="str">
        <f t="shared" si="92"/>
        <v>Chi các chế độ chính sách47</v>
      </c>
      <c r="B2720" s="25">
        <v>3</v>
      </c>
      <c r="C2720" s="6" t="s">
        <v>50</v>
      </c>
      <c r="D2720" s="47"/>
      <c r="E2720" s="45"/>
      <c r="F2720" s="46"/>
      <c r="G2720" s="45">
        <v>3385.2902353639502</v>
      </c>
      <c r="H2720">
        <v>47</v>
      </c>
    </row>
    <row r="2721" spans="1:8" ht="30">
      <c r="A2721" t="str">
        <f t="shared" si="92"/>
        <v>Miễn giảm học phí, hỗ trợ chi phí học tập47</v>
      </c>
      <c r="B2721" s="3" t="s">
        <v>10</v>
      </c>
      <c r="C2721" s="8" t="s">
        <v>49</v>
      </c>
      <c r="D2721" s="49"/>
      <c r="E2721" s="50"/>
      <c r="F2721" s="51"/>
      <c r="G2721" s="50">
        <v>166.8</v>
      </c>
      <c r="H2721">
        <v>47</v>
      </c>
    </row>
    <row r="2722" spans="1:8" ht="45">
      <c r="A2722" t="str">
        <f t="shared" si="92"/>
        <v>Chính sách hỗ trợ mầm non (tiền ăn trẻ, hỗ trợ giáo viên, hỗ trợ cơ sở mầm non)47</v>
      </c>
      <c r="B2722" s="3" t="s">
        <v>1</v>
      </c>
      <c r="C2722" s="8" t="s">
        <v>48</v>
      </c>
      <c r="D2722" s="49"/>
      <c r="E2722" s="50"/>
      <c r="F2722" s="51"/>
      <c r="G2722" s="50">
        <v>2523.96</v>
      </c>
      <c r="H2722">
        <v>47</v>
      </c>
    </row>
    <row r="2723" spans="1:8">
      <c r="A2723" t="str">
        <f t="shared" si="92"/>
        <v>Chế độ hỗ trợ học sinh khuyết tật47</v>
      </c>
      <c r="B2723" s="3" t="s">
        <v>26</v>
      </c>
      <c r="C2723" s="8" t="s">
        <v>47</v>
      </c>
      <c r="D2723" s="49"/>
      <c r="E2723" s="50"/>
      <c r="F2723" s="51"/>
      <c r="G2723" s="50"/>
      <c r="H2723">
        <v>47</v>
      </c>
    </row>
    <row r="2724" spans="1:8" ht="30">
      <c r="A2724" t="str">
        <f t="shared" si="92"/>
        <v>Chế độ giáo viên dạy trẻ khuyết tật47</v>
      </c>
      <c r="B2724" s="3" t="s">
        <v>24</v>
      </c>
      <c r="C2724" s="8" t="s">
        <v>46</v>
      </c>
      <c r="D2724" s="49"/>
      <c r="E2724" s="50"/>
      <c r="F2724" s="51"/>
      <c r="G2724" s="50">
        <v>453.33023536395001</v>
      </c>
      <c r="H2724">
        <v>47</v>
      </c>
    </row>
    <row r="2725" spans="1:8" ht="30">
      <c r="A2725" t="str">
        <f t="shared" si="92"/>
        <v>Chế độ hỗ trợ trẻ em nhà trẻ bán trú47</v>
      </c>
      <c r="B2725" s="3" t="s">
        <v>22</v>
      </c>
      <c r="C2725" s="8" t="s">
        <v>45</v>
      </c>
      <c r="D2725" s="49"/>
      <c r="E2725" s="50"/>
      <c r="F2725" s="51"/>
      <c r="G2725" s="50"/>
      <c r="H2725">
        <v>47</v>
      </c>
    </row>
    <row r="2726" spans="1:8" ht="30">
      <c r="A2726" t="str">
        <f t="shared" si="92"/>
        <v>Chế độ hỗ trợ đối với học sinh, trường dân tộc nội trú47</v>
      </c>
      <c r="B2726" s="21" t="s">
        <v>20</v>
      </c>
      <c r="C2726" s="22" t="s">
        <v>161</v>
      </c>
      <c r="D2726" s="49"/>
      <c r="E2726" s="50"/>
      <c r="F2726" s="51"/>
      <c r="G2726" s="50">
        <v>0</v>
      </c>
      <c r="H2726">
        <v>47</v>
      </c>
    </row>
    <row r="2727" spans="1:8">
      <c r="A2727" t="str">
        <f t="shared" si="92"/>
        <v>Hỗ trợ Tết Nguyên đán47</v>
      </c>
      <c r="B2727" s="3" t="s">
        <v>18</v>
      </c>
      <c r="C2727" s="8" t="s">
        <v>44</v>
      </c>
      <c r="D2727" s="49"/>
      <c r="E2727" s="50">
        <v>201</v>
      </c>
      <c r="F2727" s="51">
        <v>1.2</v>
      </c>
      <c r="G2727" s="50">
        <v>241.2</v>
      </c>
      <c r="H2727">
        <v>47</v>
      </c>
    </row>
    <row r="2728" spans="1:8">
      <c r="A2728" t="str">
        <f t="shared" si="92"/>
        <v>Các đặc thù47</v>
      </c>
      <c r="B2728" s="25">
        <v>4</v>
      </c>
      <c r="C2728" s="6" t="s">
        <v>43</v>
      </c>
      <c r="D2728" s="47"/>
      <c r="E2728" s="45"/>
      <c r="F2728" s="46"/>
      <c r="G2728" s="45">
        <v>0</v>
      </c>
      <c r="H2728">
        <v>47</v>
      </c>
    </row>
    <row r="2729" spans="1:8" ht="30">
      <c r="A2729" t="str">
        <f t="shared" si="92"/>
        <v>Trường có từ 02 cơ sở trở lên, mỗi cơ sở47</v>
      </c>
      <c r="B2729" s="3" t="s">
        <v>10</v>
      </c>
      <c r="C2729" s="8" t="s">
        <v>42</v>
      </c>
      <c r="D2729" s="49"/>
      <c r="E2729" s="50">
        <v>0</v>
      </c>
      <c r="F2729" s="51">
        <v>56.278800000000004</v>
      </c>
      <c r="G2729" s="50">
        <v>0</v>
      </c>
      <c r="H2729">
        <v>47</v>
      </c>
    </row>
    <row r="2730" spans="1:8" ht="30">
      <c r="A2730" t="str">
        <f t="shared" si="92"/>
        <v>Hỗ trợ các phường, xã trung tâm (kinh phí đào tạo chính trị)47</v>
      </c>
      <c r="B2730" s="3" t="s">
        <v>1</v>
      </c>
      <c r="C2730" s="8" t="s">
        <v>166</v>
      </c>
      <c r="D2730" s="49"/>
      <c r="E2730" s="50"/>
      <c r="F2730" s="51">
        <v>1500</v>
      </c>
      <c r="G2730" s="50"/>
      <c r="H2730">
        <v>47</v>
      </c>
    </row>
    <row r="2731" spans="1:8">
      <c r="A2731" t="str">
        <f t="shared" si="92"/>
        <v>Kinh phí hoạt động ngành47</v>
      </c>
      <c r="B2731" s="25">
        <v>5</v>
      </c>
      <c r="C2731" s="6" t="s">
        <v>41</v>
      </c>
      <c r="D2731" s="47"/>
      <c r="E2731" s="52">
        <v>39602</v>
      </c>
      <c r="F2731" s="53">
        <v>0.01</v>
      </c>
      <c r="G2731" s="45">
        <v>396.02</v>
      </c>
      <c r="H2731">
        <v>47</v>
      </c>
    </row>
    <row r="2732" spans="1:8">
      <c r="A2732" t="str">
        <f t="shared" si="92"/>
        <v>Các sự nghiệp khác47</v>
      </c>
      <c r="B2732" s="25" t="s">
        <v>40</v>
      </c>
      <c r="C2732" s="6" t="s">
        <v>39</v>
      </c>
      <c r="D2732" s="47"/>
      <c r="E2732" s="50"/>
      <c r="F2732" s="46"/>
      <c r="G2732" s="45">
        <v>80469.718440543991</v>
      </c>
      <c r="H2732">
        <v>47</v>
      </c>
    </row>
    <row r="2733" spans="1:8">
      <c r="A2733" t="str">
        <f t="shared" si="92"/>
        <v>Chi chế độ tiền lương47</v>
      </c>
      <c r="B2733" s="25">
        <v>1</v>
      </c>
      <c r="C2733" s="10" t="s">
        <v>38</v>
      </c>
      <c r="D2733" s="48"/>
      <c r="E2733" s="45"/>
      <c r="F2733" s="46"/>
      <c r="G2733" s="45">
        <v>17546.489157599997</v>
      </c>
      <c r="H2733">
        <v>47</v>
      </c>
    </row>
    <row r="2734" spans="1:8" ht="30">
      <c r="A2734" t="str">
        <f t="shared" si="92"/>
        <v>Chế độ tiền lương theo số biên chế có mặt47</v>
      </c>
      <c r="B2734" s="3" t="s">
        <v>10</v>
      </c>
      <c r="C2734" s="8" t="s">
        <v>37</v>
      </c>
      <c r="D2734" s="49"/>
      <c r="E2734" s="50">
        <v>81</v>
      </c>
      <c r="F2734" s="51"/>
      <c r="G2734" s="50">
        <v>14415.431565599998</v>
      </c>
      <c r="H2734">
        <v>47</v>
      </c>
    </row>
    <row r="2735" spans="1:8">
      <c r="A2735" t="str">
        <f t="shared" si="92"/>
        <v>Phụ cấp cấp ủy47</v>
      </c>
      <c r="B2735" s="3" t="s">
        <v>1</v>
      </c>
      <c r="C2735" s="8" t="s">
        <v>36</v>
      </c>
      <c r="D2735" s="49"/>
      <c r="E2735" s="54">
        <v>24</v>
      </c>
      <c r="F2735" s="51">
        <v>8.4239999999999995</v>
      </c>
      <c r="G2735" s="50">
        <v>202.17599999999999</v>
      </c>
      <c r="H2735">
        <v>47</v>
      </c>
    </row>
    <row r="2736" spans="1:8">
      <c r="A2736" t="str">
        <f t="shared" si="92"/>
        <v>Phụ cấp HĐND47</v>
      </c>
      <c r="B2736" s="3" t="s">
        <v>26</v>
      </c>
      <c r="C2736" s="8" t="s">
        <v>35</v>
      </c>
      <c r="D2736" s="49"/>
      <c r="E2736" s="54">
        <v>64</v>
      </c>
      <c r="F2736" s="51">
        <v>8.4239999999999995</v>
      </c>
      <c r="G2736" s="50">
        <v>539.13599999999997</v>
      </c>
      <c r="H2736">
        <v>47</v>
      </c>
    </row>
    <row r="2737" spans="1:8" ht="45">
      <c r="A2737" t="str">
        <f t="shared" si="92"/>
        <v>Chế độ người hoạt động không chuyên trách, người trực tiếp tham gia hoạt động tại cấp ấp47</v>
      </c>
      <c r="B2737" s="3" t="s">
        <v>24</v>
      </c>
      <c r="C2737" s="8" t="s">
        <v>34</v>
      </c>
      <c r="D2737" s="49"/>
      <c r="E2737" s="50"/>
      <c r="F2737" s="51"/>
      <c r="G2737" s="50">
        <v>2389.7455920000002</v>
      </c>
      <c r="H2737">
        <v>47</v>
      </c>
    </row>
    <row r="2738" spans="1:8">
      <c r="A2738" t="str">
        <f t="shared" si="92"/>
        <v>Khoán chi hoạt động 47</v>
      </c>
      <c r="B2738" s="25">
        <v>2</v>
      </c>
      <c r="C2738" s="6" t="s">
        <v>33</v>
      </c>
      <c r="D2738" s="47"/>
      <c r="E2738" s="45"/>
      <c r="F2738" s="46"/>
      <c r="G2738" s="45">
        <v>9242</v>
      </c>
      <c r="H2738">
        <v>47</v>
      </c>
    </row>
    <row r="2739" spans="1:8" ht="30">
      <c r="A2739" t="str">
        <f t="shared" ref="A2739:A2761" si="93">C2739&amp;H2739</f>
        <v>Phân bổ theo số biên chế CBCC được giao47</v>
      </c>
      <c r="B2739" s="14" t="s">
        <v>10</v>
      </c>
      <c r="C2739" s="15" t="s">
        <v>32</v>
      </c>
      <c r="D2739" s="55"/>
      <c r="E2739" s="56">
        <v>88</v>
      </c>
      <c r="F2739" s="57">
        <v>80</v>
      </c>
      <c r="G2739" s="58">
        <v>7040</v>
      </c>
      <c r="H2739">
        <v>47</v>
      </c>
    </row>
    <row r="2740" spans="1:8" ht="30">
      <c r="A2740" t="str">
        <f t="shared" si="93"/>
        <v>Phân bổ theo số biên chế viên chức được giao47</v>
      </c>
      <c r="B2740" s="14" t="s">
        <v>1</v>
      </c>
      <c r="C2740" s="15" t="s">
        <v>31</v>
      </c>
      <c r="D2740" s="55"/>
      <c r="E2740" s="56">
        <v>15</v>
      </c>
      <c r="F2740" s="57">
        <v>50</v>
      </c>
      <c r="G2740" s="58">
        <v>750</v>
      </c>
      <c r="H2740">
        <v>47</v>
      </c>
    </row>
    <row r="2741" spans="1:8" ht="30">
      <c r="A2741" t="str">
        <f t="shared" si="93"/>
        <v>Phân bổ bổ sung số biên chế tiết kiệm, chưa tuyển47</v>
      </c>
      <c r="B2741" s="14" t="s">
        <v>26</v>
      </c>
      <c r="C2741" s="13" t="s">
        <v>30</v>
      </c>
      <c r="D2741" s="59"/>
      <c r="E2741" s="56">
        <v>22</v>
      </c>
      <c r="F2741" s="57">
        <v>66</v>
      </c>
      <c r="G2741" s="58">
        <v>1452</v>
      </c>
      <c r="H2741">
        <v>47</v>
      </c>
    </row>
    <row r="2742" spans="1:8">
      <c r="A2742" t="str">
        <f t="shared" si="93"/>
        <v>Chi các chế độ chính sách lớn47</v>
      </c>
      <c r="B2742" s="25">
        <v>3</v>
      </c>
      <c r="C2742" s="6" t="s">
        <v>29</v>
      </c>
      <c r="D2742" s="47"/>
      <c r="E2742" s="45"/>
      <c r="F2742" s="46"/>
      <c r="G2742" s="45">
        <v>22002.504399999994</v>
      </c>
      <c r="H2742">
        <v>47</v>
      </c>
    </row>
    <row r="2743" spans="1:8" ht="30">
      <c r="A2743" t="str">
        <f t="shared" si="93"/>
        <v>Chi chế độ trợ giúp xã hội thường xuyên47</v>
      </c>
      <c r="B2743" s="3" t="s">
        <v>10</v>
      </c>
      <c r="C2743" s="8" t="s">
        <v>28</v>
      </c>
      <c r="D2743" s="49"/>
      <c r="E2743" s="50"/>
      <c r="F2743" s="51"/>
      <c r="G2743" s="50">
        <v>7017</v>
      </c>
      <c r="H2743">
        <v>47</v>
      </c>
    </row>
    <row r="2744" spans="1:8">
      <c r="A2744" t="str">
        <f t="shared" si="93"/>
        <v>Tiền điện hộ nghèo, BTXH47</v>
      </c>
      <c r="B2744" s="3" t="s">
        <v>1</v>
      </c>
      <c r="C2744" s="8" t="s">
        <v>27</v>
      </c>
      <c r="D2744" s="49"/>
      <c r="E2744" s="50"/>
      <c r="F2744" s="51"/>
      <c r="G2744" s="50">
        <v>0</v>
      </c>
      <c r="H2744">
        <v>47</v>
      </c>
    </row>
    <row r="2745" spans="1:8" ht="30">
      <c r="A2745" t="str">
        <f t="shared" si="93"/>
        <v>Chính sách người có uy tín, già làng47</v>
      </c>
      <c r="B2745" s="3" t="s">
        <v>26</v>
      </c>
      <c r="C2745" s="8" t="s">
        <v>25</v>
      </c>
      <c r="D2745" s="49"/>
      <c r="E2745" s="50"/>
      <c r="F2745" s="51"/>
      <c r="G2745" s="50">
        <v>0</v>
      </c>
      <c r="H2745">
        <v>47</v>
      </c>
    </row>
    <row r="2746" spans="1:8" ht="30">
      <c r="A2746" t="str">
        <f t="shared" si="93"/>
        <v>Chế độ quà tặng, chúc thọ người cao tuổi47</v>
      </c>
      <c r="B2746" s="3" t="s">
        <v>24</v>
      </c>
      <c r="C2746" s="8" t="s">
        <v>23</v>
      </c>
      <c r="D2746" s="49"/>
      <c r="E2746" s="50"/>
      <c r="F2746" s="51"/>
      <c r="G2746" s="50">
        <v>113.60000000000001</v>
      </c>
      <c r="H2746">
        <v>47</v>
      </c>
    </row>
    <row r="2747" spans="1:8" ht="30">
      <c r="A2747" t="str">
        <f t="shared" si="93"/>
        <v>Chế độ đối với trưởng các đoàn thể ấp47</v>
      </c>
      <c r="B2747" s="3" t="s">
        <v>22</v>
      </c>
      <c r="C2747" s="8" t="s">
        <v>21</v>
      </c>
      <c r="D2747" s="49"/>
      <c r="E2747" s="50">
        <v>80</v>
      </c>
      <c r="F2747" s="51">
        <v>3.5999999999999996</v>
      </c>
      <c r="G2747" s="50">
        <v>288</v>
      </c>
      <c r="H2747">
        <v>47</v>
      </c>
    </row>
    <row r="2748" spans="1:8">
      <c r="A2748" t="str">
        <f t="shared" si="93"/>
        <v>Chế độ hỗ trợ tổ nhân dân47</v>
      </c>
      <c r="B2748" s="3" t="s">
        <v>20</v>
      </c>
      <c r="C2748" s="8" t="s">
        <v>19</v>
      </c>
      <c r="D2748" s="49"/>
      <c r="E2748" s="50">
        <v>20</v>
      </c>
      <c r="F2748" s="51">
        <v>3.5999999999999996</v>
      </c>
      <c r="G2748" s="50">
        <v>72</v>
      </c>
      <c r="H2748">
        <v>47</v>
      </c>
    </row>
    <row r="2749" spans="1:8" ht="30">
      <c r="A2749" t="str">
        <f t="shared" si="93"/>
        <v>Chế độ đối với đội an ninh trật tự cơ sở47</v>
      </c>
      <c r="B2749" s="3" t="s">
        <v>18</v>
      </c>
      <c r="C2749" s="8" t="s">
        <v>17</v>
      </c>
      <c r="D2749" s="49"/>
      <c r="E2749" s="50"/>
      <c r="F2749" s="51"/>
      <c r="G2749" s="50">
        <v>7160.2399999999943</v>
      </c>
      <c r="H2749">
        <v>47</v>
      </c>
    </row>
    <row r="2750" spans="1:8">
      <c r="A2750" t="str">
        <f t="shared" si="93"/>
        <v>Chế độ dân quân tự vệ47</v>
      </c>
      <c r="B2750" s="3" t="s">
        <v>16</v>
      </c>
      <c r="C2750" s="8" t="s">
        <v>15</v>
      </c>
      <c r="D2750" s="49"/>
      <c r="E2750" s="50"/>
      <c r="F2750" s="51"/>
      <c r="G2750" s="50">
        <v>6310.5443999999998</v>
      </c>
      <c r="H2750">
        <v>47</v>
      </c>
    </row>
    <row r="2751" spans="1:8">
      <c r="A2751" t="str">
        <f t="shared" si="93"/>
        <v>Chế độ hỗ trợ Tết Nguyên đán47</v>
      </c>
      <c r="B2751" s="3" t="s">
        <v>14</v>
      </c>
      <c r="C2751" s="8" t="s">
        <v>13</v>
      </c>
      <c r="D2751" s="49"/>
      <c r="E2751" s="50"/>
      <c r="F2751" s="51"/>
      <c r="G2751" s="50">
        <v>1041.1200000000001</v>
      </c>
      <c r="H2751">
        <v>47</v>
      </c>
    </row>
    <row r="2752" spans="1:8">
      <c r="A2752" t="str">
        <f t="shared" si="93"/>
        <v>Chi thu gom, xử lý rác47</v>
      </c>
      <c r="B2752" s="25">
        <v>4</v>
      </c>
      <c r="C2752" s="10" t="s">
        <v>12</v>
      </c>
      <c r="D2752" s="48"/>
      <c r="E2752" s="45"/>
      <c r="F2752" s="46"/>
      <c r="G2752" s="45">
        <v>10629.370882944002</v>
      </c>
      <c r="H2752">
        <v>47</v>
      </c>
    </row>
    <row r="2753" spans="1:8">
      <c r="A2753" t="str">
        <f t="shared" si="93"/>
        <v>Chi bổ sung đặc thù47</v>
      </c>
      <c r="B2753" s="25">
        <v>5</v>
      </c>
      <c r="C2753" s="6" t="s">
        <v>11</v>
      </c>
      <c r="D2753" s="47"/>
      <c r="E2753" s="45"/>
      <c r="F2753" s="46"/>
      <c r="G2753" s="45">
        <v>0</v>
      </c>
      <c r="H2753">
        <v>47</v>
      </c>
    </row>
    <row r="2754" spans="1:8">
      <c r="A2754" t="str">
        <f t="shared" si="93"/>
        <v>Hỗ trợ các phường, xã trung tâm47</v>
      </c>
      <c r="B2754" s="3" t="s">
        <v>10</v>
      </c>
      <c r="C2754" s="8" t="s">
        <v>9</v>
      </c>
      <c r="D2754" s="49"/>
      <c r="E2754" s="50"/>
      <c r="F2754" s="51"/>
      <c r="G2754" s="50">
        <v>0</v>
      </c>
      <c r="H2754">
        <v>47</v>
      </c>
    </row>
    <row r="2755" spans="1:8">
      <c r="A2755" t="str">
        <f t="shared" si="93"/>
        <v>- Phường Trấn Biên 47</v>
      </c>
      <c r="B2755" s="3"/>
      <c r="C2755" s="8" t="s">
        <v>8</v>
      </c>
      <c r="D2755" s="49"/>
      <c r="E2755" s="50"/>
      <c r="F2755" s="51">
        <v>60000</v>
      </c>
      <c r="G2755" s="50"/>
      <c r="H2755">
        <v>47</v>
      </c>
    </row>
    <row r="2756" spans="1:8" ht="30">
      <c r="A2756" t="str">
        <f t="shared" si="93"/>
        <v>- Phường Long Khánh và Phường Bình Phước47</v>
      </c>
      <c r="B2756" s="3"/>
      <c r="C2756" s="8" t="s">
        <v>7</v>
      </c>
      <c r="D2756" s="49"/>
      <c r="E2756" s="50"/>
      <c r="F2756" s="51">
        <v>19200</v>
      </c>
      <c r="G2756" s="50"/>
      <c r="H2756">
        <v>47</v>
      </c>
    </row>
    <row r="2757" spans="1:8">
      <c r="A2757" t="str">
        <f t="shared" si="93"/>
        <v>- Các phường trung tâm khác47</v>
      </c>
      <c r="B2757" s="3"/>
      <c r="C2757" s="8" t="s">
        <v>6</v>
      </c>
      <c r="D2757" s="49"/>
      <c r="E2757" s="50">
        <v>0</v>
      </c>
      <c r="F2757" s="51">
        <v>8500</v>
      </c>
      <c r="G2757" s="50">
        <v>0</v>
      </c>
      <c r="H2757">
        <v>47</v>
      </c>
    </row>
    <row r="2758" spans="1:8">
      <c r="A2758" t="str">
        <f t="shared" si="93"/>
        <v xml:space="preserve"> Hỗ trợ các xã vùng biên giới47</v>
      </c>
      <c r="B2758" s="3" t="s">
        <v>1</v>
      </c>
      <c r="C2758" s="8" t="s">
        <v>5</v>
      </c>
      <c r="D2758" s="49"/>
      <c r="E2758" s="50"/>
      <c r="F2758" s="51">
        <v>1500</v>
      </c>
      <c r="G2758" s="50">
        <v>0</v>
      </c>
      <c r="H2758">
        <v>47</v>
      </c>
    </row>
    <row r="2759" spans="1:8">
      <c r="A2759" t="str">
        <f t="shared" si="93"/>
        <v>Phân bổ chung 47</v>
      </c>
      <c r="B2759" s="25">
        <v>9</v>
      </c>
      <c r="C2759" s="6" t="s">
        <v>4</v>
      </c>
      <c r="D2759" s="47"/>
      <c r="E2759" s="45"/>
      <c r="F2759" s="46"/>
      <c r="G2759" s="45">
        <v>21049.353999999999</v>
      </c>
      <c r="H2759">
        <v>47</v>
      </c>
    </row>
    <row r="2760" spans="1:8">
      <c r="A2760" t="str">
        <f t="shared" si="93"/>
        <v>Phân bổ chung theo xã47</v>
      </c>
      <c r="B2760" s="3" t="s">
        <v>3</v>
      </c>
      <c r="C2760" s="8" t="s">
        <v>2</v>
      </c>
      <c r="D2760" s="49"/>
      <c r="E2760" s="50">
        <v>1</v>
      </c>
      <c r="F2760" s="51">
        <v>18000</v>
      </c>
      <c r="G2760" s="50">
        <v>18000</v>
      </c>
      <c r="H2760">
        <v>47</v>
      </c>
    </row>
    <row r="2761" spans="1:8">
      <c r="A2761" t="str">
        <f t="shared" si="93"/>
        <v>Phân bổ theo dân số 47</v>
      </c>
      <c r="B2761" s="3" t="s">
        <v>1</v>
      </c>
      <c r="C2761" s="8" t="s">
        <v>0</v>
      </c>
      <c r="D2761" s="49"/>
      <c r="E2761" s="52">
        <v>39602</v>
      </c>
      <c r="F2761" s="51">
        <v>7.6999999999999999E-2</v>
      </c>
      <c r="G2761" s="50">
        <v>3049.3539999999998</v>
      </c>
      <c r="H2761">
        <v>47</v>
      </c>
    </row>
    <row r="2764" spans="1:8">
      <c r="B2764" s="147" t="s">
        <v>64</v>
      </c>
      <c r="C2764" s="149" t="s">
        <v>63</v>
      </c>
      <c r="D2764" s="149" t="s">
        <v>62</v>
      </c>
      <c r="E2764" s="151" t="s">
        <v>61</v>
      </c>
      <c r="F2764" s="151"/>
      <c r="G2764" s="151"/>
      <c r="H2764">
        <v>48</v>
      </c>
    </row>
    <row r="2765" spans="1:8">
      <c r="B2765" s="148"/>
      <c r="C2765" s="150"/>
      <c r="D2765" s="150"/>
      <c r="E2765" s="18" t="s">
        <v>60</v>
      </c>
      <c r="F2765" s="18" t="s">
        <v>59</v>
      </c>
      <c r="G2765" s="18" t="s">
        <v>58</v>
      </c>
      <c r="H2765">
        <v>48</v>
      </c>
    </row>
    <row r="2766" spans="1:8">
      <c r="A2766" t="str">
        <f t="shared" ref="A2766:A2797" si="94">C2766&amp;H2766</f>
        <v>Tổng48</v>
      </c>
      <c r="B2766" s="25"/>
      <c r="C2766" s="26" t="s">
        <v>57</v>
      </c>
      <c r="D2766" s="45"/>
      <c r="E2766" s="45"/>
      <c r="F2766" s="46"/>
      <c r="G2766" s="45">
        <f>G2767+G2791</f>
        <v>121728.90927083083</v>
      </c>
      <c r="H2766">
        <v>48</v>
      </c>
    </row>
    <row r="2767" spans="1:8">
      <c r="A2767" t="str">
        <f t="shared" si="94"/>
        <v>Sự nghiệp giáo dục - đào tạo48</v>
      </c>
      <c r="B2767" s="25" t="s">
        <v>56</v>
      </c>
      <c r="C2767" s="6" t="s">
        <v>55</v>
      </c>
      <c r="D2767" s="47"/>
      <c r="E2767" s="45"/>
      <c r="F2767" s="46"/>
      <c r="G2767" s="45">
        <v>59673.961030830833</v>
      </c>
      <c r="H2767">
        <v>48</v>
      </c>
    </row>
    <row r="2768" spans="1:8" ht="28.5">
      <c r="A2768" t="str">
        <f t="shared" si="94"/>
        <v>Chi chế độ tiền lương theo số biên chế có mặt48</v>
      </c>
      <c r="B2768" s="25">
        <v>1</v>
      </c>
      <c r="C2768" s="10" t="s">
        <v>54</v>
      </c>
      <c r="D2768" s="48"/>
      <c r="E2768" s="45">
        <v>198</v>
      </c>
      <c r="F2768" s="46"/>
      <c r="G2768" s="45">
        <v>46668.685405679993</v>
      </c>
      <c r="H2768">
        <v>48</v>
      </c>
    </row>
    <row r="2769" spans="1:8">
      <c r="A2769" t="str">
        <f t="shared" si="94"/>
        <v>Khoán chi hoạt động giáo dục48</v>
      </c>
      <c r="B2769" s="25">
        <v>2</v>
      </c>
      <c r="C2769" s="6" t="s">
        <v>163</v>
      </c>
      <c r="D2769" s="47"/>
      <c r="E2769" s="45"/>
      <c r="F2769" s="46"/>
      <c r="G2769" s="45">
        <v>9990</v>
      </c>
      <c r="H2769">
        <v>48</v>
      </c>
    </row>
    <row r="2770" spans="1:8">
      <c r="A2770" t="str">
        <f t="shared" si="94"/>
        <v>Mầm non48</v>
      </c>
      <c r="B2770" s="3" t="s">
        <v>10</v>
      </c>
      <c r="C2770" s="8" t="s">
        <v>53</v>
      </c>
      <c r="D2770" s="49"/>
      <c r="E2770" s="50"/>
      <c r="F2770" s="51"/>
      <c r="G2770" s="50">
        <v>4920</v>
      </c>
      <c r="H2770">
        <v>48</v>
      </c>
    </row>
    <row r="2771" spans="1:8">
      <c r="A2771" t="str">
        <f t="shared" si="94"/>
        <v>- Phường48</v>
      </c>
      <c r="B2771" s="3"/>
      <c r="C2771" s="8" t="s">
        <v>167</v>
      </c>
      <c r="D2771" s="49"/>
      <c r="E2771" s="50"/>
      <c r="F2771" s="51">
        <v>52</v>
      </c>
      <c r="G2771" s="50">
        <v>0</v>
      </c>
      <c r="H2771">
        <v>48</v>
      </c>
    </row>
    <row r="2772" spans="1:8">
      <c r="A2772" t="str">
        <f t="shared" si="94"/>
        <v>- Xã48</v>
      </c>
      <c r="B2772" s="3"/>
      <c r="C2772" s="8" t="s">
        <v>164</v>
      </c>
      <c r="D2772" s="49"/>
      <c r="E2772" s="50">
        <v>82</v>
      </c>
      <c r="F2772" s="51">
        <v>60</v>
      </c>
      <c r="G2772" s="50">
        <v>4920</v>
      </c>
      <c r="H2772">
        <v>48</v>
      </c>
    </row>
    <row r="2773" spans="1:8">
      <c r="A2773" t="str">
        <f t="shared" si="94"/>
        <v>Cấp 1, 248</v>
      </c>
      <c r="B2773" s="3" t="s">
        <v>1</v>
      </c>
      <c r="C2773" s="8" t="s">
        <v>52</v>
      </c>
      <c r="D2773" s="49"/>
      <c r="E2773" s="50"/>
      <c r="F2773" s="51"/>
      <c r="G2773" s="50">
        <v>4410</v>
      </c>
      <c r="H2773">
        <v>48</v>
      </c>
    </row>
    <row r="2774" spans="1:8">
      <c r="A2774" t="str">
        <f t="shared" si="94"/>
        <v>-Phường48</v>
      </c>
      <c r="B2774" s="3"/>
      <c r="C2774" s="8" t="s">
        <v>168</v>
      </c>
      <c r="D2774" s="49"/>
      <c r="E2774" s="50"/>
      <c r="F2774" s="51">
        <v>30</v>
      </c>
      <c r="G2774" s="50">
        <v>0</v>
      </c>
      <c r="H2774">
        <v>48</v>
      </c>
    </row>
    <row r="2775" spans="1:8">
      <c r="A2775" t="str">
        <f t="shared" si="94"/>
        <v>-Xã48</v>
      </c>
      <c r="B2775" s="3"/>
      <c r="C2775" s="8" t="s">
        <v>169</v>
      </c>
      <c r="D2775" s="49"/>
      <c r="E2775" s="50">
        <v>126</v>
      </c>
      <c r="F2775" s="51">
        <v>35</v>
      </c>
      <c r="G2775" s="50">
        <v>4410</v>
      </c>
      <c r="H2775">
        <v>48</v>
      </c>
    </row>
    <row r="2776" spans="1:8">
      <c r="A2776" t="str">
        <f t="shared" si="94"/>
        <v>Trường chính trị 48</v>
      </c>
      <c r="B2776" s="3" t="s">
        <v>26</v>
      </c>
      <c r="C2776" s="8" t="s">
        <v>51</v>
      </c>
      <c r="D2776" s="49"/>
      <c r="E2776" s="50"/>
      <c r="F2776" s="51">
        <v>80</v>
      </c>
      <c r="G2776" s="50">
        <v>0</v>
      </c>
      <c r="H2776">
        <v>48</v>
      </c>
    </row>
    <row r="2777" spans="1:8">
      <c r="A2777" t="str">
        <f t="shared" si="94"/>
        <v>Trường dân tộc nội trú48</v>
      </c>
      <c r="B2777" s="3" t="s">
        <v>24</v>
      </c>
      <c r="C2777" s="8" t="s">
        <v>165</v>
      </c>
      <c r="D2777" s="49"/>
      <c r="E2777" s="50"/>
      <c r="F2777" s="51">
        <v>55</v>
      </c>
      <c r="G2777" s="50">
        <v>0</v>
      </c>
      <c r="H2777">
        <v>48</v>
      </c>
    </row>
    <row r="2778" spans="1:8" ht="45">
      <c r="A2778" t="str">
        <f t="shared" si="94"/>
        <v>'Phân bổ bổ sung số biên chế tiết kiệm, chưa tuyển sự nghiệp giáo dục - đào tạo48</v>
      </c>
      <c r="B2778" s="3" t="s">
        <v>22</v>
      </c>
      <c r="C2778" s="8" t="s">
        <v>170</v>
      </c>
      <c r="D2778" s="49"/>
      <c r="E2778" s="50">
        <v>10</v>
      </c>
      <c r="F2778" s="51">
        <v>66</v>
      </c>
      <c r="G2778" s="50">
        <v>660</v>
      </c>
      <c r="H2778">
        <v>48</v>
      </c>
    </row>
    <row r="2779" spans="1:8">
      <c r="A2779" t="str">
        <f t="shared" si="94"/>
        <v>Chi các chế độ chính sách48</v>
      </c>
      <c r="B2779" s="25">
        <v>3</v>
      </c>
      <c r="C2779" s="6" t="s">
        <v>50</v>
      </c>
      <c r="D2779" s="47"/>
      <c r="E2779" s="45"/>
      <c r="F2779" s="46"/>
      <c r="G2779" s="45">
        <v>2388.8056251508406</v>
      </c>
      <c r="H2779">
        <v>48</v>
      </c>
    </row>
    <row r="2780" spans="1:8" ht="30">
      <c r="A2780" t="str">
        <f t="shared" si="94"/>
        <v>Miễn giảm học phí, hỗ trợ chi phí học tập48</v>
      </c>
      <c r="B2780" s="3" t="s">
        <v>10</v>
      </c>
      <c r="C2780" s="8" t="s">
        <v>49</v>
      </c>
      <c r="D2780" s="49"/>
      <c r="E2780" s="50"/>
      <c r="F2780" s="51"/>
      <c r="G2780" s="50">
        <v>889.1</v>
      </c>
      <c r="H2780">
        <v>48</v>
      </c>
    </row>
    <row r="2781" spans="1:8" ht="45">
      <c r="A2781" t="str">
        <f t="shared" si="94"/>
        <v>Chính sách hỗ trợ mầm non (tiền ăn trẻ, hỗ trợ giáo viên, hỗ trợ cơ sở mầm non)48</v>
      </c>
      <c r="B2781" s="3" t="s">
        <v>1</v>
      </c>
      <c r="C2781" s="8" t="s">
        <v>48</v>
      </c>
      <c r="D2781" s="49"/>
      <c r="E2781" s="50"/>
      <c r="F2781" s="51"/>
      <c r="G2781" s="50">
        <v>70.56</v>
      </c>
      <c r="H2781">
        <v>48</v>
      </c>
    </row>
    <row r="2782" spans="1:8">
      <c r="A2782" t="str">
        <f t="shared" si="94"/>
        <v>Chế độ hỗ trợ học sinh khuyết tật48</v>
      </c>
      <c r="B2782" s="3" t="s">
        <v>26</v>
      </c>
      <c r="C2782" s="8" t="s">
        <v>47</v>
      </c>
      <c r="D2782" s="49"/>
      <c r="E2782" s="50"/>
      <c r="F2782" s="51"/>
      <c r="G2782" s="50">
        <v>0</v>
      </c>
      <c r="H2782">
        <v>48</v>
      </c>
    </row>
    <row r="2783" spans="1:8" ht="30">
      <c r="A2783" t="str">
        <f t="shared" si="94"/>
        <v>Chế độ giáo viên dạy trẻ khuyết tật48</v>
      </c>
      <c r="B2783" s="3" t="s">
        <v>24</v>
      </c>
      <c r="C2783" s="8" t="s">
        <v>46</v>
      </c>
      <c r="D2783" s="49"/>
      <c r="E2783" s="50"/>
      <c r="F2783" s="51"/>
      <c r="G2783" s="50">
        <v>1179.5456251508406</v>
      </c>
      <c r="H2783">
        <v>48</v>
      </c>
    </row>
    <row r="2784" spans="1:8" ht="30">
      <c r="A2784" t="str">
        <f t="shared" si="94"/>
        <v>Chế độ hỗ trợ trẻ em nhà trẻ bán trú48</v>
      </c>
      <c r="B2784" s="3" t="s">
        <v>22</v>
      </c>
      <c r="C2784" s="8" t="s">
        <v>45</v>
      </c>
      <c r="D2784" s="49"/>
      <c r="E2784" s="50"/>
      <c r="F2784" s="51"/>
      <c r="G2784" s="50">
        <v>0</v>
      </c>
      <c r="H2784">
        <v>48</v>
      </c>
    </row>
    <row r="2785" spans="1:8" ht="30">
      <c r="A2785" t="str">
        <f t="shared" si="94"/>
        <v>Chế độ hỗ trợ đối với học sinh, trường dân tộc nội trú48</v>
      </c>
      <c r="B2785" s="21" t="s">
        <v>20</v>
      </c>
      <c r="C2785" s="22" t="s">
        <v>161</v>
      </c>
      <c r="D2785" s="49"/>
      <c r="E2785" s="50"/>
      <c r="F2785" s="51"/>
      <c r="G2785" s="50">
        <v>0</v>
      </c>
      <c r="H2785">
        <v>48</v>
      </c>
    </row>
    <row r="2786" spans="1:8">
      <c r="A2786" t="str">
        <f t="shared" si="94"/>
        <v>Hỗ trợ Tết Nguyên đán48</v>
      </c>
      <c r="B2786" s="3" t="s">
        <v>18</v>
      </c>
      <c r="C2786" s="8" t="s">
        <v>44</v>
      </c>
      <c r="D2786" s="49"/>
      <c r="E2786" s="50">
        <v>208</v>
      </c>
      <c r="F2786" s="51">
        <v>1.2</v>
      </c>
      <c r="G2786" s="50">
        <v>249.6</v>
      </c>
      <c r="H2786">
        <v>48</v>
      </c>
    </row>
    <row r="2787" spans="1:8">
      <c r="A2787" t="str">
        <f t="shared" si="94"/>
        <v>Các đặc thù48</v>
      </c>
      <c r="B2787" s="25">
        <v>4</v>
      </c>
      <c r="C2787" s="6" t="s">
        <v>43</v>
      </c>
      <c r="D2787" s="47"/>
      <c r="E2787" s="45"/>
      <c r="F2787" s="46"/>
      <c r="G2787" s="45">
        <v>504</v>
      </c>
      <c r="H2787">
        <v>48</v>
      </c>
    </row>
    <row r="2788" spans="1:8" ht="30">
      <c r="A2788" t="str">
        <f t="shared" si="94"/>
        <v>Trường có từ 02 cơ sở trở lên, mỗi cơ sở48</v>
      </c>
      <c r="B2788" s="3" t="s">
        <v>10</v>
      </c>
      <c r="C2788" s="8" t="s">
        <v>42</v>
      </c>
      <c r="D2788" s="49"/>
      <c r="E2788" s="50">
        <v>9</v>
      </c>
      <c r="F2788" s="51">
        <v>56</v>
      </c>
      <c r="G2788" s="50">
        <v>504</v>
      </c>
      <c r="H2788">
        <v>48</v>
      </c>
    </row>
    <row r="2789" spans="1:8" ht="30">
      <c r="A2789" t="str">
        <f t="shared" si="94"/>
        <v>Hỗ trợ các phường, xã trung tâm (kinh phí đào tạo chính trị)48</v>
      </c>
      <c r="B2789" s="3" t="s">
        <v>1</v>
      </c>
      <c r="C2789" s="8" t="s">
        <v>166</v>
      </c>
      <c r="D2789" s="49"/>
      <c r="E2789" s="50"/>
      <c r="F2789" s="51">
        <v>1500</v>
      </c>
      <c r="G2789" s="50">
        <v>0</v>
      </c>
      <c r="H2789">
        <v>48</v>
      </c>
    </row>
    <row r="2790" spans="1:8">
      <c r="A2790" t="str">
        <f t="shared" si="94"/>
        <v>Kinh phí hoạt động ngành48</v>
      </c>
      <c r="B2790" s="25">
        <v>5</v>
      </c>
      <c r="C2790" s="6" t="s">
        <v>41</v>
      </c>
      <c r="D2790" s="47"/>
      <c r="E2790" s="52">
        <v>12247</v>
      </c>
      <c r="F2790" s="53">
        <v>0.01</v>
      </c>
      <c r="G2790" s="45">
        <v>122.47</v>
      </c>
      <c r="H2790">
        <v>48</v>
      </c>
    </row>
    <row r="2791" spans="1:8">
      <c r="A2791" t="str">
        <f t="shared" si="94"/>
        <v>Các sự nghiệp khác48</v>
      </c>
      <c r="B2791" s="25" t="s">
        <v>40</v>
      </c>
      <c r="C2791" s="6" t="s">
        <v>39</v>
      </c>
      <c r="D2791" s="47"/>
      <c r="E2791" s="50"/>
      <c r="F2791" s="46"/>
      <c r="G2791" s="45">
        <f>G2792+G2797+G2801+G2811+G2818</f>
        <v>62054.948239999998</v>
      </c>
      <c r="H2791">
        <v>48</v>
      </c>
    </row>
    <row r="2792" spans="1:8">
      <c r="A2792" t="str">
        <f t="shared" si="94"/>
        <v>Chi chế độ tiền lương48</v>
      </c>
      <c r="B2792" s="25">
        <v>1</v>
      </c>
      <c r="C2792" s="10" t="s">
        <v>38</v>
      </c>
      <c r="D2792" s="48"/>
      <c r="E2792" s="45"/>
      <c r="F2792" s="46"/>
      <c r="G2792" s="45">
        <f>G2793+G2794+G2795+G2796</f>
        <v>14825.552039999999</v>
      </c>
      <c r="H2792">
        <v>48</v>
      </c>
    </row>
    <row r="2793" spans="1:8" ht="30">
      <c r="A2793" t="str">
        <f t="shared" si="94"/>
        <v>Chế độ tiền lương theo số biên chế có mặt48</v>
      </c>
      <c r="B2793" s="3" t="s">
        <v>10</v>
      </c>
      <c r="C2793" s="8" t="s">
        <v>37</v>
      </c>
      <c r="D2793" s="49"/>
      <c r="E2793" s="50">
        <v>76</v>
      </c>
      <c r="F2793" s="51"/>
      <c r="G2793" s="50">
        <v>12336.344279999999</v>
      </c>
      <c r="H2793">
        <v>48</v>
      </c>
    </row>
    <row r="2794" spans="1:8">
      <c r="A2794" t="str">
        <f t="shared" si="94"/>
        <v>Phụ cấp cấp ủy48</v>
      </c>
      <c r="B2794" s="3" t="s">
        <v>1</v>
      </c>
      <c r="C2794" s="8" t="s">
        <v>36</v>
      </c>
      <c r="D2794" s="49"/>
      <c r="E2794" s="54">
        <v>18</v>
      </c>
      <c r="F2794" s="51">
        <v>8.4239999999999995</v>
      </c>
      <c r="G2794" s="50">
        <v>151.63200000000001</v>
      </c>
      <c r="H2794">
        <v>48</v>
      </c>
    </row>
    <row r="2795" spans="1:8">
      <c r="A2795" t="str">
        <f t="shared" si="94"/>
        <v>Phụ cấp HĐND48</v>
      </c>
      <c r="B2795" s="3" t="s">
        <v>26</v>
      </c>
      <c r="C2795" s="8" t="s">
        <v>35</v>
      </c>
      <c r="D2795" s="49"/>
      <c r="E2795" s="54">
        <v>60</v>
      </c>
      <c r="F2795" s="51">
        <v>8.4239999999999995</v>
      </c>
      <c r="G2795" s="50">
        <v>505.43999999999994</v>
      </c>
      <c r="H2795">
        <v>48</v>
      </c>
    </row>
    <row r="2796" spans="1:8" ht="45">
      <c r="A2796" t="str">
        <f t="shared" si="94"/>
        <v>Chế độ người hoạt động không chuyên trách, người trực tiếp tham gia hoạt động tại cấp ấp48</v>
      </c>
      <c r="B2796" s="3" t="s">
        <v>24</v>
      </c>
      <c r="C2796" s="8" t="s">
        <v>34</v>
      </c>
      <c r="D2796" s="49"/>
      <c r="E2796" s="50">
        <v>60</v>
      </c>
      <c r="F2796" s="51"/>
      <c r="G2796" s="50">
        <v>1832.1357599999999</v>
      </c>
      <c r="H2796">
        <v>48</v>
      </c>
    </row>
    <row r="2797" spans="1:8">
      <c r="A2797" t="str">
        <f t="shared" si="94"/>
        <v>Khoán chi hoạt động 48</v>
      </c>
      <c r="B2797" s="25">
        <v>2</v>
      </c>
      <c r="C2797" s="6" t="s">
        <v>33</v>
      </c>
      <c r="D2797" s="47"/>
      <c r="E2797" s="45"/>
      <c r="F2797" s="46"/>
      <c r="G2797" s="45">
        <v>7382</v>
      </c>
      <c r="H2797">
        <v>48</v>
      </c>
    </row>
    <row r="2798" spans="1:8" ht="30">
      <c r="A2798" t="str">
        <f t="shared" ref="A2798:A2820" si="95">C2798&amp;H2798</f>
        <v>Phân bổ theo số biên chế CBCC được giao48</v>
      </c>
      <c r="B2798" s="14" t="s">
        <v>10</v>
      </c>
      <c r="C2798" s="15" t="s">
        <v>32</v>
      </c>
      <c r="D2798" s="55"/>
      <c r="E2798" s="56">
        <v>73</v>
      </c>
      <c r="F2798" s="57">
        <v>80</v>
      </c>
      <c r="G2798" s="58">
        <v>5840</v>
      </c>
      <c r="H2798">
        <v>48</v>
      </c>
    </row>
    <row r="2799" spans="1:8" ht="30">
      <c r="A2799" t="str">
        <f t="shared" si="95"/>
        <v>Phân bổ theo số biên chế viên chức được giao48</v>
      </c>
      <c r="B2799" s="14" t="s">
        <v>1</v>
      </c>
      <c r="C2799" s="15" t="s">
        <v>31</v>
      </c>
      <c r="D2799" s="55"/>
      <c r="E2799" s="56">
        <v>15</v>
      </c>
      <c r="F2799" s="57">
        <v>50</v>
      </c>
      <c r="G2799" s="58">
        <v>750</v>
      </c>
      <c r="H2799">
        <v>48</v>
      </c>
    </row>
    <row r="2800" spans="1:8" ht="30">
      <c r="A2800" t="str">
        <f t="shared" si="95"/>
        <v>Phân bổ bổ sung số biên chế tiết kiệm, chưa tuyển48</v>
      </c>
      <c r="B2800" s="14" t="s">
        <v>26</v>
      </c>
      <c r="C2800" s="13" t="s">
        <v>30</v>
      </c>
      <c r="D2800" s="59"/>
      <c r="E2800" s="56">
        <v>12</v>
      </c>
      <c r="F2800" s="57">
        <v>66</v>
      </c>
      <c r="G2800" s="58">
        <v>792</v>
      </c>
      <c r="H2800">
        <v>48</v>
      </c>
    </row>
    <row r="2801" spans="1:8">
      <c r="A2801" t="str">
        <f t="shared" si="95"/>
        <v>Chi các chế độ chính sách lớn48</v>
      </c>
      <c r="B2801" s="25">
        <v>3</v>
      </c>
      <c r="C2801" s="6" t="s">
        <v>29</v>
      </c>
      <c r="D2801" s="47"/>
      <c r="E2801" s="45"/>
      <c r="F2801" s="46"/>
      <c r="G2801" s="45">
        <v>17940.857200000002</v>
      </c>
      <c r="H2801">
        <v>48</v>
      </c>
    </row>
    <row r="2802" spans="1:8" ht="30">
      <c r="A2802" t="str">
        <f t="shared" si="95"/>
        <v>Chi chế độ trợ giúp xã hội thường xuyên48</v>
      </c>
      <c r="B2802" s="3" t="s">
        <v>10</v>
      </c>
      <c r="C2802" s="8" t="s">
        <v>28</v>
      </c>
      <c r="D2802" s="49"/>
      <c r="E2802" s="50"/>
      <c r="F2802" s="51"/>
      <c r="G2802" s="50">
        <v>7227</v>
      </c>
      <c r="H2802">
        <v>48</v>
      </c>
    </row>
    <row r="2803" spans="1:8">
      <c r="A2803" t="str">
        <f t="shared" si="95"/>
        <v>Tiền điện hộ nghèo, BTXH48</v>
      </c>
      <c r="B2803" s="3" t="s">
        <v>1</v>
      </c>
      <c r="C2803" s="8" t="s">
        <v>27</v>
      </c>
      <c r="D2803" s="49"/>
      <c r="E2803" s="50"/>
      <c r="F2803" s="51"/>
      <c r="G2803" s="50">
        <v>91.512</v>
      </c>
      <c r="H2803">
        <v>48</v>
      </c>
    </row>
    <row r="2804" spans="1:8" ht="30">
      <c r="A2804" t="str">
        <f t="shared" si="95"/>
        <v>Chính sách người có uy tín, già làng48</v>
      </c>
      <c r="B2804" s="3" t="s">
        <v>26</v>
      </c>
      <c r="C2804" s="8" t="s">
        <v>25</v>
      </c>
      <c r="D2804" s="49"/>
      <c r="E2804" s="50"/>
      <c r="F2804" s="51"/>
      <c r="G2804" s="50">
        <v>0</v>
      </c>
      <c r="H2804">
        <v>48</v>
      </c>
    </row>
    <row r="2805" spans="1:8" ht="30">
      <c r="A2805" t="str">
        <f t="shared" si="95"/>
        <v>Chế độ quà tặng, chúc thọ người cao tuổi48</v>
      </c>
      <c r="B2805" s="3" t="s">
        <v>24</v>
      </c>
      <c r="C2805" s="8" t="s">
        <v>23</v>
      </c>
      <c r="D2805" s="49"/>
      <c r="E2805" s="50"/>
      <c r="F2805" s="51"/>
      <c r="G2805" s="50">
        <v>129.80000000000001</v>
      </c>
      <c r="H2805">
        <v>48</v>
      </c>
    </row>
    <row r="2806" spans="1:8" ht="30">
      <c r="A2806" t="str">
        <f t="shared" si="95"/>
        <v>Chế độ đối với trưởng các đoàn thể ấp48</v>
      </c>
      <c r="B2806" s="3" t="s">
        <v>22</v>
      </c>
      <c r="C2806" s="8" t="s">
        <v>21</v>
      </c>
      <c r="D2806" s="49"/>
      <c r="E2806" s="50">
        <v>44</v>
      </c>
      <c r="F2806" s="51">
        <v>3.5999999999999996</v>
      </c>
      <c r="G2806" s="50">
        <v>158.39999999999998</v>
      </c>
      <c r="H2806">
        <v>48</v>
      </c>
    </row>
    <row r="2807" spans="1:8">
      <c r="A2807" t="str">
        <f t="shared" si="95"/>
        <v>Chế độ hỗ trợ tổ nhân dân48</v>
      </c>
      <c r="B2807" s="3" t="s">
        <v>20</v>
      </c>
      <c r="C2807" s="8" t="s">
        <v>19</v>
      </c>
      <c r="D2807" s="49"/>
      <c r="E2807" s="50">
        <v>93</v>
      </c>
      <c r="F2807" s="51">
        <v>3.5999999999999996</v>
      </c>
      <c r="G2807" s="50">
        <v>334.79999999999995</v>
      </c>
      <c r="H2807">
        <v>48</v>
      </c>
    </row>
    <row r="2808" spans="1:8" ht="30">
      <c r="A2808" t="str">
        <f t="shared" si="95"/>
        <v>Chế độ đối với đội an ninh trật tự cơ sở48</v>
      </c>
      <c r="B2808" s="3" t="s">
        <v>18</v>
      </c>
      <c r="C2808" s="8" t="s">
        <v>17</v>
      </c>
      <c r="D2808" s="49"/>
      <c r="E2808" s="50"/>
      <c r="F2808" s="51"/>
      <c r="G2808" s="50">
        <v>2111.1600000000003</v>
      </c>
      <c r="H2808">
        <v>48</v>
      </c>
    </row>
    <row r="2809" spans="1:8">
      <c r="A2809" t="str">
        <f t="shared" si="95"/>
        <v>Chế độ dân quân tự vệ48</v>
      </c>
      <c r="B2809" s="3" t="s">
        <v>16</v>
      </c>
      <c r="C2809" s="8" t="s">
        <v>15</v>
      </c>
      <c r="D2809" s="49"/>
      <c r="E2809" s="50"/>
      <c r="F2809" s="51"/>
      <c r="G2809" s="50">
        <v>6682.3452000000007</v>
      </c>
      <c r="H2809">
        <v>48</v>
      </c>
    </row>
    <row r="2810" spans="1:8">
      <c r="A2810" t="str">
        <f t="shared" si="95"/>
        <v>Chế độ hỗ trợ Tết Nguyên đán48</v>
      </c>
      <c r="B2810" s="3" t="s">
        <v>14</v>
      </c>
      <c r="C2810" s="8" t="s">
        <v>13</v>
      </c>
      <c r="D2810" s="49"/>
      <c r="E2810" s="50"/>
      <c r="F2810" s="51"/>
      <c r="G2810" s="50">
        <v>1205.8400000000001</v>
      </c>
      <c r="H2810">
        <v>48</v>
      </c>
    </row>
    <row r="2811" spans="1:8">
      <c r="A2811" t="str">
        <f t="shared" si="95"/>
        <v>Chi thu gom, xử lý rác48</v>
      </c>
      <c r="B2811" s="25">
        <v>4</v>
      </c>
      <c r="C2811" s="10" t="s">
        <v>12</v>
      </c>
      <c r="D2811" s="48"/>
      <c r="E2811" s="45"/>
      <c r="F2811" s="46"/>
      <c r="G2811" s="45">
        <v>2963.52</v>
      </c>
      <c r="H2811">
        <v>48</v>
      </c>
    </row>
    <row r="2812" spans="1:8">
      <c r="A2812" t="str">
        <f t="shared" si="95"/>
        <v>Chi bổ sung đặc thù48</v>
      </c>
      <c r="B2812" s="25">
        <v>5</v>
      </c>
      <c r="C2812" s="6" t="s">
        <v>11</v>
      </c>
      <c r="D2812" s="47"/>
      <c r="E2812" s="45"/>
      <c r="F2812" s="46"/>
      <c r="G2812" s="45">
        <v>0</v>
      </c>
      <c r="H2812">
        <v>48</v>
      </c>
    </row>
    <row r="2813" spans="1:8">
      <c r="A2813" t="str">
        <f t="shared" si="95"/>
        <v>Hỗ trợ các phường, xã trung tâm48</v>
      </c>
      <c r="B2813" s="3" t="s">
        <v>10</v>
      </c>
      <c r="C2813" s="8" t="s">
        <v>9</v>
      </c>
      <c r="D2813" s="49"/>
      <c r="E2813" s="50"/>
      <c r="F2813" s="51"/>
      <c r="G2813" s="50">
        <v>0</v>
      </c>
      <c r="H2813">
        <v>48</v>
      </c>
    </row>
    <row r="2814" spans="1:8">
      <c r="A2814" t="str">
        <f t="shared" si="95"/>
        <v>- Phường Trấn Biên 48</v>
      </c>
      <c r="B2814" s="3"/>
      <c r="C2814" s="8" t="s">
        <v>8</v>
      </c>
      <c r="D2814" s="49"/>
      <c r="E2814" s="50"/>
      <c r="F2814" s="51">
        <v>60000</v>
      </c>
      <c r="G2814" s="50"/>
      <c r="H2814">
        <v>48</v>
      </c>
    </row>
    <row r="2815" spans="1:8" ht="30">
      <c r="A2815" t="str">
        <f t="shared" si="95"/>
        <v>- Phường Long Khánh và Phường Bình Phước48</v>
      </c>
      <c r="B2815" s="3"/>
      <c r="C2815" s="8" t="s">
        <v>7</v>
      </c>
      <c r="D2815" s="49"/>
      <c r="E2815" s="50"/>
      <c r="F2815" s="51">
        <v>19200</v>
      </c>
      <c r="G2815" s="50"/>
      <c r="H2815">
        <v>48</v>
      </c>
    </row>
    <row r="2816" spans="1:8">
      <c r="A2816" t="str">
        <f t="shared" si="95"/>
        <v>- Các phường trung tâm khác48</v>
      </c>
      <c r="B2816" s="3"/>
      <c r="C2816" s="8" t="s">
        <v>6</v>
      </c>
      <c r="D2816" s="49"/>
      <c r="E2816" s="50"/>
      <c r="F2816" s="51">
        <v>8500</v>
      </c>
      <c r="G2816" s="50"/>
      <c r="H2816">
        <v>48</v>
      </c>
    </row>
    <row r="2817" spans="1:8">
      <c r="A2817" t="str">
        <f t="shared" si="95"/>
        <v xml:space="preserve"> Hỗ trợ các xã vùng biên giới48</v>
      </c>
      <c r="B2817" s="3" t="s">
        <v>1</v>
      </c>
      <c r="C2817" s="8" t="s">
        <v>5</v>
      </c>
      <c r="D2817" s="49"/>
      <c r="E2817" s="50"/>
      <c r="F2817" s="51">
        <v>3000</v>
      </c>
      <c r="G2817" s="50">
        <v>0</v>
      </c>
      <c r="H2817">
        <v>48</v>
      </c>
    </row>
    <row r="2818" spans="1:8">
      <c r="A2818" t="str">
        <f t="shared" si="95"/>
        <v>Phân bổ chung 48</v>
      </c>
      <c r="B2818" s="25">
        <v>9</v>
      </c>
      <c r="C2818" s="6" t="s">
        <v>4</v>
      </c>
      <c r="D2818" s="47"/>
      <c r="E2818" s="45"/>
      <c r="F2818" s="46"/>
      <c r="G2818" s="45">
        <v>18943.019</v>
      </c>
      <c r="H2818">
        <v>48</v>
      </c>
    </row>
    <row r="2819" spans="1:8">
      <c r="A2819" t="str">
        <f t="shared" si="95"/>
        <v>Phân bổ chung theo xã48</v>
      </c>
      <c r="B2819" s="3" t="s">
        <v>3</v>
      </c>
      <c r="C2819" s="8" t="s">
        <v>2</v>
      </c>
      <c r="D2819" s="49"/>
      <c r="E2819" s="50"/>
      <c r="F2819" s="51">
        <v>18000</v>
      </c>
      <c r="G2819" s="50">
        <v>18000</v>
      </c>
      <c r="H2819">
        <v>48</v>
      </c>
    </row>
    <row r="2820" spans="1:8">
      <c r="A2820" t="str">
        <f t="shared" si="95"/>
        <v>Phân bổ theo dân số 48</v>
      </c>
      <c r="B2820" s="3" t="s">
        <v>1</v>
      </c>
      <c r="C2820" s="8" t="s">
        <v>0</v>
      </c>
      <c r="D2820" s="49"/>
      <c r="E2820" s="52">
        <v>12247</v>
      </c>
      <c r="F2820" s="51">
        <v>7.6999999999999999E-2</v>
      </c>
      <c r="G2820" s="50">
        <v>943.01900000000001</v>
      </c>
      <c r="H2820">
        <v>48</v>
      </c>
    </row>
    <row r="2823" spans="1:8">
      <c r="B2823" s="147" t="s">
        <v>64</v>
      </c>
      <c r="C2823" s="149" t="s">
        <v>63</v>
      </c>
      <c r="D2823" s="149" t="s">
        <v>62</v>
      </c>
      <c r="E2823" s="151" t="s">
        <v>61</v>
      </c>
      <c r="F2823" s="151"/>
      <c r="G2823" s="151"/>
      <c r="H2823">
        <v>49</v>
      </c>
    </row>
    <row r="2824" spans="1:8">
      <c r="B2824" s="148"/>
      <c r="C2824" s="150"/>
      <c r="D2824" s="150"/>
      <c r="E2824" s="18" t="s">
        <v>60</v>
      </c>
      <c r="F2824" s="18" t="s">
        <v>59</v>
      </c>
      <c r="G2824" s="18" t="s">
        <v>58</v>
      </c>
      <c r="H2824">
        <v>49</v>
      </c>
    </row>
    <row r="2825" spans="1:8">
      <c r="A2825" t="str">
        <f t="shared" ref="A2825:A2856" si="96">C2825&amp;H2825</f>
        <v>Tổng49</v>
      </c>
      <c r="B2825" s="25"/>
      <c r="C2825" s="26" t="s">
        <v>57</v>
      </c>
      <c r="D2825" s="45"/>
      <c r="E2825" s="45"/>
      <c r="F2825" s="46"/>
      <c r="G2825" s="45">
        <v>186493.30554608</v>
      </c>
      <c r="H2825">
        <v>49</v>
      </c>
    </row>
    <row r="2826" spans="1:8">
      <c r="A2826" t="str">
        <f t="shared" si="96"/>
        <v>Sự nghiệp giáo dục - đào tạo49</v>
      </c>
      <c r="B2826" s="25" t="s">
        <v>56</v>
      </c>
      <c r="C2826" s="6" t="s">
        <v>55</v>
      </c>
      <c r="D2826" s="47"/>
      <c r="E2826" s="45"/>
      <c r="F2826" s="46"/>
      <c r="G2826" s="45">
        <v>115299.27158248001</v>
      </c>
      <c r="H2826">
        <v>49</v>
      </c>
    </row>
    <row r="2827" spans="1:8" ht="28.5">
      <c r="A2827" t="str">
        <f t="shared" si="96"/>
        <v>Chi chế độ tiền lương theo số biên chế có mặt49</v>
      </c>
      <c r="B2827" s="25">
        <v>1</v>
      </c>
      <c r="C2827" s="10" t="s">
        <v>54</v>
      </c>
      <c r="D2827" s="48"/>
      <c r="E2827" s="45">
        <v>350</v>
      </c>
      <c r="F2827" s="46"/>
      <c r="G2827" s="45">
        <v>96547.281582480005</v>
      </c>
      <c r="H2827">
        <v>49</v>
      </c>
    </row>
    <row r="2828" spans="1:8">
      <c r="A2828" t="str">
        <f t="shared" si="96"/>
        <v>Khoán chi hoạt động giáo dục49</v>
      </c>
      <c r="B2828" s="25">
        <v>2</v>
      </c>
      <c r="C2828" s="6" t="s">
        <v>163</v>
      </c>
      <c r="D2828" s="47"/>
      <c r="E2828" s="45"/>
      <c r="F2828" s="46"/>
      <c r="G2828" s="45">
        <v>16973</v>
      </c>
      <c r="H2828">
        <v>49</v>
      </c>
    </row>
    <row r="2829" spans="1:8">
      <c r="A2829" t="str">
        <f t="shared" si="96"/>
        <v>Mầm non49</v>
      </c>
      <c r="B2829" s="3" t="s">
        <v>10</v>
      </c>
      <c r="C2829" s="8" t="s">
        <v>53</v>
      </c>
      <c r="D2829" s="49"/>
      <c r="E2829" s="50"/>
      <c r="F2829" s="51"/>
      <c r="G2829" s="50">
        <v>5760</v>
      </c>
      <c r="H2829">
        <v>49</v>
      </c>
    </row>
    <row r="2830" spans="1:8">
      <c r="A2830" t="str">
        <f t="shared" si="96"/>
        <v>- Phường49</v>
      </c>
      <c r="B2830" s="3"/>
      <c r="C2830" s="8" t="s">
        <v>167</v>
      </c>
      <c r="D2830" s="49"/>
      <c r="E2830" s="50"/>
      <c r="F2830" s="51">
        <v>52</v>
      </c>
      <c r="G2830" s="50">
        <v>0</v>
      </c>
      <c r="H2830">
        <v>49</v>
      </c>
    </row>
    <row r="2831" spans="1:8">
      <c r="A2831" t="str">
        <f t="shared" si="96"/>
        <v>- Xã49</v>
      </c>
      <c r="B2831" s="3"/>
      <c r="C2831" s="8" t="s">
        <v>164</v>
      </c>
      <c r="D2831" s="49"/>
      <c r="E2831" s="50">
        <v>96</v>
      </c>
      <c r="F2831" s="51">
        <v>60</v>
      </c>
      <c r="G2831" s="50">
        <v>5760</v>
      </c>
      <c r="H2831">
        <v>49</v>
      </c>
    </row>
    <row r="2832" spans="1:8">
      <c r="A2832" t="str">
        <f t="shared" si="96"/>
        <v>Cấp 1, 249</v>
      </c>
      <c r="B2832" s="3" t="s">
        <v>1</v>
      </c>
      <c r="C2832" s="8" t="s">
        <v>52</v>
      </c>
      <c r="D2832" s="49"/>
      <c r="E2832" s="50"/>
      <c r="F2832" s="51"/>
      <c r="G2832" s="50">
        <v>9695</v>
      </c>
      <c r="H2832">
        <v>49</v>
      </c>
    </row>
    <row r="2833" spans="1:8">
      <c r="A2833" t="str">
        <f t="shared" si="96"/>
        <v>-Phường49</v>
      </c>
      <c r="B2833" s="3"/>
      <c r="C2833" s="8" t="s">
        <v>168</v>
      </c>
      <c r="D2833" s="49"/>
      <c r="E2833" s="50"/>
      <c r="F2833" s="51">
        <v>30</v>
      </c>
      <c r="G2833" s="50">
        <v>0</v>
      </c>
      <c r="H2833">
        <v>49</v>
      </c>
    </row>
    <row r="2834" spans="1:8">
      <c r="A2834" t="str">
        <f t="shared" si="96"/>
        <v>-Xã49</v>
      </c>
      <c r="B2834" s="3"/>
      <c r="C2834" s="8" t="s">
        <v>169</v>
      </c>
      <c r="D2834" s="49"/>
      <c r="E2834" s="50">
        <v>277</v>
      </c>
      <c r="F2834" s="51">
        <v>35</v>
      </c>
      <c r="G2834" s="50">
        <v>9695</v>
      </c>
      <c r="H2834">
        <v>49</v>
      </c>
    </row>
    <row r="2835" spans="1:8">
      <c r="A2835" t="str">
        <f t="shared" si="96"/>
        <v>Trường chính trị 49</v>
      </c>
      <c r="B2835" s="3" t="s">
        <v>26</v>
      </c>
      <c r="C2835" s="8" t="s">
        <v>51</v>
      </c>
      <c r="D2835" s="49"/>
      <c r="E2835" s="50"/>
      <c r="F2835" s="51">
        <v>80</v>
      </c>
      <c r="G2835" s="50">
        <v>0</v>
      </c>
      <c r="H2835">
        <v>49</v>
      </c>
    </row>
    <row r="2836" spans="1:8">
      <c r="A2836" t="str">
        <f t="shared" si="96"/>
        <v>Trường dân tộc nội trú49</v>
      </c>
      <c r="B2836" s="3" t="s">
        <v>24</v>
      </c>
      <c r="C2836" s="8" t="s">
        <v>165</v>
      </c>
      <c r="D2836" s="49"/>
      <c r="E2836" s="50"/>
      <c r="F2836" s="51">
        <v>55</v>
      </c>
      <c r="G2836" s="50">
        <v>0</v>
      </c>
      <c r="H2836">
        <v>49</v>
      </c>
    </row>
    <row r="2837" spans="1:8" ht="45">
      <c r="A2837" t="str">
        <f t="shared" si="96"/>
        <v>'Phân bổ bổ sung số biên chế tiết kiệm, chưa tuyển sự nghiệp giáo dục - đào tạo49</v>
      </c>
      <c r="B2837" s="3" t="s">
        <v>22</v>
      </c>
      <c r="C2837" s="8" t="s">
        <v>170</v>
      </c>
      <c r="D2837" s="49"/>
      <c r="E2837" s="50">
        <v>23</v>
      </c>
      <c r="F2837" s="51">
        <v>66</v>
      </c>
      <c r="G2837" s="50">
        <v>1518</v>
      </c>
      <c r="H2837">
        <v>49</v>
      </c>
    </row>
    <row r="2838" spans="1:8">
      <c r="A2838" t="str">
        <f t="shared" si="96"/>
        <v>Chi các chế độ chính sách49</v>
      </c>
      <c r="B2838" s="25">
        <v>3</v>
      </c>
      <c r="C2838" s="6" t="s">
        <v>50</v>
      </c>
      <c r="D2838" s="47"/>
      <c r="E2838" s="45"/>
      <c r="F2838" s="46"/>
      <c r="G2838" s="45">
        <v>876</v>
      </c>
      <c r="H2838">
        <v>49</v>
      </c>
    </row>
    <row r="2839" spans="1:8" ht="30">
      <c r="A2839" t="str">
        <f t="shared" si="96"/>
        <v>Miễn giảm học phí, hỗ trợ chi phí học tập49</v>
      </c>
      <c r="B2839" s="3" t="s">
        <v>10</v>
      </c>
      <c r="C2839" s="8" t="s">
        <v>49</v>
      </c>
      <c r="D2839" s="49"/>
      <c r="E2839" s="50"/>
      <c r="F2839" s="51"/>
      <c r="G2839" s="50">
        <v>152</v>
      </c>
      <c r="H2839">
        <v>49</v>
      </c>
    </row>
    <row r="2840" spans="1:8" ht="45">
      <c r="A2840" t="str">
        <f t="shared" si="96"/>
        <v>Chính sách hỗ trợ mầm non (tiền ăn trẻ, hỗ trợ giáo viên, hỗ trợ cơ sở mầm non)49</v>
      </c>
      <c r="B2840" s="3" t="s">
        <v>1</v>
      </c>
      <c r="C2840" s="8" t="s">
        <v>48</v>
      </c>
      <c r="D2840" s="49"/>
      <c r="E2840" s="50"/>
      <c r="F2840" s="51"/>
      <c r="G2840" s="50">
        <v>12</v>
      </c>
      <c r="H2840">
        <v>49</v>
      </c>
    </row>
    <row r="2841" spans="1:8">
      <c r="A2841" t="str">
        <f t="shared" si="96"/>
        <v>Chế độ hỗ trợ học sinh khuyết tật49</v>
      </c>
      <c r="B2841" s="3" t="s">
        <v>26</v>
      </c>
      <c r="C2841" s="8" t="s">
        <v>47</v>
      </c>
      <c r="D2841" s="49"/>
      <c r="E2841" s="50"/>
      <c r="F2841" s="51"/>
      <c r="G2841" s="50">
        <v>50</v>
      </c>
      <c r="H2841">
        <v>49</v>
      </c>
    </row>
    <row r="2842" spans="1:8" ht="30">
      <c r="A2842" t="str">
        <f t="shared" si="96"/>
        <v>Chế độ giáo viên dạy trẻ khuyết tật49</v>
      </c>
      <c r="B2842" s="3" t="s">
        <v>24</v>
      </c>
      <c r="C2842" s="8" t="s">
        <v>46</v>
      </c>
      <c r="D2842" s="49"/>
      <c r="E2842" s="50"/>
      <c r="F2842" s="51"/>
      <c r="G2842" s="50"/>
      <c r="H2842">
        <v>49</v>
      </c>
    </row>
    <row r="2843" spans="1:8" ht="30">
      <c r="A2843" t="str">
        <f t="shared" si="96"/>
        <v>Chế độ hỗ trợ trẻ em nhà trẻ bán trú49</v>
      </c>
      <c r="B2843" s="3" t="s">
        <v>22</v>
      </c>
      <c r="C2843" s="8" t="s">
        <v>45</v>
      </c>
      <c r="D2843" s="49"/>
      <c r="E2843" s="50"/>
      <c r="F2843" s="51"/>
      <c r="G2843" s="50"/>
      <c r="H2843">
        <v>49</v>
      </c>
    </row>
    <row r="2844" spans="1:8" ht="30">
      <c r="A2844" t="str">
        <f t="shared" si="96"/>
        <v>Chế độ hỗ trợ đối với học sinh, trường dân tộc nội trú49</v>
      </c>
      <c r="B2844" s="21" t="s">
        <v>20</v>
      </c>
      <c r="C2844" s="22" t="s">
        <v>161</v>
      </c>
      <c r="D2844" s="49"/>
      <c r="E2844" s="50"/>
      <c r="F2844" s="51"/>
      <c r="G2844" s="50"/>
      <c r="H2844">
        <v>49</v>
      </c>
    </row>
    <row r="2845" spans="1:8">
      <c r="A2845" t="str">
        <f t="shared" si="96"/>
        <v>Hỗ trợ Tết Nguyên đán49</v>
      </c>
      <c r="B2845" s="3" t="s">
        <v>18</v>
      </c>
      <c r="C2845" s="8" t="s">
        <v>44</v>
      </c>
      <c r="D2845" s="49"/>
      <c r="E2845" s="50"/>
      <c r="F2845" s="51"/>
      <c r="G2845" s="50">
        <v>662</v>
      </c>
      <c r="H2845">
        <v>49</v>
      </c>
    </row>
    <row r="2846" spans="1:8">
      <c r="A2846" t="str">
        <f t="shared" si="96"/>
        <v>Các đặc thù49</v>
      </c>
      <c r="B2846" s="25">
        <v>4</v>
      </c>
      <c r="C2846" s="6" t="s">
        <v>43</v>
      </c>
      <c r="D2846" s="47"/>
      <c r="E2846" s="45"/>
      <c r="F2846" s="46"/>
      <c r="G2846" s="45">
        <v>616</v>
      </c>
      <c r="H2846">
        <v>49</v>
      </c>
    </row>
    <row r="2847" spans="1:8" ht="30">
      <c r="A2847" t="str">
        <f t="shared" si="96"/>
        <v>Trường có từ 02 cơ sở trở lên, mỗi cơ sở49</v>
      </c>
      <c r="B2847" s="3" t="s">
        <v>10</v>
      </c>
      <c r="C2847" s="8" t="s">
        <v>42</v>
      </c>
      <c r="D2847" s="49"/>
      <c r="E2847" s="50">
        <v>11</v>
      </c>
      <c r="F2847" s="51">
        <v>56</v>
      </c>
      <c r="G2847" s="50">
        <v>616</v>
      </c>
      <c r="H2847">
        <v>49</v>
      </c>
    </row>
    <row r="2848" spans="1:8" ht="30">
      <c r="A2848" t="str">
        <f t="shared" si="96"/>
        <v>Hỗ trợ các phường, xã trung tâm (kinh phí đào tạo chính trị)49</v>
      </c>
      <c r="B2848" s="3" t="s">
        <v>1</v>
      </c>
      <c r="C2848" s="8" t="s">
        <v>166</v>
      </c>
      <c r="D2848" s="49"/>
      <c r="E2848" s="50"/>
      <c r="F2848" s="51">
        <v>1500</v>
      </c>
      <c r="G2848" s="50">
        <v>0</v>
      </c>
      <c r="H2848">
        <v>49</v>
      </c>
    </row>
    <row r="2849" spans="1:8">
      <c r="A2849" t="str">
        <f t="shared" si="96"/>
        <v>Kinh phí hoạt động ngành49</v>
      </c>
      <c r="B2849" s="25">
        <v>5</v>
      </c>
      <c r="C2849" s="6" t="s">
        <v>41</v>
      </c>
      <c r="D2849" s="47"/>
      <c r="E2849" s="52">
        <v>28699</v>
      </c>
      <c r="F2849" s="53">
        <v>0.01</v>
      </c>
      <c r="G2849" s="45">
        <v>286.99</v>
      </c>
      <c r="H2849">
        <v>49</v>
      </c>
    </row>
    <row r="2850" spans="1:8">
      <c r="A2850" t="str">
        <f t="shared" si="96"/>
        <v>Các sự nghiệp khác49</v>
      </c>
      <c r="B2850" s="25" t="s">
        <v>40</v>
      </c>
      <c r="C2850" s="6" t="s">
        <v>39</v>
      </c>
      <c r="D2850" s="47"/>
      <c r="E2850" s="50"/>
      <c r="F2850" s="46"/>
      <c r="G2850" s="45">
        <v>71194.033963599999</v>
      </c>
      <c r="H2850">
        <v>49</v>
      </c>
    </row>
    <row r="2851" spans="1:8">
      <c r="A2851" t="str">
        <f t="shared" si="96"/>
        <v>Chi chế độ tiền lương49</v>
      </c>
      <c r="B2851" s="25">
        <v>1</v>
      </c>
      <c r="C2851" s="10" t="s">
        <v>38</v>
      </c>
      <c r="D2851" s="48"/>
      <c r="E2851" s="45"/>
      <c r="F2851" s="46"/>
      <c r="G2851" s="45">
        <v>17428.410963599999</v>
      </c>
      <c r="H2851">
        <v>49</v>
      </c>
    </row>
    <row r="2852" spans="1:8" ht="30">
      <c r="A2852" t="str">
        <f t="shared" si="96"/>
        <v>Chế độ tiền lương theo số biên chế có mặt49</v>
      </c>
      <c r="B2852" s="3" t="s">
        <v>10</v>
      </c>
      <c r="C2852" s="8" t="s">
        <v>37</v>
      </c>
      <c r="D2852" s="49"/>
      <c r="E2852" s="50">
        <v>80</v>
      </c>
      <c r="F2852" s="51"/>
      <c r="G2852" s="50">
        <v>13710.590883599998</v>
      </c>
      <c r="H2852">
        <v>49</v>
      </c>
    </row>
    <row r="2853" spans="1:8">
      <c r="A2853" t="str">
        <f t="shared" si="96"/>
        <v>Phụ cấp cấp ủy49</v>
      </c>
      <c r="B2853" s="3" t="s">
        <v>1</v>
      </c>
      <c r="C2853" s="8" t="s">
        <v>36</v>
      </c>
      <c r="D2853" s="49"/>
      <c r="E2853" s="54">
        <v>33</v>
      </c>
      <c r="F2853" s="51">
        <v>8.4239999999999995</v>
      </c>
      <c r="G2853" s="50">
        <v>277.99199999999996</v>
      </c>
      <c r="H2853">
        <v>49</v>
      </c>
    </row>
    <row r="2854" spans="1:8">
      <c r="A2854" t="str">
        <f t="shared" si="96"/>
        <v>Phụ cấp HĐND49</v>
      </c>
      <c r="B2854" s="3" t="s">
        <v>26</v>
      </c>
      <c r="C2854" s="8" t="s">
        <v>35</v>
      </c>
      <c r="D2854" s="49"/>
      <c r="E2854" s="54">
        <v>81</v>
      </c>
      <c r="F2854" s="51">
        <v>8.4239999999999995</v>
      </c>
      <c r="G2854" s="50">
        <v>682.34399999999994</v>
      </c>
      <c r="H2854">
        <v>49</v>
      </c>
    </row>
    <row r="2855" spans="1:8" ht="45">
      <c r="A2855" t="str">
        <f t="shared" si="96"/>
        <v>Chế độ người hoạt động không chuyên trách, người trực tiếp tham gia hoạt động tại cấp ấp49</v>
      </c>
      <c r="B2855" s="3" t="s">
        <v>24</v>
      </c>
      <c r="C2855" s="8" t="s">
        <v>34</v>
      </c>
      <c r="D2855" s="49"/>
      <c r="E2855" s="50"/>
      <c r="F2855" s="51"/>
      <c r="G2855" s="50">
        <v>2757.4840800000002</v>
      </c>
      <c r="H2855">
        <v>49</v>
      </c>
    </row>
    <row r="2856" spans="1:8">
      <c r="A2856" t="str">
        <f t="shared" si="96"/>
        <v>Khoán chi hoạt động 49</v>
      </c>
      <c r="B2856" s="25">
        <v>2</v>
      </c>
      <c r="C2856" s="6" t="s">
        <v>33</v>
      </c>
      <c r="D2856" s="47"/>
      <c r="E2856" s="45"/>
      <c r="F2856" s="46"/>
      <c r="G2856" s="45">
        <v>6826</v>
      </c>
      <c r="H2856">
        <v>49</v>
      </c>
    </row>
    <row r="2857" spans="1:8" ht="30">
      <c r="A2857" t="str">
        <f t="shared" ref="A2857:A2879" si="97">C2857&amp;H2857</f>
        <v>Phân bổ theo số biên chế CBCC được giao49</v>
      </c>
      <c r="B2857" s="14" t="s">
        <v>10</v>
      </c>
      <c r="C2857" s="15" t="s">
        <v>32</v>
      </c>
      <c r="D2857" s="55"/>
      <c r="E2857" s="56">
        <v>71</v>
      </c>
      <c r="F2857" s="57">
        <v>80</v>
      </c>
      <c r="G2857" s="58">
        <v>5680</v>
      </c>
      <c r="H2857">
        <v>49</v>
      </c>
    </row>
    <row r="2858" spans="1:8" ht="30">
      <c r="A2858" t="str">
        <f t="shared" si="97"/>
        <v>Phân bổ theo số biên chế viên chức được giao49</v>
      </c>
      <c r="B2858" s="14" t="s">
        <v>1</v>
      </c>
      <c r="C2858" s="15" t="s">
        <v>31</v>
      </c>
      <c r="D2858" s="55"/>
      <c r="E2858" s="56">
        <v>15</v>
      </c>
      <c r="F2858" s="57">
        <v>50</v>
      </c>
      <c r="G2858" s="58">
        <v>750</v>
      </c>
      <c r="H2858">
        <v>49</v>
      </c>
    </row>
    <row r="2859" spans="1:8" ht="30">
      <c r="A2859" t="str">
        <f t="shared" si="97"/>
        <v>Phân bổ bổ sung số biên chế tiết kiệm, chưa tuyển49</v>
      </c>
      <c r="B2859" s="14" t="s">
        <v>26</v>
      </c>
      <c r="C2859" s="13" t="s">
        <v>30</v>
      </c>
      <c r="D2859" s="59"/>
      <c r="E2859" s="56">
        <v>6</v>
      </c>
      <c r="F2859" s="57">
        <v>66</v>
      </c>
      <c r="G2859" s="58">
        <v>396</v>
      </c>
      <c r="H2859">
        <v>49</v>
      </c>
    </row>
    <row r="2860" spans="1:8">
      <c r="A2860" t="str">
        <f t="shared" si="97"/>
        <v>Chi các chế độ chính sách lớn49</v>
      </c>
      <c r="B2860" s="25">
        <v>3</v>
      </c>
      <c r="C2860" s="6" t="s">
        <v>29</v>
      </c>
      <c r="D2860" s="47"/>
      <c r="E2860" s="45"/>
      <c r="F2860" s="46"/>
      <c r="G2860" s="45">
        <v>25119.8</v>
      </c>
      <c r="H2860">
        <v>49</v>
      </c>
    </row>
    <row r="2861" spans="1:8" ht="30">
      <c r="A2861" t="str">
        <f t="shared" si="97"/>
        <v>Chi chế độ trợ giúp xã hội thường xuyên49</v>
      </c>
      <c r="B2861" s="3" t="s">
        <v>10</v>
      </c>
      <c r="C2861" s="8" t="s">
        <v>28</v>
      </c>
      <c r="D2861" s="49"/>
      <c r="E2861" s="50"/>
      <c r="F2861" s="51"/>
      <c r="G2861" s="50">
        <v>7969</v>
      </c>
      <c r="H2861">
        <v>49</v>
      </c>
    </row>
    <row r="2862" spans="1:8">
      <c r="A2862" t="str">
        <f t="shared" si="97"/>
        <v>Tiền điện hộ nghèo, BTXH49</v>
      </c>
      <c r="B2862" s="3" t="s">
        <v>1</v>
      </c>
      <c r="C2862" s="8" t="s">
        <v>27</v>
      </c>
      <c r="D2862" s="49"/>
      <c r="E2862" s="50"/>
      <c r="F2862" s="51"/>
      <c r="G2862" s="50">
        <v>24</v>
      </c>
      <c r="H2862">
        <v>49</v>
      </c>
    </row>
    <row r="2863" spans="1:8" ht="30">
      <c r="A2863" t="str">
        <f t="shared" si="97"/>
        <v>Chính sách người có uy tín, già làng49</v>
      </c>
      <c r="B2863" s="3" t="s">
        <v>26</v>
      </c>
      <c r="C2863" s="8" t="s">
        <v>25</v>
      </c>
      <c r="D2863" s="49"/>
      <c r="E2863" s="50"/>
      <c r="F2863" s="51"/>
      <c r="G2863" s="50">
        <v>154</v>
      </c>
      <c r="H2863">
        <v>49</v>
      </c>
    </row>
    <row r="2864" spans="1:8" ht="30">
      <c r="A2864" t="str">
        <f t="shared" si="97"/>
        <v>Chế độ quà tặng, chúc thọ người cao tuổi49</v>
      </c>
      <c r="B2864" s="3" t="s">
        <v>24</v>
      </c>
      <c r="C2864" s="8" t="s">
        <v>23</v>
      </c>
      <c r="D2864" s="49"/>
      <c r="E2864" s="50"/>
      <c r="F2864" s="51"/>
      <c r="G2864" s="50">
        <v>187</v>
      </c>
      <c r="H2864">
        <v>49</v>
      </c>
    </row>
    <row r="2865" spans="1:8" ht="30">
      <c r="A2865" t="str">
        <f t="shared" si="97"/>
        <v>Chế độ đối với trưởng các đoàn thể ấp49</v>
      </c>
      <c r="B2865" s="3" t="s">
        <v>22</v>
      </c>
      <c r="C2865" s="8" t="s">
        <v>21</v>
      </c>
      <c r="D2865" s="49"/>
      <c r="E2865" s="50">
        <v>88</v>
      </c>
      <c r="F2865" s="51">
        <v>3.5999999999999996</v>
      </c>
      <c r="G2865" s="50">
        <v>316.79999999999995</v>
      </c>
      <c r="H2865">
        <v>49</v>
      </c>
    </row>
    <row r="2866" spans="1:8">
      <c r="A2866" t="str">
        <f t="shared" si="97"/>
        <v>Chế độ hỗ trợ tổ nhân dân49</v>
      </c>
      <c r="B2866" s="3" t="s">
        <v>20</v>
      </c>
      <c r="C2866" s="8" t="s">
        <v>19</v>
      </c>
      <c r="D2866" s="49"/>
      <c r="E2866" s="50">
        <v>250</v>
      </c>
      <c r="F2866" s="51">
        <v>3.5999999999999996</v>
      </c>
      <c r="G2866" s="50">
        <v>899.99999999999989</v>
      </c>
      <c r="H2866">
        <v>49</v>
      </c>
    </row>
    <row r="2867" spans="1:8" ht="30">
      <c r="A2867" t="str">
        <f t="shared" si="97"/>
        <v>Chế độ đối với đội an ninh trật tự cơ sở49</v>
      </c>
      <c r="B2867" s="3" t="s">
        <v>18</v>
      </c>
      <c r="C2867" s="8" t="s">
        <v>17</v>
      </c>
      <c r="D2867" s="49"/>
      <c r="E2867" s="50"/>
      <c r="F2867" s="51"/>
      <c r="G2867" s="50">
        <v>5073</v>
      </c>
      <c r="H2867">
        <v>49</v>
      </c>
    </row>
    <row r="2868" spans="1:8">
      <c r="A2868" t="str">
        <f t="shared" si="97"/>
        <v>Chế độ dân quân tự vệ49</v>
      </c>
      <c r="B2868" s="3" t="s">
        <v>16</v>
      </c>
      <c r="C2868" s="8" t="s">
        <v>15</v>
      </c>
      <c r="D2868" s="49"/>
      <c r="E2868" s="50"/>
      <c r="F2868" s="51"/>
      <c r="G2868" s="50">
        <v>9279</v>
      </c>
      <c r="H2868">
        <v>49</v>
      </c>
    </row>
    <row r="2869" spans="1:8">
      <c r="A2869" t="str">
        <f t="shared" si="97"/>
        <v>Chế độ hỗ trợ Tết Nguyên đán49</v>
      </c>
      <c r="B2869" s="3" t="s">
        <v>14</v>
      </c>
      <c r="C2869" s="8" t="s">
        <v>13</v>
      </c>
      <c r="D2869" s="49"/>
      <c r="E2869" s="50"/>
      <c r="F2869" s="51"/>
      <c r="G2869" s="50">
        <v>1217</v>
      </c>
      <c r="H2869">
        <v>49</v>
      </c>
    </row>
    <row r="2870" spans="1:8">
      <c r="A2870" t="str">
        <f t="shared" si="97"/>
        <v>Chi thu gom, xử lý rác49</v>
      </c>
      <c r="B2870" s="25">
        <v>4</v>
      </c>
      <c r="C2870" s="10" t="s">
        <v>12</v>
      </c>
      <c r="D2870" s="48"/>
      <c r="E2870" s="45"/>
      <c r="F2870" s="46"/>
      <c r="G2870" s="45">
        <v>1610</v>
      </c>
      <c r="H2870">
        <v>49</v>
      </c>
    </row>
    <row r="2871" spans="1:8">
      <c r="A2871" t="str">
        <f t="shared" si="97"/>
        <v>Chi bổ sung đặc thù49</v>
      </c>
      <c r="B2871" s="25">
        <v>5</v>
      </c>
      <c r="C2871" s="6" t="s">
        <v>11</v>
      </c>
      <c r="D2871" s="47"/>
      <c r="E2871" s="45"/>
      <c r="F2871" s="46"/>
      <c r="G2871" s="45">
        <v>0</v>
      </c>
      <c r="H2871">
        <v>49</v>
      </c>
    </row>
    <row r="2872" spans="1:8">
      <c r="A2872" t="str">
        <f t="shared" si="97"/>
        <v>Hỗ trợ các phường, xã trung tâm49</v>
      </c>
      <c r="B2872" s="3" t="s">
        <v>10</v>
      </c>
      <c r="C2872" s="8" t="s">
        <v>9</v>
      </c>
      <c r="D2872" s="49"/>
      <c r="E2872" s="50"/>
      <c r="F2872" s="51"/>
      <c r="G2872" s="50">
        <v>0</v>
      </c>
      <c r="H2872">
        <v>49</v>
      </c>
    </row>
    <row r="2873" spans="1:8">
      <c r="A2873" t="str">
        <f t="shared" si="97"/>
        <v>- Phường Trấn Biên 49</v>
      </c>
      <c r="B2873" s="3"/>
      <c r="C2873" s="8" t="s">
        <v>8</v>
      </c>
      <c r="D2873" s="49"/>
      <c r="E2873" s="50"/>
      <c r="F2873" s="51">
        <v>60000</v>
      </c>
      <c r="G2873" s="50"/>
      <c r="H2873">
        <v>49</v>
      </c>
    </row>
    <row r="2874" spans="1:8" ht="30">
      <c r="A2874" t="str">
        <f t="shared" si="97"/>
        <v>- Phường Long Khánh và Phường Bình Phước49</v>
      </c>
      <c r="B2874" s="3"/>
      <c r="C2874" s="8" t="s">
        <v>7</v>
      </c>
      <c r="D2874" s="49"/>
      <c r="E2874" s="50"/>
      <c r="F2874" s="51">
        <v>19200</v>
      </c>
      <c r="G2874" s="50"/>
      <c r="H2874">
        <v>49</v>
      </c>
    </row>
    <row r="2875" spans="1:8">
      <c r="A2875" t="str">
        <f t="shared" si="97"/>
        <v>- Các phường trung tâm khác49</v>
      </c>
      <c r="B2875" s="3"/>
      <c r="C2875" s="8" t="s">
        <v>6</v>
      </c>
      <c r="D2875" s="49"/>
      <c r="E2875" s="50"/>
      <c r="F2875" s="51">
        <v>8500</v>
      </c>
      <c r="G2875" s="50"/>
      <c r="H2875">
        <v>49</v>
      </c>
    </row>
    <row r="2876" spans="1:8">
      <c r="A2876" t="str">
        <f t="shared" si="97"/>
        <v xml:space="preserve"> Hỗ trợ các xã vùng biên giới49</v>
      </c>
      <c r="B2876" s="3" t="s">
        <v>1</v>
      </c>
      <c r="C2876" s="8" t="s">
        <v>5</v>
      </c>
      <c r="D2876" s="49"/>
      <c r="E2876" s="50"/>
      <c r="F2876" s="51">
        <v>3000</v>
      </c>
      <c r="G2876" s="50">
        <v>0</v>
      </c>
      <c r="H2876">
        <v>49</v>
      </c>
    </row>
    <row r="2877" spans="1:8">
      <c r="A2877" t="str">
        <f t="shared" si="97"/>
        <v>Phân bổ chung 49</v>
      </c>
      <c r="B2877" s="25">
        <v>9</v>
      </c>
      <c r="C2877" s="6" t="s">
        <v>4</v>
      </c>
      <c r="D2877" s="47"/>
      <c r="E2877" s="45"/>
      <c r="F2877" s="46"/>
      <c r="G2877" s="45">
        <v>20209.823</v>
      </c>
      <c r="H2877">
        <v>49</v>
      </c>
    </row>
    <row r="2878" spans="1:8">
      <c r="A2878" t="str">
        <f t="shared" si="97"/>
        <v>Phân bổ chung theo xã49</v>
      </c>
      <c r="B2878" s="3" t="s">
        <v>3</v>
      </c>
      <c r="C2878" s="8" t="s">
        <v>2</v>
      </c>
      <c r="D2878" s="49"/>
      <c r="E2878" s="50">
        <v>1</v>
      </c>
      <c r="F2878" s="51">
        <v>18000</v>
      </c>
      <c r="G2878" s="50">
        <v>18000</v>
      </c>
      <c r="H2878">
        <v>49</v>
      </c>
    </row>
    <row r="2879" spans="1:8">
      <c r="A2879" t="str">
        <f t="shared" si="97"/>
        <v>Phân bổ theo dân số 49</v>
      </c>
      <c r="B2879" s="3" t="s">
        <v>1</v>
      </c>
      <c r="C2879" s="8" t="s">
        <v>0</v>
      </c>
      <c r="D2879" s="49"/>
      <c r="E2879" s="52">
        <v>28699</v>
      </c>
      <c r="F2879" s="51">
        <v>7.6999999999999999E-2</v>
      </c>
      <c r="G2879" s="50">
        <v>2209.8229999999999</v>
      </c>
      <c r="H2879">
        <v>49</v>
      </c>
    </row>
    <row r="2882" spans="1:8">
      <c r="B2882" s="147" t="s">
        <v>64</v>
      </c>
      <c r="C2882" s="149" t="s">
        <v>63</v>
      </c>
      <c r="D2882" s="149" t="s">
        <v>62</v>
      </c>
      <c r="E2882" s="151" t="s">
        <v>61</v>
      </c>
      <c r="F2882" s="151"/>
      <c r="G2882" s="151"/>
      <c r="H2882">
        <v>50</v>
      </c>
    </row>
    <row r="2883" spans="1:8">
      <c r="B2883" s="148"/>
      <c r="C2883" s="150"/>
      <c r="D2883" s="150"/>
      <c r="E2883" s="18" t="s">
        <v>60</v>
      </c>
      <c r="F2883" s="18" t="s">
        <v>59</v>
      </c>
      <c r="G2883" s="18" t="s">
        <v>58</v>
      </c>
      <c r="H2883">
        <v>50</v>
      </c>
    </row>
    <row r="2884" spans="1:8">
      <c r="A2884" t="str">
        <f t="shared" ref="A2884:A2915" si="98">C2884&amp;H2884</f>
        <v>Tổng50</v>
      </c>
      <c r="B2884" s="25"/>
      <c r="C2884" s="26" t="s">
        <v>57</v>
      </c>
      <c r="D2884" s="45"/>
      <c r="E2884" s="45"/>
      <c r="F2884" s="46"/>
      <c r="G2884" s="45">
        <v>125528.53322701687</v>
      </c>
      <c r="H2884">
        <v>50</v>
      </c>
    </row>
    <row r="2885" spans="1:8">
      <c r="A2885" t="str">
        <f t="shared" si="98"/>
        <v>Sự nghiệp giáo dục - đào tạo50</v>
      </c>
      <c r="B2885" s="25" t="s">
        <v>56</v>
      </c>
      <c r="C2885" s="6" t="s">
        <v>55</v>
      </c>
      <c r="D2885" s="47"/>
      <c r="E2885" s="45"/>
      <c r="F2885" s="46"/>
      <c r="G2885" s="45">
        <v>55596.66304775032</v>
      </c>
      <c r="H2885">
        <v>50</v>
      </c>
    </row>
    <row r="2886" spans="1:8" ht="28.5">
      <c r="A2886" t="str">
        <f t="shared" si="98"/>
        <v>Chi chế độ tiền lương theo số biên chế có mặt50</v>
      </c>
      <c r="B2886" s="25">
        <v>1</v>
      </c>
      <c r="C2886" s="10" t="s">
        <v>54</v>
      </c>
      <c r="D2886" s="48"/>
      <c r="E2886" s="45">
        <v>198</v>
      </c>
      <c r="F2886" s="46"/>
      <c r="G2886" s="45">
        <v>45151.532986715996</v>
      </c>
      <c r="H2886">
        <v>50</v>
      </c>
    </row>
    <row r="2887" spans="1:8">
      <c r="A2887" t="str">
        <f t="shared" si="98"/>
        <v>Khoán chi hoạt động giáo dục50</v>
      </c>
      <c r="B2887" s="25">
        <v>2</v>
      </c>
      <c r="C2887" s="6" t="s">
        <v>163</v>
      </c>
      <c r="D2887" s="47"/>
      <c r="E2887" s="45"/>
      <c r="F2887" s="46"/>
      <c r="G2887" s="45">
        <v>8758.5360000000001</v>
      </c>
      <c r="H2887">
        <v>50</v>
      </c>
    </row>
    <row r="2888" spans="1:8">
      <c r="A2888" t="str">
        <f t="shared" si="98"/>
        <v>Mầm non50</v>
      </c>
      <c r="B2888" s="3" t="s">
        <v>10</v>
      </c>
      <c r="C2888" s="8" t="s">
        <v>53</v>
      </c>
      <c r="D2888" s="49"/>
      <c r="E2888" s="50"/>
      <c r="F2888" s="51"/>
      <c r="G2888" s="50">
        <v>3180</v>
      </c>
      <c r="H2888">
        <v>50</v>
      </c>
    </row>
    <row r="2889" spans="1:8">
      <c r="A2889" t="str">
        <f t="shared" si="98"/>
        <v>- Phường50</v>
      </c>
      <c r="B2889" s="3"/>
      <c r="C2889" s="8" t="s">
        <v>167</v>
      </c>
      <c r="D2889" s="49"/>
      <c r="E2889" s="50"/>
      <c r="F2889" s="51">
        <v>52</v>
      </c>
      <c r="G2889" s="50">
        <v>0</v>
      </c>
      <c r="H2889">
        <v>50</v>
      </c>
    </row>
    <row r="2890" spans="1:8">
      <c r="A2890" t="str">
        <f t="shared" si="98"/>
        <v>- Xã50</v>
      </c>
      <c r="B2890" s="3"/>
      <c r="C2890" s="8" t="s">
        <v>164</v>
      </c>
      <c r="D2890" s="49"/>
      <c r="E2890" s="50">
        <v>53</v>
      </c>
      <c r="F2890" s="51">
        <v>60</v>
      </c>
      <c r="G2890" s="50">
        <v>3180</v>
      </c>
      <c r="H2890">
        <v>50</v>
      </c>
    </row>
    <row r="2891" spans="1:8">
      <c r="A2891" t="str">
        <f t="shared" si="98"/>
        <v>Cấp 1, 250</v>
      </c>
      <c r="B2891" s="3" t="s">
        <v>1</v>
      </c>
      <c r="C2891" s="8" t="s">
        <v>52</v>
      </c>
      <c r="D2891" s="49"/>
      <c r="E2891" s="50"/>
      <c r="F2891" s="51"/>
      <c r="G2891" s="50">
        <v>5250</v>
      </c>
      <c r="H2891">
        <v>50</v>
      </c>
    </row>
    <row r="2892" spans="1:8">
      <c r="A2892" t="str">
        <f t="shared" si="98"/>
        <v>-Phường50</v>
      </c>
      <c r="B2892" s="3"/>
      <c r="C2892" s="8" t="s">
        <v>168</v>
      </c>
      <c r="D2892" s="49"/>
      <c r="E2892" s="50"/>
      <c r="F2892" s="51">
        <v>30</v>
      </c>
      <c r="G2892" s="50">
        <v>0</v>
      </c>
      <c r="H2892">
        <v>50</v>
      </c>
    </row>
    <row r="2893" spans="1:8">
      <c r="A2893" t="str">
        <f t="shared" si="98"/>
        <v>-Xã50</v>
      </c>
      <c r="B2893" s="3"/>
      <c r="C2893" s="8" t="s">
        <v>169</v>
      </c>
      <c r="D2893" s="49"/>
      <c r="E2893" s="50">
        <v>150</v>
      </c>
      <c r="F2893" s="51">
        <v>35</v>
      </c>
      <c r="G2893" s="50">
        <v>5250</v>
      </c>
      <c r="H2893">
        <v>50</v>
      </c>
    </row>
    <row r="2894" spans="1:8">
      <c r="A2894" t="str">
        <f t="shared" si="98"/>
        <v>Trường chính trị 50</v>
      </c>
      <c r="B2894" s="3" t="s">
        <v>26</v>
      </c>
      <c r="C2894" s="8" t="s">
        <v>51</v>
      </c>
      <c r="D2894" s="49"/>
      <c r="E2894" s="50">
        <v>0</v>
      </c>
      <c r="F2894" s="51">
        <v>50</v>
      </c>
      <c r="G2894" s="50">
        <v>0</v>
      </c>
      <c r="H2894">
        <v>50</v>
      </c>
    </row>
    <row r="2895" spans="1:8">
      <c r="A2895" t="str">
        <f t="shared" si="98"/>
        <v>Trường dân tộc nội trú50</v>
      </c>
      <c r="B2895" s="3" t="s">
        <v>24</v>
      </c>
      <c r="C2895" s="8" t="s">
        <v>165</v>
      </c>
      <c r="D2895" s="49"/>
      <c r="E2895" s="50">
        <v>0</v>
      </c>
      <c r="F2895" s="51">
        <v>55</v>
      </c>
      <c r="G2895" s="50">
        <v>0</v>
      </c>
      <c r="H2895">
        <v>50</v>
      </c>
    </row>
    <row r="2896" spans="1:8" ht="45">
      <c r="A2896" t="str">
        <f t="shared" si="98"/>
        <v>'Phân bổ bổ sung số biên chế tiết kiệm, chưa tuyển sự nghiệp giáo dục - đào tạo50</v>
      </c>
      <c r="B2896" s="3" t="s">
        <v>22</v>
      </c>
      <c r="C2896" s="8" t="s">
        <v>170</v>
      </c>
      <c r="D2896" s="49"/>
      <c r="E2896" s="50">
        <v>5</v>
      </c>
      <c r="F2896" s="51">
        <v>65.707199999999986</v>
      </c>
      <c r="G2896" s="50">
        <v>328.53599999999994</v>
      </c>
      <c r="H2896">
        <v>50</v>
      </c>
    </row>
    <row r="2897" spans="1:8">
      <c r="A2897" t="str">
        <f t="shared" si="98"/>
        <v>Chi các chế độ chính sách50</v>
      </c>
      <c r="B2897" s="25">
        <v>3</v>
      </c>
      <c r="C2897" s="6" t="s">
        <v>50</v>
      </c>
      <c r="D2897" s="47"/>
      <c r="E2897" s="45"/>
      <c r="F2897" s="46"/>
      <c r="G2897" s="45">
        <v>1481.594061034325</v>
      </c>
      <c r="H2897">
        <v>50</v>
      </c>
    </row>
    <row r="2898" spans="1:8" ht="30">
      <c r="A2898" t="str">
        <f t="shared" si="98"/>
        <v>Miễn giảm học phí, hỗ trợ chi phí học tập50</v>
      </c>
      <c r="B2898" s="3" t="s">
        <v>10</v>
      </c>
      <c r="C2898" s="8" t="s">
        <v>49</v>
      </c>
      <c r="D2898" s="49"/>
      <c r="E2898" s="50"/>
      <c r="F2898" s="51"/>
      <c r="G2898" s="50">
        <v>241.8</v>
      </c>
      <c r="H2898">
        <v>50</v>
      </c>
    </row>
    <row r="2899" spans="1:8" ht="45">
      <c r="A2899" t="str">
        <f t="shared" si="98"/>
        <v>Chính sách hỗ trợ mầm non (tiền ăn trẻ, hỗ trợ giáo viên, hỗ trợ cơ sở mầm non)50</v>
      </c>
      <c r="B2899" s="3" t="s">
        <v>1</v>
      </c>
      <c r="C2899" s="8" t="s">
        <v>48</v>
      </c>
      <c r="D2899" s="49"/>
      <c r="E2899" s="50"/>
      <c r="F2899" s="51"/>
      <c r="G2899" s="50">
        <v>252</v>
      </c>
      <c r="H2899">
        <v>50</v>
      </c>
    </row>
    <row r="2900" spans="1:8">
      <c r="A2900" t="str">
        <f t="shared" si="98"/>
        <v>Chế độ hỗ trợ học sinh khuyết tật50</v>
      </c>
      <c r="B2900" s="3" t="s">
        <v>26</v>
      </c>
      <c r="C2900" s="8" t="s">
        <v>47</v>
      </c>
      <c r="D2900" s="49"/>
      <c r="E2900" s="50"/>
      <c r="F2900" s="51"/>
      <c r="G2900" s="50"/>
      <c r="H2900">
        <v>50</v>
      </c>
    </row>
    <row r="2901" spans="1:8" ht="30">
      <c r="A2901" t="str">
        <f t="shared" si="98"/>
        <v>Chế độ giáo viên dạy trẻ khuyết tật50</v>
      </c>
      <c r="B2901" s="3" t="s">
        <v>24</v>
      </c>
      <c r="C2901" s="8" t="s">
        <v>46</v>
      </c>
      <c r="D2901" s="49"/>
      <c r="E2901" s="50"/>
      <c r="F2901" s="51"/>
      <c r="G2901" s="50">
        <v>750.19406103432516</v>
      </c>
      <c r="H2901">
        <v>50</v>
      </c>
    </row>
    <row r="2902" spans="1:8" ht="30">
      <c r="A2902" t="str">
        <f t="shared" si="98"/>
        <v>Chế độ hỗ trợ trẻ em nhà trẻ bán trú50</v>
      </c>
      <c r="B2902" s="3" t="s">
        <v>22</v>
      </c>
      <c r="C2902" s="8" t="s">
        <v>45</v>
      </c>
      <c r="D2902" s="49"/>
      <c r="E2902" s="50"/>
      <c r="F2902" s="51"/>
      <c r="G2902" s="50"/>
      <c r="H2902">
        <v>50</v>
      </c>
    </row>
    <row r="2903" spans="1:8" ht="30">
      <c r="A2903" t="str">
        <f t="shared" si="98"/>
        <v>Chế độ hỗ trợ đối với học sinh, trường dân tộc nội trú50</v>
      </c>
      <c r="B2903" s="21" t="s">
        <v>20</v>
      </c>
      <c r="C2903" s="22" t="s">
        <v>161</v>
      </c>
      <c r="D2903" s="49"/>
      <c r="E2903" s="50"/>
      <c r="F2903" s="51"/>
      <c r="G2903" s="50"/>
      <c r="H2903">
        <v>50</v>
      </c>
    </row>
    <row r="2904" spans="1:8">
      <c r="A2904" t="str">
        <f t="shared" si="98"/>
        <v>Hỗ trợ Tết Nguyên đán50</v>
      </c>
      <c r="B2904" s="3" t="s">
        <v>18</v>
      </c>
      <c r="C2904" s="8" t="s">
        <v>44</v>
      </c>
      <c r="D2904" s="49"/>
      <c r="E2904" s="50">
        <v>198</v>
      </c>
      <c r="F2904" s="51">
        <v>1.2</v>
      </c>
      <c r="G2904" s="50">
        <v>237.6</v>
      </c>
      <c r="H2904">
        <v>50</v>
      </c>
    </row>
    <row r="2905" spans="1:8">
      <c r="A2905" t="str">
        <f t="shared" si="98"/>
        <v>Các đặc thù50</v>
      </c>
      <c r="B2905" s="25">
        <v>4</v>
      </c>
      <c r="C2905" s="6" t="s">
        <v>43</v>
      </c>
      <c r="D2905" s="47"/>
      <c r="E2905" s="45"/>
      <c r="F2905" s="46"/>
      <c r="G2905" s="45">
        <v>0</v>
      </c>
      <c r="H2905">
        <v>50</v>
      </c>
    </row>
    <row r="2906" spans="1:8" ht="30">
      <c r="A2906" t="str">
        <f t="shared" si="98"/>
        <v>Trường có từ 02 cơ sở trở lên, mỗi cơ sở50</v>
      </c>
      <c r="B2906" s="3" t="s">
        <v>10</v>
      </c>
      <c r="C2906" s="8" t="s">
        <v>42</v>
      </c>
      <c r="D2906" s="49"/>
      <c r="E2906" s="50"/>
      <c r="F2906" s="51">
        <v>56.278800000000004</v>
      </c>
      <c r="G2906" s="50"/>
      <c r="H2906">
        <v>50</v>
      </c>
    </row>
    <row r="2907" spans="1:8" ht="30">
      <c r="A2907" t="str">
        <f t="shared" si="98"/>
        <v>Hỗ trợ các phường, xã trung tâm (kinh phí đào tạo chính trị)50</v>
      </c>
      <c r="B2907" s="3" t="s">
        <v>1</v>
      </c>
      <c r="C2907" s="8" t="s">
        <v>166</v>
      </c>
      <c r="D2907" s="49"/>
      <c r="E2907" s="50"/>
      <c r="F2907" s="51">
        <v>1500</v>
      </c>
      <c r="G2907" s="50"/>
      <c r="H2907">
        <v>50</v>
      </c>
    </row>
    <row r="2908" spans="1:8">
      <c r="A2908" t="str">
        <f t="shared" si="98"/>
        <v>Kinh phí hoạt động ngành50</v>
      </c>
      <c r="B2908" s="25">
        <v>5</v>
      </c>
      <c r="C2908" s="6" t="s">
        <v>41</v>
      </c>
      <c r="D2908" s="47"/>
      <c r="E2908" s="52">
        <v>20500</v>
      </c>
      <c r="F2908" s="53">
        <v>0.01</v>
      </c>
      <c r="G2908" s="45">
        <v>205</v>
      </c>
      <c r="H2908">
        <v>50</v>
      </c>
    </row>
    <row r="2909" spans="1:8">
      <c r="A2909" t="str">
        <f t="shared" si="98"/>
        <v>Các sự nghiệp khác50</v>
      </c>
      <c r="B2909" s="25" t="s">
        <v>40</v>
      </c>
      <c r="C2909" s="6" t="s">
        <v>39</v>
      </c>
      <c r="D2909" s="47"/>
      <c r="E2909" s="50"/>
      <c r="F2909" s="46"/>
      <c r="G2909" s="45">
        <v>69931.870179266552</v>
      </c>
      <c r="H2909">
        <v>50</v>
      </c>
    </row>
    <row r="2910" spans="1:8">
      <c r="A2910" t="str">
        <f t="shared" si="98"/>
        <v>Chi chế độ tiền lương50</v>
      </c>
      <c r="B2910" s="25">
        <v>1</v>
      </c>
      <c r="C2910" s="10" t="s">
        <v>38</v>
      </c>
      <c r="D2910" s="48"/>
      <c r="E2910" s="45"/>
      <c r="F2910" s="46"/>
      <c r="G2910" s="45">
        <v>19422.940633199996</v>
      </c>
      <c r="H2910">
        <v>50</v>
      </c>
    </row>
    <row r="2911" spans="1:8" ht="30">
      <c r="A2911" t="str">
        <f t="shared" si="98"/>
        <v>Chế độ tiền lương theo số biên chế có mặt50</v>
      </c>
      <c r="B2911" s="3" t="s">
        <v>10</v>
      </c>
      <c r="C2911" s="8" t="s">
        <v>37</v>
      </c>
      <c r="D2911" s="49"/>
      <c r="E2911" s="50">
        <v>85</v>
      </c>
      <c r="F2911" s="51"/>
      <c r="G2911" s="50">
        <v>15686.012113199999</v>
      </c>
      <c r="H2911">
        <v>50</v>
      </c>
    </row>
    <row r="2912" spans="1:8">
      <c r="A2912" t="str">
        <f t="shared" si="98"/>
        <v>Phụ cấp cấp ủy50</v>
      </c>
      <c r="B2912" s="3" t="s">
        <v>1</v>
      </c>
      <c r="C2912" s="8" t="s">
        <v>36</v>
      </c>
      <c r="D2912" s="49"/>
      <c r="E2912" s="54">
        <v>33</v>
      </c>
      <c r="F2912" s="51">
        <v>8.4239999999999995</v>
      </c>
      <c r="G2912" s="50">
        <v>277.99199999999996</v>
      </c>
      <c r="H2912">
        <v>50</v>
      </c>
    </row>
    <row r="2913" spans="1:8">
      <c r="A2913" t="str">
        <f t="shared" si="98"/>
        <v>Phụ cấp HĐND50</v>
      </c>
      <c r="B2913" s="3" t="s">
        <v>26</v>
      </c>
      <c r="C2913" s="8" t="s">
        <v>35</v>
      </c>
      <c r="D2913" s="49"/>
      <c r="E2913" s="54">
        <v>74</v>
      </c>
      <c r="F2913" s="51">
        <v>8.4239999999999995</v>
      </c>
      <c r="G2913" s="50">
        <v>623.37599999999998</v>
      </c>
      <c r="H2913">
        <v>50</v>
      </c>
    </row>
    <row r="2914" spans="1:8" ht="45">
      <c r="A2914" t="str">
        <f t="shared" si="98"/>
        <v>Chế độ người hoạt động không chuyên trách, người trực tiếp tham gia hoạt động tại cấp ấp50</v>
      </c>
      <c r="B2914" s="3" t="s">
        <v>24</v>
      </c>
      <c r="C2914" s="8" t="s">
        <v>34</v>
      </c>
      <c r="D2914" s="49"/>
      <c r="E2914" s="50"/>
      <c r="F2914" s="51"/>
      <c r="G2914" s="50">
        <v>2835.56052</v>
      </c>
      <c r="H2914">
        <v>50</v>
      </c>
    </row>
    <row r="2915" spans="1:8">
      <c r="A2915" t="str">
        <f t="shared" si="98"/>
        <v>Khoán chi hoạt động 50</v>
      </c>
      <c r="B2915" s="25">
        <v>2</v>
      </c>
      <c r="C2915" s="6" t="s">
        <v>33</v>
      </c>
      <c r="D2915" s="47"/>
      <c r="E2915" s="45"/>
      <c r="F2915" s="46"/>
      <c r="G2915" s="45">
        <v>7786</v>
      </c>
      <c r="H2915">
        <v>50</v>
      </c>
    </row>
    <row r="2916" spans="1:8" ht="30">
      <c r="A2916" t="str">
        <f t="shared" ref="A2916:A2938" si="99">C2916&amp;H2916</f>
        <v>Phân bổ theo số biên chế CBCC được giao50</v>
      </c>
      <c r="B2916" s="14" t="s">
        <v>10</v>
      </c>
      <c r="C2916" s="15" t="s">
        <v>32</v>
      </c>
      <c r="D2916" s="55"/>
      <c r="E2916" s="56">
        <v>83</v>
      </c>
      <c r="F2916" s="57">
        <v>80</v>
      </c>
      <c r="G2916" s="58">
        <v>6640</v>
      </c>
      <c r="H2916">
        <v>50</v>
      </c>
    </row>
    <row r="2917" spans="1:8" ht="30">
      <c r="A2917" t="str">
        <f t="shared" si="99"/>
        <v>Phân bổ theo số biên chế viên chức được giao50</v>
      </c>
      <c r="B2917" s="14" t="s">
        <v>1</v>
      </c>
      <c r="C2917" s="15" t="s">
        <v>31</v>
      </c>
      <c r="D2917" s="55"/>
      <c r="E2917" s="56">
        <v>15</v>
      </c>
      <c r="F2917" s="57">
        <v>50</v>
      </c>
      <c r="G2917" s="58">
        <v>750</v>
      </c>
      <c r="H2917">
        <v>50</v>
      </c>
    </row>
    <row r="2918" spans="1:8" ht="30">
      <c r="A2918" t="str">
        <f t="shared" si="99"/>
        <v>Phân bổ bổ sung số biên chế tiết kiệm, chưa tuyển50</v>
      </c>
      <c r="B2918" s="14" t="s">
        <v>26</v>
      </c>
      <c r="C2918" s="13" t="s">
        <v>30</v>
      </c>
      <c r="D2918" s="59"/>
      <c r="E2918" s="56">
        <v>6</v>
      </c>
      <c r="F2918" s="57">
        <v>66</v>
      </c>
      <c r="G2918" s="58">
        <v>396</v>
      </c>
      <c r="H2918">
        <v>50</v>
      </c>
    </row>
    <row r="2919" spans="1:8">
      <c r="A2919" t="str">
        <f t="shared" si="99"/>
        <v>Chi các chế độ chính sách lớn50</v>
      </c>
      <c r="B2919" s="25">
        <v>3</v>
      </c>
      <c r="C2919" s="6" t="s">
        <v>29</v>
      </c>
      <c r="D2919" s="47"/>
      <c r="E2919" s="45"/>
      <c r="F2919" s="46"/>
      <c r="G2919" s="45">
        <v>17608.683999999997</v>
      </c>
      <c r="H2919">
        <v>50</v>
      </c>
    </row>
    <row r="2920" spans="1:8" ht="30">
      <c r="A2920" t="str">
        <f t="shared" si="99"/>
        <v>Chi chế độ trợ giúp xã hội thường xuyên50</v>
      </c>
      <c r="B2920" s="3" t="s">
        <v>10</v>
      </c>
      <c r="C2920" s="8" t="s">
        <v>28</v>
      </c>
      <c r="D2920" s="49"/>
      <c r="E2920" s="50"/>
      <c r="F2920" s="51"/>
      <c r="G2920" s="50">
        <v>5163</v>
      </c>
      <c r="H2920">
        <v>50</v>
      </c>
    </row>
    <row r="2921" spans="1:8">
      <c r="A2921" t="str">
        <f t="shared" si="99"/>
        <v>Tiền điện hộ nghèo, BTXH50</v>
      </c>
      <c r="B2921" s="3" t="s">
        <v>1</v>
      </c>
      <c r="C2921" s="8" t="s">
        <v>27</v>
      </c>
      <c r="D2921" s="49"/>
      <c r="E2921" s="50"/>
      <c r="F2921" s="51"/>
      <c r="G2921" s="50">
        <v>2.3580000000000001</v>
      </c>
      <c r="H2921">
        <v>50</v>
      </c>
    </row>
    <row r="2922" spans="1:8" ht="30">
      <c r="A2922" t="str">
        <f t="shared" si="99"/>
        <v>Chính sách người có uy tín, già làng50</v>
      </c>
      <c r="B2922" s="3" t="s">
        <v>26</v>
      </c>
      <c r="C2922" s="8" t="s">
        <v>25</v>
      </c>
      <c r="D2922" s="49"/>
      <c r="E2922" s="50"/>
      <c r="F2922" s="51"/>
      <c r="G2922" s="50">
        <v>52.503999999999998</v>
      </c>
      <c r="H2922">
        <v>50</v>
      </c>
    </row>
    <row r="2923" spans="1:8" ht="30">
      <c r="A2923" t="str">
        <f t="shared" si="99"/>
        <v>Chế độ quà tặng, chúc thọ người cao tuổi50</v>
      </c>
      <c r="B2923" s="3" t="s">
        <v>24</v>
      </c>
      <c r="C2923" s="8" t="s">
        <v>23</v>
      </c>
      <c r="D2923" s="49"/>
      <c r="E2923" s="50"/>
      <c r="F2923" s="51"/>
      <c r="G2923" s="50">
        <v>88.2</v>
      </c>
      <c r="H2923">
        <v>50</v>
      </c>
    </row>
    <row r="2924" spans="1:8" ht="30">
      <c r="A2924" t="str">
        <f t="shared" si="99"/>
        <v>Chế độ đối với trưởng các đoàn thể ấp50</v>
      </c>
      <c r="B2924" s="3" t="s">
        <v>22</v>
      </c>
      <c r="C2924" s="8" t="s">
        <v>21</v>
      </c>
      <c r="D2924" s="49"/>
      <c r="E2924" s="50">
        <v>84</v>
      </c>
      <c r="F2924" s="51">
        <v>3.5999999999999996</v>
      </c>
      <c r="G2924" s="50">
        <v>302.39999999999998</v>
      </c>
      <c r="H2924">
        <v>50</v>
      </c>
    </row>
    <row r="2925" spans="1:8">
      <c r="A2925" t="str">
        <f t="shared" si="99"/>
        <v>Chế độ hỗ trợ tổ nhân dân50</v>
      </c>
      <c r="B2925" s="3" t="s">
        <v>20</v>
      </c>
      <c r="C2925" s="8" t="s">
        <v>19</v>
      </c>
      <c r="D2925" s="49"/>
      <c r="E2925" s="50">
        <v>21</v>
      </c>
      <c r="F2925" s="51">
        <v>3.5999999999999996</v>
      </c>
      <c r="G2925" s="50">
        <v>75.599999999999994</v>
      </c>
      <c r="H2925">
        <v>50</v>
      </c>
    </row>
    <row r="2926" spans="1:8" ht="30">
      <c r="A2926" t="str">
        <f t="shared" si="99"/>
        <v>Chế độ đối với đội an ninh trật tự cơ sở50</v>
      </c>
      <c r="B2926" s="3" t="s">
        <v>18</v>
      </c>
      <c r="C2926" s="8" t="s">
        <v>17</v>
      </c>
      <c r="D2926" s="49"/>
      <c r="E2926" s="50"/>
      <c r="F2926" s="51"/>
      <c r="G2926" s="50">
        <v>4652.3999999999969</v>
      </c>
      <c r="H2926">
        <v>50</v>
      </c>
    </row>
    <row r="2927" spans="1:8">
      <c r="A2927" t="str">
        <f t="shared" si="99"/>
        <v>Chế độ dân quân tự vệ50</v>
      </c>
      <c r="B2927" s="3" t="s">
        <v>16</v>
      </c>
      <c r="C2927" s="8" t="s">
        <v>15</v>
      </c>
      <c r="D2927" s="49"/>
      <c r="E2927" s="50"/>
      <c r="F2927" s="51"/>
      <c r="G2927" s="50">
        <v>6426.3419999999996</v>
      </c>
      <c r="H2927">
        <v>50</v>
      </c>
    </row>
    <row r="2928" spans="1:8">
      <c r="A2928" t="str">
        <f t="shared" si="99"/>
        <v>Chế độ hỗ trợ Tết Nguyên đán50</v>
      </c>
      <c r="B2928" s="3" t="s">
        <v>14</v>
      </c>
      <c r="C2928" s="8" t="s">
        <v>13</v>
      </c>
      <c r="D2928" s="49"/>
      <c r="E2928" s="50"/>
      <c r="F2928" s="51"/>
      <c r="G2928" s="50">
        <v>845.88</v>
      </c>
      <c r="H2928">
        <v>50</v>
      </c>
    </row>
    <row r="2929" spans="1:8">
      <c r="A2929" t="str">
        <f t="shared" si="99"/>
        <v>Chi thu gom, xử lý rác50</v>
      </c>
      <c r="B2929" s="25">
        <v>4</v>
      </c>
      <c r="C2929" s="10" t="s">
        <v>12</v>
      </c>
      <c r="D2929" s="48"/>
      <c r="E2929" s="45"/>
      <c r="F2929" s="46"/>
      <c r="G2929" s="45">
        <v>5535.7455460665615</v>
      </c>
      <c r="H2929">
        <v>50</v>
      </c>
    </row>
    <row r="2930" spans="1:8">
      <c r="A2930" t="str">
        <f t="shared" si="99"/>
        <v>Chi bổ sung đặc thù50</v>
      </c>
      <c r="B2930" s="25">
        <v>5</v>
      </c>
      <c r="C2930" s="6" t="s">
        <v>11</v>
      </c>
      <c r="D2930" s="47"/>
      <c r="E2930" s="45"/>
      <c r="F2930" s="46"/>
      <c r="G2930" s="45">
        <v>0</v>
      </c>
      <c r="H2930">
        <v>50</v>
      </c>
    </row>
    <row r="2931" spans="1:8">
      <c r="A2931" t="str">
        <f t="shared" si="99"/>
        <v>Hỗ trợ các phường, xã trung tâm50</v>
      </c>
      <c r="B2931" s="3" t="s">
        <v>10</v>
      </c>
      <c r="C2931" s="8" t="s">
        <v>9</v>
      </c>
      <c r="D2931" s="49"/>
      <c r="E2931" s="50"/>
      <c r="F2931" s="51"/>
      <c r="G2931" s="50">
        <v>0</v>
      </c>
      <c r="H2931">
        <v>50</v>
      </c>
    </row>
    <row r="2932" spans="1:8">
      <c r="A2932" t="str">
        <f t="shared" si="99"/>
        <v>- Phường Trấn Biên 50</v>
      </c>
      <c r="B2932" s="3"/>
      <c r="C2932" s="8" t="s">
        <v>8</v>
      </c>
      <c r="D2932" s="49"/>
      <c r="E2932" s="50"/>
      <c r="F2932" s="51">
        <v>60000</v>
      </c>
      <c r="G2932" s="50"/>
      <c r="H2932">
        <v>50</v>
      </c>
    </row>
    <row r="2933" spans="1:8" ht="30">
      <c r="A2933" t="str">
        <f t="shared" si="99"/>
        <v>- Phường Long Khánh và Phường Bình Phước50</v>
      </c>
      <c r="B2933" s="3"/>
      <c r="C2933" s="8" t="s">
        <v>7</v>
      </c>
      <c r="D2933" s="49"/>
      <c r="E2933" s="50"/>
      <c r="F2933" s="51">
        <v>19200</v>
      </c>
      <c r="G2933" s="50"/>
      <c r="H2933">
        <v>50</v>
      </c>
    </row>
    <row r="2934" spans="1:8">
      <c r="A2934" t="str">
        <f t="shared" si="99"/>
        <v>- Các phường trung tâm khác50</v>
      </c>
      <c r="B2934" s="3"/>
      <c r="C2934" s="8" t="s">
        <v>6</v>
      </c>
      <c r="D2934" s="49"/>
      <c r="E2934" s="50">
        <v>0</v>
      </c>
      <c r="F2934" s="51">
        <v>8500</v>
      </c>
      <c r="G2934" s="50">
        <v>0</v>
      </c>
      <c r="H2934">
        <v>50</v>
      </c>
    </row>
    <row r="2935" spans="1:8">
      <c r="A2935" t="str">
        <f t="shared" si="99"/>
        <v xml:space="preserve"> Hỗ trợ các xã vùng biên giới50</v>
      </c>
      <c r="B2935" s="3" t="s">
        <v>1</v>
      </c>
      <c r="C2935" s="8" t="s">
        <v>5</v>
      </c>
      <c r="D2935" s="49"/>
      <c r="E2935" s="50"/>
      <c r="F2935" s="51">
        <v>3000</v>
      </c>
      <c r="G2935" s="50">
        <v>0</v>
      </c>
      <c r="H2935">
        <v>50</v>
      </c>
    </row>
    <row r="2936" spans="1:8">
      <c r="A2936" t="str">
        <f t="shared" si="99"/>
        <v>Phân bổ chung 50</v>
      </c>
      <c r="B2936" s="25">
        <v>9</v>
      </c>
      <c r="C2936" s="6" t="s">
        <v>4</v>
      </c>
      <c r="D2936" s="47"/>
      <c r="E2936" s="45"/>
      <c r="F2936" s="46"/>
      <c r="G2936" s="45">
        <v>19578.5</v>
      </c>
      <c r="H2936">
        <v>50</v>
      </c>
    </row>
    <row r="2937" spans="1:8">
      <c r="A2937" t="str">
        <f t="shared" si="99"/>
        <v>Phân bổ chung theo xã50</v>
      </c>
      <c r="B2937" s="3" t="s">
        <v>3</v>
      </c>
      <c r="C2937" s="8" t="s">
        <v>2</v>
      </c>
      <c r="D2937" s="49"/>
      <c r="E2937" s="50">
        <v>1</v>
      </c>
      <c r="F2937" s="51">
        <v>18000</v>
      </c>
      <c r="G2937" s="50">
        <v>18000</v>
      </c>
      <c r="H2937">
        <v>50</v>
      </c>
    </row>
    <row r="2938" spans="1:8">
      <c r="A2938" t="str">
        <f t="shared" si="99"/>
        <v>Phân bổ theo dân số 50</v>
      </c>
      <c r="B2938" s="3" t="s">
        <v>1</v>
      </c>
      <c r="C2938" s="8" t="s">
        <v>0</v>
      </c>
      <c r="D2938" s="49"/>
      <c r="E2938" s="52">
        <v>20500</v>
      </c>
      <c r="F2938" s="51">
        <v>7.6999999999999999E-2</v>
      </c>
      <c r="G2938" s="50">
        <v>1578.5</v>
      </c>
      <c r="H2938">
        <v>50</v>
      </c>
    </row>
    <row r="2941" spans="1:8">
      <c r="B2941" s="147" t="s">
        <v>64</v>
      </c>
      <c r="C2941" s="149" t="s">
        <v>63</v>
      </c>
      <c r="D2941" s="149" t="s">
        <v>62</v>
      </c>
      <c r="E2941" s="151" t="s">
        <v>61</v>
      </c>
      <c r="F2941" s="151"/>
      <c r="G2941" s="151"/>
      <c r="H2941">
        <v>51</v>
      </c>
    </row>
    <row r="2942" spans="1:8">
      <c r="B2942" s="148"/>
      <c r="C2942" s="150"/>
      <c r="D2942" s="150"/>
      <c r="E2942" s="18" t="s">
        <v>60</v>
      </c>
      <c r="F2942" s="18" t="s">
        <v>59</v>
      </c>
      <c r="G2942" s="18" t="s">
        <v>58</v>
      </c>
      <c r="H2942">
        <v>51</v>
      </c>
    </row>
    <row r="2943" spans="1:8">
      <c r="A2943" t="str">
        <f t="shared" ref="A2943:A2974" si="100">C2943&amp;H2943</f>
        <v>Tổng51</v>
      </c>
      <c r="B2943" s="25"/>
      <c r="C2943" s="26" t="s">
        <v>57</v>
      </c>
      <c r="D2943" s="45"/>
      <c r="E2943" s="45"/>
      <c r="F2943" s="46"/>
      <c r="G2943" s="45">
        <v>381896.92675559997</v>
      </c>
      <c r="H2943">
        <v>51</v>
      </c>
    </row>
    <row r="2944" spans="1:8">
      <c r="A2944" t="str">
        <f t="shared" si="100"/>
        <v>Sự nghiệp giáo dục - đào tạo51</v>
      </c>
      <c r="B2944" s="25" t="s">
        <v>56</v>
      </c>
      <c r="C2944" s="6" t="s">
        <v>55</v>
      </c>
      <c r="D2944" s="47"/>
      <c r="E2944" s="45"/>
      <c r="F2944" s="46"/>
      <c r="G2944" s="45">
        <v>223054.06386839997</v>
      </c>
      <c r="H2944">
        <v>51</v>
      </c>
    </row>
    <row r="2945" spans="1:8" ht="28.5">
      <c r="A2945" t="str">
        <f t="shared" si="100"/>
        <v>Chi chế độ tiền lương theo số biên chế có mặt51</v>
      </c>
      <c r="B2945" s="25">
        <v>1</v>
      </c>
      <c r="C2945" s="10" t="s">
        <v>54</v>
      </c>
      <c r="D2945" s="48"/>
      <c r="E2945" s="45">
        <v>911</v>
      </c>
      <c r="F2945" s="46"/>
      <c r="G2945" s="45">
        <v>164011.27386839996</v>
      </c>
      <c r="H2945">
        <v>51</v>
      </c>
    </row>
    <row r="2946" spans="1:8">
      <c r="A2946" t="str">
        <f t="shared" si="100"/>
        <v>Khoán chi hoạt động giáo dục51</v>
      </c>
      <c r="B2946" s="25">
        <v>2</v>
      </c>
      <c r="C2946" s="6" t="s">
        <v>163</v>
      </c>
      <c r="D2946" s="47"/>
      <c r="E2946" s="45"/>
      <c r="F2946" s="46"/>
      <c r="G2946" s="45">
        <v>47676</v>
      </c>
      <c r="H2946">
        <v>51</v>
      </c>
    </row>
    <row r="2947" spans="1:8">
      <c r="A2947" t="str">
        <f t="shared" si="100"/>
        <v>Mầm non51</v>
      </c>
      <c r="B2947" s="3" t="s">
        <v>10</v>
      </c>
      <c r="C2947" s="8" t="s">
        <v>53</v>
      </c>
      <c r="D2947" s="49"/>
      <c r="E2947" s="50"/>
      <c r="F2947" s="51"/>
      <c r="G2947" s="50">
        <v>11880</v>
      </c>
      <c r="H2947">
        <v>51</v>
      </c>
    </row>
    <row r="2948" spans="1:8">
      <c r="A2948" t="str">
        <f t="shared" si="100"/>
        <v>- Phường51</v>
      </c>
      <c r="B2948" s="3"/>
      <c r="C2948" s="8" t="s">
        <v>167</v>
      </c>
      <c r="D2948" s="49"/>
      <c r="E2948" s="50"/>
      <c r="F2948" s="51">
        <v>52</v>
      </c>
      <c r="G2948" s="50">
        <v>0</v>
      </c>
      <c r="H2948">
        <v>51</v>
      </c>
    </row>
    <row r="2949" spans="1:8">
      <c r="A2949" t="str">
        <f t="shared" si="100"/>
        <v>- Xã51</v>
      </c>
      <c r="B2949" s="3"/>
      <c r="C2949" s="8" t="s">
        <v>164</v>
      </c>
      <c r="D2949" s="49"/>
      <c r="E2949" s="50">
        <v>198</v>
      </c>
      <c r="F2949" s="51">
        <v>60</v>
      </c>
      <c r="G2949" s="50">
        <v>11880</v>
      </c>
      <c r="H2949">
        <v>51</v>
      </c>
    </row>
    <row r="2950" spans="1:8">
      <c r="A2950" t="str">
        <f t="shared" si="100"/>
        <v>Cấp 1, 251</v>
      </c>
      <c r="B2950" s="3" t="s">
        <v>1</v>
      </c>
      <c r="C2950" s="8" t="s">
        <v>52</v>
      </c>
      <c r="D2950" s="49"/>
      <c r="E2950" s="50"/>
      <c r="F2950" s="51"/>
      <c r="G2950" s="50">
        <v>28560</v>
      </c>
      <c r="H2950">
        <v>51</v>
      </c>
    </row>
    <row r="2951" spans="1:8">
      <c r="A2951" t="str">
        <f t="shared" si="100"/>
        <v>-Phường51</v>
      </c>
      <c r="B2951" s="3"/>
      <c r="C2951" s="8" t="s">
        <v>168</v>
      </c>
      <c r="D2951" s="49"/>
      <c r="E2951" s="50"/>
      <c r="F2951" s="51">
        <v>30</v>
      </c>
      <c r="G2951" s="50">
        <v>0</v>
      </c>
      <c r="H2951">
        <v>51</v>
      </c>
    </row>
    <row r="2952" spans="1:8">
      <c r="A2952" t="str">
        <f t="shared" si="100"/>
        <v>-Xã51</v>
      </c>
      <c r="B2952" s="3"/>
      <c r="C2952" s="8" t="s">
        <v>169</v>
      </c>
      <c r="D2952" s="49"/>
      <c r="E2952" s="50">
        <v>816</v>
      </c>
      <c r="F2952" s="51">
        <v>35</v>
      </c>
      <c r="G2952" s="50">
        <v>28560</v>
      </c>
      <c r="H2952">
        <v>51</v>
      </c>
    </row>
    <row r="2953" spans="1:8">
      <c r="A2953" t="str">
        <f t="shared" si="100"/>
        <v>Trường chính trị 51</v>
      </c>
      <c r="B2953" s="3" t="s">
        <v>26</v>
      </c>
      <c r="C2953" s="8" t="s">
        <v>51</v>
      </c>
      <c r="D2953" s="49"/>
      <c r="E2953" s="50">
        <v>3</v>
      </c>
      <c r="F2953" s="51">
        <v>80</v>
      </c>
      <c r="G2953" s="50">
        <v>240</v>
      </c>
      <c r="H2953">
        <v>51</v>
      </c>
    </row>
    <row r="2954" spans="1:8">
      <c r="A2954" t="str">
        <f t="shared" si="100"/>
        <v>Trường dân tộc nội trú51</v>
      </c>
      <c r="B2954" s="3" t="s">
        <v>24</v>
      </c>
      <c r="C2954" s="8" t="s">
        <v>165</v>
      </c>
      <c r="D2954" s="49"/>
      <c r="E2954" s="50"/>
      <c r="F2954" s="51">
        <v>55</v>
      </c>
      <c r="G2954" s="50">
        <v>0</v>
      </c>
      <c r="H2954">
        <v>51</v>
      </c>
    </row>
    <row r="2955" spans="1:8" ht="45">
      <c r="A2955" t="str">
        <f t="shared" si="100"/>
        <v>'Phân bổ bổ sung số biên chế tiết kiệm, chưa tuyển sự nghiệp giáo dục - đào tạo51</v>
      </c>
      <c r="B2955" s="3" t="s">
        <v>22</v>
      </c>
      <c r="C2955" s="8" t="s">
        <v>170</v>
      </c>
      <c r="D2955" s="49"/>
      <c r="E2955" s="50">
        <v>106</v>
      </c>
      <c r="F2955" s="51">
        <v>66</v>
      </c>
      <c r="G2955" s="50">
        <v>6996</v>
      </c>
      <c r="H2955">
        <v>51</v>
      </c>
    </row>
    <row r="2956" spans="1:8">
      <c r="A2956" t="str">
        <f t="shared" si="100"/>
        <v>Chi các chế độ chính sách51</v>
      </c>
      <c r="B2956" s="25">
        <v>3</v>
      </c>
      <c r="C2956" s="6" t="s">
        <v>50</v>
      </c>
      <c r="D2956" s="47"/>
      <c r="E2956" s="45"/>
      <c r="F2956" s="46"/>
      <c r="G2956" s="45">
        <v>8078.2</v>
      </c>
      <c r="H2956">
        <v>51</v>
      </c>
    </row>
    <row r="2957" spans="1:8" ht="30">
      <c r="A2957" t="str">
        <f t="shared" si="100"/>
        <v>Miễn giảm học phí, hỗ trợ chi phí học tập51</v>
      </c>
      <c r="B2957" s="3" t="s">
        <v>10</v>
      </c>
      <c r="C2957" s="8" t="s">
        <v>49</v>
      </c>
      <c r="D2957" s="49"/>
      <c r="E2957" s="50"/>
      <c r="F2957" s="51"/>
      <c r="G2957" s="50">
        <v>285</v>
      </c>
      <c r="H2957">
        <v>51</v>
      </c>
    </row>
    <row r="2958" spans="1:8" ht="45">
      <c r="A2958" t="str">
        <f t="shared" si="100"/>
        <v>Chính sách hỗ trợ mầm non (tiền ăn trẻ, hỗ trợ giáo viên, hỗ trợ cơ sở mầm non)51</v>
      </c>
      <c r="B2958" s="3" t="s">
        <v>1</v>
      </c>
      <c r="C2958" s="8" t="s">
        <v>48</v>
      </c>
      <c r="D2958" s="49"/>
      <c r="E2958" s="50"/>
      <c r="F2958" s="51"/>
      <c r="G2958" s="50">
        <v>5160</v>
      </c>
      <c r="H2958">
        <v>51</v>
      </c>
    </row>
    <row r="2959" spans="1:8">
      <c r="A2959" t="str">
        <f t="shared" si="100"/>
        <v>Chế độ hỗ trợ học sinh khuyết tật51</v>
      </c>
      <c r="B2959" s="3" t="s">
        <v>26</v>
      </c>
      <c r="C2959" s="8" t="s">
        <v>47</v>
      </c>
      <c r="D2959" s="49"/>
      <c r="E2959" s="50"/>
      <c r="F2959" s="51"/>
      <c r="G2959" s="50"/>
      <c r="H2959">
        <v>51</v>
      </c>
    </row>
    <row r="2960" spans="1:8" ht="30">
      <c r="A2960" t="str">
        <f t="shared" si="100"/>
        <v>Chế độ giáo viên dạy trẻ khuyết tật51</v>
      </c>
      <c r="B2960" s="3" t="s">
        <v>24</v>
      </c>
      <c r="C2960" s="8" t="s">
        <v>46</v>
      </c>
      <c r="D2960" s="49"/>
      <c r="E2960" s="50"/>
      <c r="F2960" s="51"/>
      <c r="G2960" s="50">
        <v>1540</v>
      </c>
      <c r="H2960">
        <v>51</v>
      </c>
    </row>
    <row r="2961" spans="1:8" ht="30">
      <c r="A2961" t="str">
        <f t="shared" si="100"/>
        <v>Chế độ hỗ trợ trẻ em nhà trẻ bán trú51</v>
      </c>
      <c r="B2961" s="3" t="s">
        <v>22</v>
      </c>
      <c r="C2961" s="8" t="s">
        <v>45</v>
      </c>
      <c r="D2961" s="49"/>
      <c r="E2961" s="50"/>
      <c r="F2961" s="51"/>
      <c r="G2961" s="50"/>
      <c r="H2961">
        <v>51</v>
      </c>
    </row>
    <row r="2962" spans="1:8" ht="30">
      <c r="A2962" t="str">
        <f t="shared" si="100"/>
        <v>Chế độ hỗ trợ đối với học sinh, trường dân tộc nội trú51</v>
      </c>
      <c r="B2962" s="21" t="s">
        <v>20</v>
      </c>
      <c r="C2962" s="22" t="s">
        <v>161</v>
      </c>
      <c r="D2962" s="49"/>
      <c r="E2962" s="50"/>
      <c r="F2962" s="51"/>
      <c r="G2962" s="50"/>
      <c r="H2962">
        <v>51</v>
      </c>
    </row>
    <row r="2963" spans="1:8">
      <c r="A2963" t="str">
        <f t="shared" si="100"/>
        <v>Hỗ trợ Tết Nguyên đán51</v>
      </c>
      <c r="B2963" s="3" t="s">
        <v>18</v>
      </c>
      <c r="C2963" s="8" t="s">
        <v>44</v>
      </c>
      <c r="D2963" s="49"/>
      <c r="E2963" s="50"/>
      <c r="F2963" s="51"/>
      <c r="G2963" s="50">
        <v>1093.2</v>
      </c>
      <c r="H2963">
        <v>51</v>
      </c>
    </row>
    <row r="2964" spans="1:8">
      <c r="A2964" t="str">
        <f t="shared" si="100"/>
        <v>Các đặc thù51</v>
      </c>
      <c r="B2964" s="25">
        <v>4</v>
      </c>
      <c r="C2964" s="6" t="s">
        <v>43</v>
      </c>
      <c r="D2964" s="47"/>
      <c r="E2964" s="45"/>
      <c r="F2964" s="46"/>
      <c r="G2964" s="45">
        <v>1668</v>
      </c>
      <c r="H2964">
        <v>51</v>
      </c>
    </row>
    <row r="2965" spans="1:8" ht="30">
      <c r="A2965" t="str">
        <f t="shared" si="100"/>
        <v>Trường có từ 02 cơ sở trở lên, mỗi cơ sở51</v>
      </c>
      <c r="B2965" s="3" t="s">
        <v>10</v>
      </c>
      <c r="C2965" s="8" t="s">
        <v>42</v>
      </c>
      <c r="D2965" s="49"/>
      <c r="E2965" s="50">
        <v>3</v>
      </c>
      <c r="F2965" s="51">
        <v>56</v>
      </c>
      <c r="G2965" s="50">
        <v>168</v>
      </c>
      <c r="H2965">
        <v>51</v>
      </c>
    </row>
    <row r="2966" spans="1:8" ht="30">
      <c r="A2966" t="str">
        <f t="shared" si="100"/>
        <v>Hỗ trợ các phường, xã trung tâm (kinh phí đào tạo chính trị)51</v>
      </c>
      <c r="B2966" s="3" t="s">
        <v>1</v>
      </c>
      <c r="C2966" s="8" t="s">
        <v>166</v>
      </c>
      <c r="D2966" s="49"/>
      <c r="E2966" s="50">
        <v>1</v>
      </c>
      <c r="F2966" s="51">
        <v>1500</v>
      </c>
      <c r="G2966" s="50">
        <v>1500</v>
      </c>
      <c r="H2966">
        <v>51</v>
      </c>
    </row>
    <row r="2967" spans="1:8">
      <c r="A2967" t="str">
        <f t="shared" si="100"/>
        <v>Kinh phí hoạt động ngành51</v>
      </c>
      <c r="B2967" s="25">
        <v>5</v>
      </c>
      <c r="C2967" s="6" t="s">
        <v>41</v>
      </c>
      <c r="D2967" s="47"/>
      <c r="E2967" s="52">
        <v>162059</v>
      </c>
      <c r="F2967" s="53">
        <v>0.01</v>
      </c>
      <c r="G2967" s="45">
        <v>1620.5900000000001</v>
      </c>
      <c r="H2967">
        <v>51</v>
      </c>
    </row>
    <row r="2968" spans="1:8">
      <c r="A2968" t="str">
        <f t="shared" si="100"/>
        <v>Các sự nghiệp khác51</v>
      </c>
      <c r="B2968" s="25" t="s">
        <v>40</v>
      </c>
      <c r="C2968" s="6" t="s">
        <v>39</v>
      </c>
      <c r="D2968" s="47"/>
      <c r="E2968" s="50"/>
      <c r="F2968" s="46"/>
      <c r="G2968" s="45">
        <v>158842.8628872</v>
      </c>
      <c r="H2968">
        <v>51</v>
      </c>
    </row>
    <row r="2969" spans="1:8">
      <c r="A2969" t="str">
        <f t="shared" si="100"/>
        <v>Chi chế độ tiền lương51</v>
      </c>
      <c r="B2969" s="25">
        <v>1</v>
      </c>
      <c r="C2969" s="10" t="s">
        <v>38</v>
      </c>
      <c r="D2969" s="48"/>
      <c r="E2969" s="45"/>
      <c r="F2969" s="46"/>
      <c r="G2969" s="45">
        <v>28879.6539672</v>
      </c>
      <c r="H2969">
        <v>51</v>
      </c>
    </row>
    <row r="2970" spans="1:8" ht="30">
      <c r="A2970" t="str">
        <f t="shared" si="100"/>
        <v>Chế độ tiền lương theo số biên chế có mặt51</v>
      </c>
      <c r="B2970" s="3" t="s">
        <v>10</v>
      </c>
      <c r="C2970" s="8" t="s">
        <v>37</v>
      </c>
      <c r="D2970" s="49"/>
      <c r="E2970" s="50">
        <v>149</v>
      </c>
      <c r="F2970" s="51"/>
      <c r="G2970" s="50">
        <v>24637.2728112</v>
      </c>
      <c r="H2970">
        <v>51</v>
      </c>
    </row>
    <row r="2971" spans="1:8">
      <c r="A2971" t="str">
        <f t="shared" si="100"/>
        <v>Phụ cấp cấp ủy51</v>
      </c>
      <c r="B2971" s="3" t="s">
        <v>1</v>
      </c>
      <c r="C2971" s="8" t="s">
        <v>36</v>
      </c>
      <c r="D2971" s="49"/>
      <c r="E2971" s="54">
        <v>33</v>
      </c>
      <c r="F2971" s="51">
        <v>8.4239999999999995</v>
      </c>
      <c r="G2971" s="50">
        <v>277.99199999999996</v>
      </c>
      <c r="H2971">
        <v>51</v>
      </c>
    </row>
    <row r="2972" spans="1:8">
      <c r="A2972" t="str">
        <f t="shared" si="100"/>
        <v>Phụ cấp HĐND51</v>
      </c>
      <c r="B2972" s="3" t="s">
        <v>26</v>
      </c>
      <c r="C2972" s="8" t="s">
        <v>35</v>
      </c>
      <c r="D2972" s="49"/>
      <c r="E2972" s="54">
        <v>85</v>
      </c>
      <c r="F2972" s="51">
        <v>8.4239999999999995</v>
      </c>
      <c r="G2972" s="50">
        <v>716.04</v>
      </c>
      <c r="H2972">
        <v>51</v>
      </c>
    </row>
    <row r="2973" spans="1:8" ht="45">
      <c r="A2973" t="str">
        <f t="shared" si="100"/>
        <v>Chế độ người hoạt động không chuyên trách, người trực tiếp tham gia hoạt động tại cấp ấp51</v>
      </c>
      <c r="B2973" s="3" t="s">
        <v>24</v>
      </c>
      <c r="C2973" s="8" t="s">
        <v>34</v>
      </c>
      <c r="D2973" s="49"/>
      <c r="E2973" s="50"/>
      <c r="F2973" s="51"/>
      <c r="G2973" s="50">
        <v>3248.3491559999998</v>
      </c>
      <c r="H2973">
        <v>51</v>
      </c>
    </row>
    <row r="2974" spans="1:8">
      <c r="A2974" t="str">
        <f t="shared" si="100"/>
        <v>Khoán chi hoạt động 51</v>
      </c>
      <c r="B2974" s="25">
        <v>2</v>
      </c>
      <c r="C2974" s="6" t="s">
        <v>33</v>
      </c>
      <c r="D2974" s="47"/>
      <c r="E2974" s="45"/>
      <c r="F2974" s="46"/>
      <c r="G2974" s="45">
        <v>12358</v>
      </c>
      <c r="H2974">
        <v>51</v>
      </c>
    </row>
    <row r="2975" spans="1:8" ht="30">
      <c r="A2975" t="str">
        <f t="shared" ref="A2975:A2997" si="101">C2975&amp;H2975</f>
        <v>Phân bổ theo số biên chế CBCC được giao51</v>
      </c>
      <c r="B2975" s="14" t="s">
        <v>10</v>
      </c>
      <c r="C2975" s="15" t="s">
        <v>32</v>
      </c>
      <c r="D2975" s="55"/>
      <c r="E2975" s="56">
        <v>152</v>
      </c>
      <c r="F2975" s="57">
        <v>80</v>
      </c>
      <c r="G2975" s="58">
        <v>12160</v>
      </c>
      <c r="H2975">
        <v>51</v>
      </c>
    </row>
    <row r="2976" spans="1:8" ht="30">
      <c r="A2976" t="str">
        <f t="shared" si="101"/>
        <v>Phân bổ theo số biên chế viên chức được giao51</v>
      </c>
      <c r="B2976" s="14" t="s">
        <v>1</v>
      </c>
      <c r="C2976" s="15" t="s">
        <v>31</v>
      </c>
      <c r="D2976" s="55"/>
      <c r="E2976" s="56">
        <v>0</v>
      </c>
      <c r="F2976" s="57">
        <v>50</v>
      </c>
      <c r="G2976" s="58">
        <v>0</v>
      </c>
      <c r="H2976">
        <v>51</v>
      </c>
    </row>
    <row r="2977" spans="1:8" ht="30">
      <c r="A2977" t="str">
        <f t="shared" si="101"/>
        <v>Phân bổ bổ sung số biên chế tiết kiệm, chưa tuyển51</v>
      </c>
      <c r="B2977" s="14" t="s">
        <v>26</v>
      </c>
      <c r="C2977" s="13" t="s">
        <v>30</v>
      </c>
      <c r="D2977" s="59"/>
      <c r="E2977" s="56">
        <v>3</v>
      </c>
      <c r="F2977" s="57">
        <v>66</v>
      </c>
      <c r="G2977" s="58">
        <v>198</v>
      </c>
      <c r="H2977">
        <v>51</v>
      </c>
    </row>
    <row r="2978" spans="1:8">
      <c r="A2978" t="str">
        <f t="shared" si="101"/>
        <v>Chi các chế độ chính sách lớn51</v>
      </c>
      <c r="B2978" s="25">
        <v>3</v>
      </c>
      <c r="C2978" s="6" t="s">
        <v>29</v>
      </c>
      <c r="D2978" s="47"/>
      <c r="E2978" s="45"/>
      <c r="F2978" s="46"/>
      <c r="G2978" s="45">
        <v>44416.225200000001</v>
      </c>
      <c r="H2978">
        <v>51</v>
      </c>
    </row>
    <row r="2979" spans="1:8" ht="30">
      <c r="A2979" t="str">
        <f t="shared" si="101"/>
        <v>Chi chế độ trợ giúp xã hội thường xuyên51</v>
      </c>
      <c r="B2979" s="3" t="s">
        <v>10</v>
      </c>
      <c r="C2979" s="8" t="s">
        <v>28</v>
      </c>
      <c r="D2979" s="49"/>
      <c r="E2979" s="50"/>
      <c r="F2979" s="51"/>
      <c r="G2979" s="50">
        <v>9132</v>
      </c>
      <c r="H2979">
        <v>51</v>
      </c>
    </row>
    <row r="2980" spans="1:8">
      <c r="A2980" t="str">
        <f t="shared" si="101"/>
        <v>Tiền điện hộ nghèo, BTXH51</v>
      </c>
      <c r="B2980" s="3" t="s">
        <v>1</v>
      </c>
      <c r="C2980" s="8" t="s">
        <v>27</v>
      </c>
      <c r="D2980" s="49"/>
      <c r="E2980" s="50"/>
      <c r="F2980" s="51"/>
      <c r="G2980" s="50"/>
      <c r="H2980">
        <v>51</v>
      </c>
    </row>
    <row r="2981" spans="1:8" ht="30">
      <c r="A2981" t="str">
        <f t="shared" si="101"/>
        <v>Chính sách người có uy tín, già làng51</v>
      </c>
      <c r="B2981" s="3" t="s">
        <v>26</v>
      </c>
      <c r="C2981" s="8" t="s">
        <v>25</v>
      </c>
      <c r="D2981" s="49"/>
      <c r="E2981" s="50"/>
      <c r="F2981" s="51"/>
      <c r="G2981" s="50">
        <v>42</v>
      </c>
      <c r="H2981">
        <v>51</v>
      </c>
    </row>
    <row r="2982" spans="1:8" ht="30">
      <c r="A2982" t="str">
        <f t="shared" si="101"/>
        <v>Chế độ quà tặng, chúc thọ người cao tuổi51</v>
      </c>
      <c r="B2982" s="3" t="s">
        <v>24</v>
      </c>
      <c r="C2982" s="8" t="s">
        <v>23</v>
      </c>
      <c r="D2982" s="49"/>
      <c r="E2982" s="50"/>
      <c r="F2982" s="51"/>
      <c r="G2982" s="50"/>
      <c r="H2982">
        <v>51</v>
      </c>
    </row>
    <row r="2983" spans="1:8" ht="30">
      <c r="A2983" t="str">
        <f t="shared" si="101"/>
        <v>Chế độ đối với trưởng các đoàn thể ấp51</v>
      </c>
      <c r="B2983" s="3" t="s">
        <v>22</v>
      </c>
      <c r="C2983" s="8" t="s">
        <v>21</v>
      </c>
      <c r="D2983" s="49"/>
      <c r="E2983" s="50">
        <v>912</v>
      </c>
      <c r="F2983" s="51">
        <v>3.5999999999999996</v>
      </c>
      <c r="G2983" s="50">
        <v>3283.2</v>
      </c>
      <c r="H2983">
        <v>51</v>
      </c>
    </row>
    <row r="2984" spans="1:8">
      <c r="A2984" t="str">
        <f t="shared" si="101"/>
        <v>Chế độ hỗ trợ tổ nhân dân51</v>
      </c>
      <c r="B2984" s="3" t="s">
        <v>20</v>
      </c>
      <c r="C2984" s="8" t="s">
        <v>19</v>
      </c>
      <c r="D2984" s="49"/>
      <c r="E2984" s="50">
        <v>4620</v>
      </c>
      <c r="F2984" s="51">
        <v>3.5999999999999996</v>
      </c>
      <c r="G2984" s="50">
        <v>16632</v>
      </c>
      <c r="H2984">
        <v>51</v>
      </c>
    </row>
    <row r="2985" spans="1:8" ht="30">
      <c r="A2985" t="str">
        <f t="shared" si="101"/>
        <v>Chế độ đối với đội an ninh trật tự cơ sở51</v>
      </c>
      <c r="B2985" s="3" t="s">
        <v>18</v>
      </c>
      <c r="C2985" s="8" t="s">
        <v>17</v>
      </c>
      <c r="D2985" s="49"/>
      <c r="E2985" s="50"/>
      <c r="F2985" s="51"/>
      <c r="G2985" s="50">
        <v>6474</v>
      </c>
      <c r="H2985">
        <v>51</v>
      </c>
    </row>
    <row r="2986" spans="1:8">
      <c r="A2986" t="str">
        <f t="shared" si="101"/>
        <v>Chế độ dân quân tự vệ51</v>
      </c>
      <c r="B2986" s="3" t="s">
        <v>16</v>
      </c>
      <c r="C2986" s="8" t="s">
        <v>15</v>
      </c>
      <c r="D2986" s="49"/>
      <c r="E2986" s="50"/>
      <c r="F2986" s="51"/>
      <c r="G2986" s="50">
        <v>7699.0252</v>
      </c>
      <c r="H2986">
        <v>51</v>
      </c>
    </row>
    <row r="2987" spans="1:8">
      <c r="A2987" t="str">
        <f t="shared" si="101"/>
        <v>Chế độ hỗ trợ Tết Nguyên đán51</v>
      </c>
      <c r="B2987" s="3" t="s">
        <v>14</v>
      </c>
      <c r="C2987" s="8" t="s">
        <v>13</v>
      </c>
      <c r="D2987" s="49"/>
      <c r="E2987" s="50"/>
      <c r="F2987" s="51"/>
      <c r="G2987" s="50">
        <v>1154</v>
      </c>
      <c r="H2987">
        <v>51</v>
      </c>
    </row>
    <row r="2988" spans="1:8">
      <c r="A2988" t="str">
        <f t="shared" si="101"/>
        <v>Chi thu gom, xử lý rác51</v>
      </c>
      <c r="B2988" s="25">
        <v>4</v>
      </c>
      <c r="C2988" s="10" t="s">
        <v>12</v>
      </c>
      <c r="D2988" s="48"/>
      <c r="E2988" s="45"/>
      <c r="F2988" s="46"/>
      <c r="G2988" s="45">
        <v>34210.440719999999</v>
      </c>
      <c r="H2988">
        <v>51</v>
      </c>
    </row>
    <row r="2989" spans="1:8">
      <c r="A2989" t="str">
        <f t="shared" si="101"/>
        <v>Chi bổ sung đặc thù51</v>
      </c>
      <c r="B2989" s="25">
        <v>5</v>
      </c>
      <c r="C2989" s="6" t="s">
        <v>11</v>
      </c>
      <c r="D2989" s="47"/>
      <c r="E2989" s="45"/>
      <c r="F2989" s="46"/>
      <c r="G2989" s="45">
        <v>8500</v>
      </c>
      <c r="H2989">
        <v>51</v>
      </c>
    </row>
    <row r="2990" spans="1:8">
      <c r="A2990" t="str">
        <f t="shared" si="101"/>
        <v>Hỗ trợ các phường, xã trung tâm51</v>
      </c>
      <c r="B2990" s="3" t="s">
        <v>10</v>
      </c>
      <c r="C2990" s="8" t="s">
        <v>9</v>
      </c>
      <c r="D2990" s="49"/>
      <c r="E2990" s="50"/>
      <c r="F2990" s="51"/>
      <c r="G2990" s="50">
        <v>8500</v>
      </c>
      <c r="H2990">
        <v>51</v>
      </c>
    </row>
    <row r="2991" spans="1:8">
      <c r="A2991" t="str">
        <f t="shared" si="101"/>
        <v>- Phường Trấn Biên 51</v>
      </c>
      <c r="B2991" s="3"/>
      <c r="C2991" s="8" t="s">
        <v>8</v>
      </c>
      <c r="D2991" s="49"/>
      <c r="E2991" s="50"/>
      <c r="F2991" s="51">
        <v>60000</v>
      </c>
      <c r="G2991" s="50"/>
      <c r="H2991">
        <v>51</v>
      </c>
    </row>
    <row r="2992" spans="1:8" ht="30">
      <c r="A2992" t="str">
        <f t="shared" si="101"/>
        <v>- Phường Long Khánh và Phường Bình Phước51</v>
      </c>
      <c r="B2992" s="3"/>
      <c r="C2992" s="8" t="s">
        <v>7</v>
      </c>
      <c r="D2992" s="49"/>
      <c r="E2992" s="50"/>
      <c r="F2992" s="51">
        <v>19200</v>
      </c>
      <c r="G2992" s="50"/>
      <c r="H2992">
        <v>51</v>
      </c>
    </row>
    <row r="2993" spans="1:8">
      <c r="A2993" t="str">
        <f t="shared" si="101"/>
        <v>- Các phường trung tâm khác51</v>
      </c>
      <c r="B2993" s="3"/>
      <c r="C2993" s="8" t="s">
        <v>6</v>
      </c>
      <c r="D2993" s="49"/>
      <c r="E2993" s="50">
        <v>1</v>
      </c>
      <c r="F2993" s="51">
        <v>8500</v>
      </c>
      <c r="G2993" s="50">
        <v>8500</v>
      </c>
      <c r="H2993">
        <v>51</v>
      </c>
    </row>
    <row r="2994" spans="1:8">
      <c r="A2994" t="str">
        <f t="shared" si="101"/>
        <v xml:space="preserve"> Hỗ trợ các xã vùng biên giới51</v>
      </c>
      <c r="B2994" s="3" t="s">
        <v>1</v>
      </c>
      <c r="C2994" s="8" t="s">
        <v>5</v>
      </c>
      <c r="D2994" s="49"/>
      <c r="E2994" s="50"/>
      <c r="F2994" s="51">
        <v>3000</v>
      </c>
      <c r="G2994" s="50">
        <v>0</v>
      </c>
      <c r="H2994">
        <v>51</v>
      </c>
    </row>
    <row r="2995" spans="1:8">
      <c r="A2995" t="str">
        <f t="shared" si="101"/>
        <v>Phân bổ chung 51</v>
      </c>
      <c r="B2995" s="25">
        <v>9</v>
      </c>
      <c r="C2995" s="6" t="s">
        <v>4</v>
      </c>
      <c r="D2995" s="47"/>
      <c r="E2995" s="45"/>
      <c r="F2995" s="46"/>
      <c r="G2995" s="45">
        <v>30478.542999999998</v>
      </c>
      <c r="H2995">
        <v>51</v>
      </c>
    </row>
    <row r="2996" spans="1:8">
      <c r="A2996" t="str">
        <f t="shared" si="101"/>
        <v>Phân bổ chung theo xã51</v>
      </c>
      <c r="B2996" s="3" t="s">
        <v>3</v>
      </c>
      <c r="C2996" s="8" t="s">
        <v>2</v>
      </c>
      <c r="D2996" s="49"/>
      <c r="E2996" s="50">
        <v>1</v>
      </c>
      <c r="F2996" s="51">
        <v>18000</v>
      </c>
      <c r="G2996" s="50">
        <v>18000</v>
      </c>
      <c r="H2996">
        <v>51</v>
      </c>
    </row>
    <row r="2997" spans="1:8">
      <c r="A2997" t="str">
        <f t="shared" si="101"/>
        <v>Phân bổ theo dân số 51</v>
      </c>
      <c r="B2997" s="3" t="s">
        <v>1</v>
      </c>
      <c r="C2997" s="8" t="s">
        <v>0</v>
      </c>
      <c r="D2997" s="49"/>
      <c r="E2997" s="52">
        <v>162059</v>
      </c>
      <c r="F2997" s="51">
        <v>7.6999999999999999E-2</v>
      </c>
      <c r="G2997" s="50">
        <v>12478.543</v>
      </c>
      <c r="H2997">
        <v>51</v>
      </c>
    </row>
    <row r="3000" spans="1:8">
      <c r="B3000" s="147" t="s">
        <v>64</v>
      </c>
      <c r="C3000" s="149" t="s">
        <v>63</v>
      </c>
      <c r="D3000" s="149" t="s">
        <v>62</v>
      </c>
      <c r="E3000" s="151" t="s">
        <v>61</v>
      </c>
      <c r="F3000" s="151"/>
      <c r="G3000" s="151"/>
      <c r="H3000">
        <v>52</v>
      </c>
    </row>
    <row r="3001" spans="1:8">
      <c r="B3001" s="148"/>
      <c r="C3001" s="150"/>
      <c r="D3001" s="150"/>
      <c r="E3001" s="18" t="s">
        <v>60</v>
      </c>
      <c r="F3001" s="18" t="s">
        <v>59</v>
      </c>
      <c r="G3001" s="18" t="s">
        <v>58</v>
      </c>
      <c r="H3001">
        <v>52</v>
      </c>
    </row>
    <row r="3002" spans="1:8">
      <c r="A3002" t="str">
        <f t="shared" ref="A3002:A3033" si="102">C3002&amp;H3002</f>
        <v>Tổng52</v>
      </c>
      <c r="B3002" s="25"/>
      <c r="C3002" s="26" t="s">
        <v>57</v>
      </c>
      <c r="D3002" s="45"/>
      <c r="E3002" s="45"/>
      <c r="F3002" s="46"/>
      <c r="G3002" s="45">
        <f>G3003+G3027</f>
        <v>147398.34071312234</v>
      </c>
      <c r="H3002">
        <v>52</v>
      </c>
    </row>
    <row r="3003" spans="1:8">
      <c r="A3003" t="str">
        <f t="shared" si="102"/>
        <v>Sự nghiệp giáo dục - đào tạo52</v>
      </c>
      <c r="B3003" s="25" t="s">
        <v>56</v>
      </c>
      <c r="C3003" s="6" t="s">
        <v>55</v>
      </c>
      <c r="D3003" s="47"/>
      <c r="E3003" s="45"/>
      <c r="F3003" s="46"/>
      <c r="G3003" s="45">
        <v>75254.078031682337</v>
      </c>
      <c r="H3003">
        <v>52</v>
      </c>
    </row>
    <row r="3004" spans="1:8" ht="28.5">
      <c r="A3004" t="str">
        <f t="shared" si="102"/>
        <v>Chi chế độ tiền lương theo số biên chế có mặt52</v>
      </c>
      <c r="B3004" s="25">
        <v>1</v>
      </c>
      <c r="C3004" s="10" t="s">
        <v>54</v>
      </c>
      <c r="D3004" s="48"/>
      <c r="E3004" s="45">
        <v>262</v>
      </c>
      <c r="F3004" s="46"/>
      <c r="G3004" s="45">
        <v>58724.773482959994</v>
      </c>
      <c r="H3004">
        <v>52</v>
      </c>
    </row>
    <row r="3005" spans="1:8">
      <c r="A3005" t="str">
        <f t="shared" si="102"/>
        <v>Khoán chi hoạt động giáo dục52</v>
      </c>
      <c r="B3005" s="25">
        <v>2</v>
      </c>
      <c r="C3005" s="6" t="s">
        <v>163</v>
      </c>
      <c r="D3005" s="47"/>
      <c r="E3005" s="45"/>
      <c r="F3005" s="46"/>
      <c r="G3005" s="45">
        <v>13693</v>
      </c>
      <c r="H3005">
        <v>52</v>
      </c>
    </row>
    <row r="3006" spans="1:8">
      <c r="A3006" t="str">
        <f t="shared" si="102"/>
        <v>Mầm non52</v>
      </c>
      <c r="B3006" s="3" t="s">
        <v>10</v>
      </c>
      <c r="C3006" s="8" t="s">
        <v>53</v>
      </c>
      <c r="D3006" s="49"/>
      <c r="E3006" s="50"/>
      <c r="F3006" s="51"/>
      <c r="G3006" s="50">
        <v>5280</v>
      </c>
      <c r="H3006">
        <v>52</v>
      </c>
    </row>
    <row r="3007" spans="1:8">
      <c r="A3007" t="str">
        <f t="shared" si="102"/>
        <v>- Phường52</v>
      </c>
      <c r="B3007" s="3"/>
      <c r="C3007" s="8" t="s">
        <v>167</v>
      </c>
      <c r="D3007" s="49"/>
      <c r="E3007" s="50"/>
      <c r="F3007" s="51">
        <v>52</v>
      </c>
      <c r="G3007" s="50">
        <v>0</v>
      </c>
      <c r="H3007">
        <v>52</v>
      </c>
    </row>
    <row r="3008" spans="1:8">
      <c r="A3008" t="str">
        <f t="shared" si="102"/>
        <v>- Xã52</v>
      </c>
      <c r="B3008" s="3"/>
      <c r="C3008" s="8" t="s">
        <v>164</v>
      </c>
      <c r="D3008" s="49"/>
      <c r="E3008" s="50">
        <v>88</v>
      </c>
      <c r="F3008" s="51">
        <v>60</v>
      </c>
      <c r="G3008" s="50">
        <v>5280</v>
      </c>
      <c r="H3008">
        <v>52</v>
      </c>
    </row>
    <row r="3009" spans="1:8">
      <c r="A3009" t="str">
        <f t="shared" si="102"/>
        <v>Cấp 1, 252</v>
      </c>
      <c r="B3009" s="3" t="s">
        <v>1</v>
      </c>
      <c r="C3009" s="8" t="s">
        <v>52</v>
      </c>
      <c r="D3009" s="49"/>
      <c r="E3009" s="50"/>
      <c r="F3009" s="51"/>
      <c r="G3009" s="50">
        <v>6895</v>
      </c>
      <c r="H3009">
        <v>52</v>
      </c>
    </row>
    <row r="3010" spans="1:8">
      <c r="A3010" t="str">
        <f t="shared" si="102"/>
        <v>-Phường52</v>
      </c>
      <c r="B3010" s="3"/>
      <c r="C3010" s="8" t="s">
        <v>168</v>
      </c>
      <c r="D3010" s="49"/>
      <c r="E3010" s="50"/>
      <c r="F3010" s="51">
        <v>30</v>
      </c>
      <c r="G3010" s="50">
        <v>0</v>
      </c>
      <c r="H3010">
        <v>52</v>
      </c>
    </row>
    <row r="3011" spans="1:8">
      <c r="A3011" t="str">
        <f t="shared" si="102"/>
        <v>-Xã52</v>
      </c>
      <c r="B3011" s="3"/>
      <c r="C3011" s="8" t="s">
        <v>169</v>
      </c>
      <c r="D3011" s="49"/>
      <c r="E3011" s="50">
        <v>197</v>
      </c>
      <c r="F3011" s="51">
        <v>35</v>
      </c>
      <c r="G3011" s="50">
        <v>6895</v>
      </c>
      <c r="H3011">
        <v>52</v>
      </c>
    </row>
    <row r="3012" spans="1:8">
      <c r="A3012" t="str">
        <f t="shared" si="102"/>
        <v>Trường chính trị 52</v>
      </c>
      <c r="B3012" s="3" t="s">
        <v>26</v>
      </c>
      <c r="C3012" s="8" t="s">
        <v>51</v>
      </c>
      <c r="D3012" s="49"/>
      <c r="E3012" s="50"/>
      <c r="F3012" s="51">
        <v>80</v>
      </c>
      <c r="G3012" s="50">
        <v>0</v>
      </c>
      <c r="H3012">
        <v>52</v>
      </c>
    </row>
    <row r="3013" spans="1:8">
      <c r="A3013" t="str">
        <f t="shared" si="102"/>
        <v>Trường dân tộc nội trú52</v>
      </c>
      <c r="B3013" s="3" t="s">
        <v>24</v>
      </c>
      <c r="C3013" s="8" t="s">
        <v>165</v>
      </c>
      <c r="D3013" s="49"/>
      <c r="E3013" s="50"/>
      <c r="F3013" s="51">
        <v>55</v>
      </c>
      <c r="G3013" s="50">
        <v>0</v>
      </c>
      <c r="H3013">
        <v>52</v>
      </c>
    </row>
    <row r="3014" spans="1:8" ht="45">
      <c r="A3014" t="str">
        <f t="shared" si="102"/>
        <v>'Phân bổ bổ sung số biên chế tiết kiệm, chưa tuyển sự nghiệp giáo dục - đào tạo52</v>
      </c>
      <c r="B3014" s="3" t="s">
        <v>22</v>
      </c>
      <c r="C3014" s="8" t="s">
        <v>170</v>
      </c>
      <c r="D3014" s="49"/>
      <c r="E3014" s="50">
        <v>23</v>
      </c>
      <c r="F3014" s="51">
        <v>66</v>
      </c>
      <c r="G3014" s="50">
        <v>1518</v>
      </c>
      <c r="H3014">
        <v>52</v>
      </c>
    </row>
    <row r="3015" spans="1:8">
      <c r="A3015" t="str">
        <f t="shared" si="102"/>
        <v>Chi các chế độ chính sách52</v>
      </c>
      <c r="B3015" s="25">
        <v>3</v>
      </c>
      <c r="C3015" s="6" t="s">
        <v>50</v>
      </c>
      <c r="D3015" s="47"/>
      <c r="E3015" s="45"/>
      <c r="F3015" s="46"/>
      <c r="G3015" s="45">
        <v>2606.1045487223478</v>
      </c>
      <c r="H3015">
        <v>52</v>
      </c>
    </row>
    <row r="3016" spans="1:8" ht="30">
      <c r="A3016" t="str">
        <f t="shared" si="102"/>
        <v>Miễn giảm học phí, hỗ trợ chi phí học tập52</v>
      </c>
      <c r="B3016" s="3" t="s">
        <v>10</v>
      </c>
      <c r="C3016" s="8" t="s">
        <v>49</v>
      </c>
      <c r="D3016" s="49"/>
      <c r="E3016" s="50"/>
      <c r="F3016" s="51"/>
      <c r="G3016" s="50">
        <v>125.55</v>
      </c>
      <c r="H3016">
        <v>52</v>
      </c>
    </row>
    <row r="3017" spans="1:8" ht="45">
      <c r="A3017" t="str">
        <f t="shared" si="102"/>
        <v>Chính sách hỗ trợ mầm non (tiền ăn trẻ, hỗ trợ giáo viên, hỗ trợ cơ sở mầm non)52</v>
      </c>
      <c r="B3017" s="3" t="s">
        <v>1</v>
      </c>
      <c r="C3017" s="8" t="s">
        <v>48</v>
      </c>
      <c r="D3017" s="49"/>
      <c r="E3017" s="50"/>
      <c r="F3017" s="51"/>
      <c r="G3017" s="50">
        <v>31.68</v>
      </c>
      <c r="H3017">
        <v>52</v>
      </c>
    </row>
    <row r="3018" spans="1:8">
      <c r="A3018" t="str">
        <f t="shared" si="102"/>
        <v>Chế độ hỗ trợ học sinh khuyết tật52</v>
      </c>
      <c r="B3018" s="3" t="s">
        <v>26</v>
      </c>
      <c r="C3018" s="8" t="s">
        <v>47</v>
      </c>
      <c r="D3018" s="49"/>
      <c r="E3018" s="50"/>
      <c r="F3018" s="51"/>
      <c r="G3018" s="50"/>
      <c r="H3018">
        <v>52</v>
      </c>
    </row>
    <row r="3019" spans="1:8" ht="30">
      <c r="A3019" t="str">
        <f t="shared" si="102"/>
        <v>Chế độ giáo viên dạy trẻ khuyết tật52</v>
      </c>
      <c r="B3019" s="3" t="s">
        <v>24</v>
      </c>
      <c r="C3019" s="8" t="s">
        <v>46</v>
      </c>
      <c r="D3019" s="49"/>
      <c r="E3019" s="50"/>
      <c r="F3019" s="51"/>
      <c r="G3019" s="50">
        <v>2106.8745487223478</v>
      </c>
      <c r="H3019">
        <v>52</v>
      </c>
    </row>
    <row r="3020" spans="1:8" ht="30">
      <c r="A3020" t="str">
        <f t="shared" si="102"/>
        <v>Chế độ hỗ trợ trẻ em nhà trẻ bán trú52</v>
      </c>
      <c r="B3020" s="3" t="s">
        <v>22</v>
      </c>
      <c r="C3020" s="8" t="s">
        <v>45</v>
      </c>
      <c r="D3020" s="49"/>
      <c r="E3020" s="50"/>
      <c r="F3020" s="51"/>
      <c r="G3020" s="50">
        <v>0</v>
      </c>
      <c r="H3020">
        <v>52</v>
      </c>
    </row>
    <row r="3021" spans="1:8" ht="30">
      <c r="A3021" t="str">
        <f t="shared" si="102"/>
        <v>Chế độ hỗ trợ đối với học sinh, trường dân tộc nội trú52</v>
      </c>
      <c r="B3021" s="21" t="s">
        <v>20</v>
      </c>
      <c r="C3021" s="22" t="s">
        <v>161</v>
      </c>
      <c r="D3021" s="49"/>
      <c r="E3021" s="50"/>
      <c r="F3021" s="51"/>
      <c r="G3021" s="50">
        <v>0</v>
      </c>
      <c r="H3021">
        <v>52</v>
      </c>
    </row>
    <row r="3022" spans="1:8">
      <c r="A3022" t="str">
        <f t="shared" si="102"/>
        <v>Hỗ trợ Tết Nguyên đán52</v>
      </c>
      <c r="B3022" s="3" t="s">
        <v>18</v>
      </c>
      <c r="C3022" s="8" t="s">
        <v>44</v>
      </c>
      <c r="D3022" s="49"/>
      <c r="E3022" s="50">
        <v>285</v>
      </c>
      <c r="F3022" s="51">
        <v>1.2</v>
      </c>
      <c r="G3022" s="50">
        <v>342</v>
      </c>
      <c r="H3022">
        <v>52</v>
      </c>
    </row>
    <row r="3023" spans="1:8">
      <c r="A3023" t="str">
        <f t="shared" si="102"/>
        <v>Các đặc thù52</v>
      </c>
      <c r="B3023" s="25">
        <v>4</v>
      </c>
      <c r="C3023" s="6" t="s">
        <v>43</v>
      </c>
      <c r="D3023" s="47"/>
      <c r="E3023" s="45"/>
      <c r="F3023" s="46"/>
      <c r="G3023" s="45">
        <v>0</v>
      </c>
      <c r="H3023">
        <v>52</v>
      </c>
    </row>
    <row r="3024" spans="1:8" ht="30">
      <c r="A3024" t="str">
        <f t="shared" si="102"/>
        <v>Trường có từ 02 cơ sở trở lên, mỗi cơ sở52</v>
      </c>
      <c r="B3024" s="3" t="s">
        <v>10</v>
      </c>
      <c r="C3024" s="8" t="s">
        <v>42</v>
      </c>
      <c r="D3024" s="49"/>
      <c r="E3024" s="50"/>
      <c r="F3024" s="51">
        <v>56</v>
      </c>
      <c r="G3024" s="50">
        <v>0</v>
      </c>
      <c r="H3024">
        <v>52</v>
      </c>
    </row>
    <row r="3025" spans="1:8" ht="30">
      <c r="A3025" t="str">
        <f t="shared" si="102"/>
        <v>Hỗ trợ các phường, xã trung tâm (kinh phí đào tạo chính trị)52</v>
      </c>
      <c r="B3025" s="3" t="s">
        <v>1</v>
      </c>
      <c r="C3025" s="8" t="s">
        <v>166</v>
      </c>
      <c r="D3025" s="49"/>
      <c r="E3025" s="50"/>
      <c r="F3025" s="51">
        <v>1500</v>
      </c>
      <c r="G3025" s="50">
        <v>0</v>
      </c>
      <c r="H3025">
        <v>52</v>
      </c>
    </row>
    <row r="3026" spans="1:8">
      <c r="A3026" t="str">
        <f t="shared" si="102"/>
        <v>Kinh phí hoạt động ngành52</v>
      </c>
      <c r="B3026" s="25">
        <v>5</v>
      </c>
      <c r="C3026" s="6" t="s">
        <v>41</v>
      </c>
      <c r="D3026" s="47"/>
      <c r="E3026" s="52">
        <v>23020</v>
      </c>
      <c r="F3026" s="53">
        <v>0.01</v>
      </c>
      <c r="G3026" s="45">
        <v>230.20000000000002</v>
      </c>
      <c r="H3026">
        <v>52</v>
      </c>
    </row>
    <row r="3027" spans="1:8">
      <c r="A3027" t="str">
        <f t="shared" si="102"/>
        <v>Các sự nghiệp khác52</v>
      </c>
      <c r="B3027" s="25" t="s">
        <v>40</v>
      </c>
      <c r="C3027" s="6" t="s">
        <v>39</v>
      </c>
      <c r="D3027" s="47"/>
      <c r="E3027" s="50"/>
      <c r="F3027" s="46"/>
      <c r="G3027" s="45">
        <f>G3028+G3033+G3037+G3047+G3048+G3054</f>
        <v>72144.262681440014</v>
      </c>
      <c r="H3027">
        <v>52</v>
      </c>
    </row>
    <row r="3028" spans="1:8">
      <c r="A3028" t="str">
        <f t="shared" si="102"/>
        <v>Chi chế độ tiền lương52</v>
      </c>
      <c r="B3028" s="25">
        <v>1</v>
      </c>
      <c r="C3028" s="10" t="s">
        <v>38</v>
      </c>
      <c r="D3028" s="48"/>
      <c r="E3028" s="45"/>
      <c r="F3028" s="46"/>
      <c r="G3028" s="45">
        <f>G3029+G3030+G3031+G3032</f>
        <v>14282.536788000001</v>
      </c>
      <c r="H3028">
        <v>52</v>
      </c>
    </row>
    <row r="3029" spans="1:8" ht="30">
      <c r="A3029" t="str">
        <f t="shared" si="102"/>
        <v>Chế độ tiền lương theo số biên chế có mặt52</v>
      </c>
      <c r="B3029" s="3" t="s">
        <v>10</v>
      </c>
      <c r="C3029" s="8" t="s">
        <v>37</v>
      </c>
      <c r="D3029" s="49"/>
      <c r="E3029" s="50">
        <v>64</v>
      </c>
      <c r="F3029" s="51"/>
      <c r="G3029" s="50">
        <v>10822.072716000002</v>
      </c>
      <c r="H3029">
        <v>52</v>
      </c>
    </row>
    <row r="3030" spans="1:8">
      <c r="A3030" t="str">
        <f t="shared" si="102"/>
        <v>Phụ cấp cấp ủy52</v>
      </c>
      <c r="B3030" s="3" t="s">
        <v>1</v>
      </c>
      <c r="C3030" s="8" t="s">
        <v>36</v>
      </c>
      <c r="D3030" s="49"/>
      <c r="E3030" s="54">
        <v>28</v>
      </c>
      <c r="F3030" s="51">
        <v>8.4239999999999995</v>
      </c>
      <c r="G3030" s="50">
        <v>235.87199999999999</v>
      </c>
      <c r="H3030">
        <v>52</v>
      </c>
    </row>
    <row r="3031" spans="1:8">
      <c r="A3031" t="str">
        <f t="shared" si="102"/>
        <v>Phụ cấp HĐND52</v>
      </c>
      <c r="B3031" s="3" t="s">
        <v>26</v>
      </c>
      <c r="C3031" s="8" t="s">
        <v>35</v>
      </c>
      <c r="D3031" s="49"/>
      <c r="E3031" s="54">
        <v>63</v>
      </c>
      <c r="F3031" s="51">
        <v>8.4239999999999995</v>
      </c>
      <c r="G3031" s="50">
        <v>530.71199999999999</v>
      </c>
      <c r="H3031">
        <v>52</v>
      </c>
    </row>
    <row r="3032" spans="1:8" ht="45">
      <c r="A3032" t="str">
        <f t="shared" si="102"/>
        <v>Chế độ người hoạt động không chuyên trách, người trực tiếp tham gia hoạt động tại cấp ấp52</v>
      </c>
      <c r="B3032" s="3" t="s">
        <v>24</v>
      </c>
      <c r="C3032" s="8" t="s">
        <v>34</v>
      </c>
      <c r="D3032" s="49"/>
      <c r="E3032" s="50"/>
      <c r="F3032" s="51"/>
      <c r="G3032" s="50">
        <v>2693.8800719999999</v>
      </c>
      <c r="H3032">
        <v>52</v>
      </c>
    </row>
    <row r="3033" spans="1:8">
      <c r="A3033" t="str">
        <f t="shared" si="102"/>
        <v>Khoán chi hoạt động 52</v>
      </c>
      <c r="B3033" s="25">
        <v>2</v>
      </c>
      <c r="C3033" s="6" t="s">
        <v>33</v>
      </c>
      <c r="D3033" s="47"/>
      <c r="E3033" s="45"/>
      <c r="F3033" s="46"/>
      <c r="G3033" s="45">
        <v>8174</v>
      </c>
      <c r="H3033">
        <v>52</v>
      </c>
    </row>
    <row r="3034" spans="1:8" ht="30">
      <c r="A3034" t="str">
        <f t="shared" ref="A3034:A3056" si="103">C3034&amp;H3034</f>
        <v>Phân bổ theo số biên chế CBCC được giao52</v>
      </c>
      <c r="B3034" s="14" t="s">
        <v>10</v>
      </c>
      <c r="C3034" s="15" t="s">
        <v>32</v>
      </c>
      <c r="D3034" s="55"/>
      <c r="E3034" s="56">
        <v>73</v>
      </c>
      <c r="F3034" s="57">
        <v>80</v>
      </c>
      <c r="G3034" s="58">
        <v>5840</v>
      </c>
      <c r="H3034">
        <v>52</v>
      </c>
    </row>
    <row r="3035" spans="1:8" ht="30">
      <c r="A3035" t="str">
        <f t="shared" si="103"/>
        <v>Phân bổ theo số biên chế viên chức được giao52</v>
      </c>
      <c r="B3035" s="14" t="s">
        <v>1</v>
      </c>
      <c r="C3035" s="15" t="s">
        <v>31</v>
      </c>
      <c r="D3035" s="55"/>
      <c r="E3035" s="56">
        <v>15</v>
      </c>
      <c r="F3035" s="57">
        <v>50</v>
      </c>
      <c r="G3035" s="58">
        <v>750</v>
      </c>
      <c r="H3035">
        <v>52</v>
      </c>
    </row>
    <row r="3036" spans="1:8" ht="30">
      <c r="A3036" t="str">
        <f t="shared" si="103"/>
        <v>Phân bổ bổ sung số biên chế tiết kiệm, chưa tuyển52</v>
      </c>
      <c r="B3036" s="14" t="s">
        <v>26</v>
      </c>
      <c r="C3036" s="13" t="s">
        <v>30</v>
      </c>
      <c r="D3036" s="59"/>
      <c r="E3036" s="56">
        <v>24</v>
      </c>
      <c r="F3036" s="57">
        <v>66</v>
      </c>
      <c r="G3036" s="58">
        <v>1584</v>
      </c>
      <c r="H3036">
        <v>52</v>
      </c>
    </row>
    <row r="3037" spans="1:8">
      <c r="A3037" t="str">
        <f t="shared" si="103"/>
        <v>Chi các chế độ chính sách lớn52</v>
      </c>
      <c r="B3037" s="25">
        <v>3</v>
      </c>
      <c r="C3037" s="6" t="s">
        <v>29</v>
      </c>
      <c r="D3037" s="47"/>
      <c r="E3037" s="45"/>
      <c r="F3037" s="46"/>
      <c r="G3037" s="45">
        <v>25552.346000000001</v>
      </c>
      <c r="H3037">
        <v>52</v>
      </c>
    </row>
    <row r="3038" spans="1:8" ht="30">
      <c r="A3038" t="str">
        <f t="shared" si="103"/>
        <v>Chi chế độ trợ giúp xã hội thường xuyên52</v>
      </c>
      <c r="B3038" s="3" t="s">
        <v>10</v>
      </c>
      <c r="C3038" s="8" t="s">
        <v>28</v>
      </c>
      <c r="D3038" s="49"/>
      <c r="E3038" s="50"/>
      <c r="F3038" s="51"/>
      <c r="G3038" s="50">
        <v>13620</v>
      </c>
      <c r="H3038">
        <v>52</v>
      </c>
    </row>
    <row r="3039" spans="1:8">
      <c r="A3039" t="str">
        <f t="shared" si="103"/>
        <v>Tiền điện hộ nghèo, BTXH52</v>
      </c>
      <c r="B3039" s="3" t="s">
        <v>1</v>
      </c>
      <c r="C3039" s="8" t="s">
        <v>27</v>
      </c>
      <c r="D3039" s="49"/>
      <c r="E3039" s="50"/>
      <c r="F3039" s="51"/>
      <c r="G3039" s="50">
        <v>82.109999999999985</v>
      </c>
      <c r="H3039">
        <v>52</v>
      </c>
    </row>
    <row r="3040" spans="1:8" ht="30">
      <c r="A3040" t="str">
        <f t="shared" si="103"/>
        <v>Chính sách người có uy tín, già làng52</v>
      </c>
      <c r="B3040" s="3" t="s">
        <v>26</v>
      </c>
      <c r="C3040" s="8" t="s">
        <v>25</v>
      </c>
      <c r="D3040" s="49"/>
      <c r="E3040" s="50"/>
      <c r="F3040" s="51"/>
      <c r="G3040" s="50">
        <v>66.600000000000009</v>
      </c>
      <c r="H3040">
        <v>52</v>
      </c>
    </row>
    <row r="3041" spans="1:8" ht="30">
      <c r="A3041" t="str">
        <f t="shared" si="103"/>
        <v>Chế độ quà tặng, chúc thọ người cao tuổi52</v>
      </c>
      <c r="B3041" s="3" t="s">
        <v>24</v>
      </c>
      <c r="C3041" s="8" t="s">
        <v>23</v>
      </c>
      <c r="D3041" s="49"/>
      <c r="E3041" s="50"/>
      <c r="F3041" s="51"/>
      <c r="G3041" s="50">
        <v>161</v>
      </c>
      <c r="H3041">
        <v>52</v>
      </c>
    </row>
    <row r="3042" spans="1:8" ht="30">
      <c r="A3042" t="str">
        <f t="shared" si="103"/>
        <v>Chế độ đối với trưởng các đoàn thể ấp52</v>
      </c>
      <c r="B3042" s="3" t="s">
        <v>22</v>
      </c>
      <c r="C3042" s="8" t="s">
        <v>21</v>
      </c>
      <c r="D3042" s="49"/>
      <c r="E3042" s="50">
        <v>56</v>
      </c>
      <c r="F3042" s="51">
        <v>3.5999999999999996</v>
      </c>
      <c r="G3042" s="50">
        <v>201.59999999999997</v>
      </c>
      <c r="H3042">
        <v>52</v>
      </c>
    </row>
    <row r="3043" spans="1:8">
      <c r="A3043" t="str">
        <f t="shared" si="103"/>
        <v>Chế độ hỗ trợ tổ nhân dân52</v>
      </c>
      <c r="B3043" s="3" t="s">
        <v>20</v>
      </c>
      <c r="C3043" s="8" t="s">
        <v>19</v>
      </c>
      <c r="D3043" s="49"/>
      <c r="E3043" s="50">
        <v>167</v>
      </c>
      <c r="F3043" s="51">
        <v>3.5999999999999996</v>
      </c>
      <c r="G3043" s="50">
        <v>601.19999999999993</v>
      </c>
      <c r="H3043">
        <v>52</v>
      </c>
    </row>
    <row r="3044" spans="1:8" ht="30">
      <c r="A3044" t="str">
        <f t="shared" si="103"/>
        <v>Chế độ đối với đội an ninh trật tự cơ sở52</v>
      </c>
      <c r="B3044" s="3" t="s">
        <v>18</v>
      </c>
      <c r="C3044" s="8" t="s">
        <v>17</v>
      </c>
      <c r="D3044" s="49"/>
      <c r="E3044" s="50"/>
      <c r="F3044" s="51"/>
      <c r="G3044" s="50">
        <v>2627.52</v>
      </c>
      <c r="H3044">
        <v>52</v>
      </c>
    </row>
    <row r="3045" spans="1:8">
      <c r="A3045" t="str">
        <f t="shared" si="103"/>
        <v>Chế độ dân quân tự vệ52</v>
      </c>
      <c r="B3045" s="3" t="s">
        <v>16</v>
      </c>
      <c r="C3045" s="8" t="s">
        <v>15</v>
      </c>
      <c r="D3045" s="49"/>
      <c r="E3045" s="50"/>
      <c r="F3045" s="51"/>
      <c r="G3045" s="50">
        <v>6742.8360000000002</v>
      </c>
      <c r="H3045">
        <v>52</v>
      </c>
    </row>
    <row r="3046" spans="1:8">
      <c r="A3046" t="str">
        <f t="shared" si="103"/>
        <v>Chế độ hỗ trợ Tết Nguyên đán52</v>
      </c>
      <c r="B3046" s="3" t="s">
        <v>14</v>
      </c>
      <c r="C3046" s="8" t="s">
        <v>13</v>
      </c>
      <c r="D3046" s="49"/>
      <c r="E3046" s="50"/>
      <c r="F3046" s="51"/>
      <c r="G3046" s="50">
        <v>1449.48</v>
      </c>
      <c r="H3046">
        <v>52</v>
      </c>
    </row>
    <row r="3047" spans="1:8">
      <c r="A3047" t="str">
        <f t="shared" si="103"/>
        <v>Chi thu gom, xử lý rác52</v>
      </c>
      <c r="B3047" s="25">
        <v>4</v>
      </c>
      <c r="C3047" s="10" t="s">
        <v>12</v>
      </c>
      <c r="D3047" s="48"/>
      <c r="E3047" s="45"/>
      <c r="F3047" s="46"/>
      <c r="G3047" s="45">
        <v>4362.8398934400002</v>
      </c>
      <c r="H3047">
        <v>52</v>
      </c>
    </row>
    <row r="3048" spans="1:8">
      <c r="A3048" t="str">
        <f t="shared" si="103"/>
        <v>Chi bổ sung đặc thù52</v>
      </c>
      <c r="B3048" s="25">
        <v>5</v>
      </c>
      <c r="C3048" s="6" t="s">
        <v>11</v>
      </c>
      <c r="D3048" s="47"/>
      <c r="E3048" s="45"/>
      <c r="F3048" s="46"/>
      <c r="G3048" s="45">
        <v>0</v>
      </c>
      <c r="H3048">
        <v>52</v>
      </c>
    </row>
    <row r="3049" spans="1:8">
      <c r="A3049" t="str">
        <f t="shared" si="103"/>
        <v>Hỗ trợ các phường, xã trung tâm52</v>
      </c>
      <c r="B3049" s="3" t="s">
        <v>10</v>
      </c>
      <c r="C3049" s="8" t="s">
        <v>9</v>
      </c>
      <c r="D3049" s="49"/>
      <c r="E3049" s="50"/>
      <c r="F3049" s="51"/>
      <c r="G3049" s="50">
        <v>0</v>
      </c>
      <c r="H3049">
        <v>52</v>
      </c>
    </row>
    <row r="3050" spans="1:8">
      <c r="A3050" t="str">
        <f t="shared" si="103"/>
        <v>- Phường Trấn Biên 52</v>
      </c>
      <c r="B3050" s="3"/>
      <c r="C3050" s="8" t="s">
        <v>8</v>
      </c>
      <c r="D3050" s="49"/>
      <c r="E3050" s="50"/>
      <c r="F3050" s="51">
        <v>60000</v>
      </c>
      <c r="G3050" s="50"/>
      <c r="H3050">
        <v>52</v>
      </c>
    </row>
    <row r="3051" spans="1:8" ht="30">
      <c r="A3051" t="str">
        <f t="shared" si="103"/>
        <v>- Phường Long Khánh và Phường Bình Phước52</v>
      </c>
      <c r="B3051" s="3"/>
      <c r="C3051" s="8" t="s">
        <v>7</v>
      </c>
      <c r="D3051" s="49"/>
      <c r="E3051" s="50"/>
      <c r="F3051" s="51">
        <v>19200</v>
      </c>
      <c r="G3051" s="50"/>
      <c r="H3051">
        <v>52</v>
      </c>
    </row>
    <row r="3052" spans="1:8">
      <c r="A3052" t="str">
        <f t="shared" si="103"/>
        <v>- Các phường trung tâm khác52</v>
      </c>
      <c r="B3052" s="3"/>
      <c r="C3052" s="8" t="s">
        <v>6</v>
      </c>
      <c r="D3052" s="49"/>
      <c r="E3052" s="50"/>
      <c r="F3052" s="51">
        <v>8500</v>
      </c>
      <c r="G3052" s="50"/>
      <c r="H3052">
        <v>52</v>
      </c>
    </row>
    <row r="3053" spans="1:8">
      <c r="A3053" t="str">
        <f t="shared" si="103"/>
        <v xml:space="preserve"> Hỗ trợ các xã vùng biên giới52</v>
      </c>
      <c r="B3053" s="3" t="s">
        <v>1</v>
      </c>
      <c r="C3053" s="8" t="s">
        <v>5</v>
      </c>
      <c r="D3053" s="49"/>
      <c r="E3053" s="50"/>
      <c r="F3053" s="51">
        <v>3000</v>
      </c>
      <c r="G3053" s="50">
        <v>0</v>
      </c>
      <c r="H3053">
        <v>52</v>
      </c>
    </row>
    <row r="3054" spans="1:8">
      <c r="A3054" t="str">
        <f t="shared" si="103"/>
        <v>Phân bổ chung 52</v>
      </c>
      <c r="B3054" s="25">
        <v>9</v>
      </c>
      <c r="C3054" s="6" t="s">
        <v>4</v>
      </c>
      <c r="D3054" s="47"/>
      <c r="E3054" s="45"/>
      <c r="F3054" s="46"/>
      <c r="G3054" s="45">
        <v>19772.54</v>
      </c>
      <c r="H3054">
        <v>52</v>
      </c>
    </row>
    <row r="3055" spans="1:8">
      <c r="A3055" t="str">
        <f t="shared" si="103"/>
        <v>Phân bổ chung theo xã52</v>
      </c>
      <c r="B3055" s="3" t="s">
        <v>3</v>
      </c>
      <c r="C3055" s="8" t="s">
        <v>2</v>
      </c>
      <c r="D3055" s="49"/>
      <c r="E3055" s="50"/>
      <c r="F3055" s="51">
        <v>18000</v>
      </c>
      <c r="G3055" s="50">
        <v>18000</v>
      </c>
      <c r="H3055">
        <v>52</v>
      </c>
    </row>
    <row r="3056" spans="1:8">
      <c r="A3056" t="str">
        <f t="shared" si="103"/>
        <v>Phân bổ theo dân số 52</v>
      </c>
      <c r="B3056" s="3" t="s">
        <v>1</v>
      </c>
      <c r="C3056" s="8" t="s">
        <v>0</v>
      </c>
      <c r="D3056" s="49"/>
      <c r="E3056" s="52">
        <v>23020</v>
      </c>
      <c r="F3056" s="51">
        <v>7.6999999999999999E-2</v>
      </c>
      <c r="G3056" s="50">
        <v>1772.54</v>
      </c>
      <c r="H3056">
        <v>52</v>
      </c>
    </row>
    <row r="3059" spans="1:8">
      <c r="B3059" s="147" t="s">
        <v>64</v>
      </c>
      <c r="C3059" s="149" t="s">
        <v>63</v>
      </c>
      <c r="D3059" s="149" t="s">
        <v>62</v>
      </c>
      <c r="E3059" s="151" t="s">
        <v>61</v>
      </c>
      <c r="F3059" s="151"/>
      <c r="G3059" s="151"/>
      <c r="H3059">
        <v>53</v>
      </c>
    </row>
    <row r="3060" spans="1:8">
      <c r="B3060" s="148"/>
      <c r="C3060" s="150"/>
      <c r="D3060" s="150"/>
      <c r="E3060" s="18" t="s">
        <v>60</v>
      </c>
      <c r="F3060" s="18" t="s">
        <v>59</v>
      </c>
      <c r="G3060" s="18" t="s">
        <v>58</v>
      </c>
      <c r="H3060">
        <v>53</v>
      </c>
    </row>
    <row r="3061" spans="1:8">
      <c r="A3061" t="str">
        <f t="shared" ref="A3061:A3092" si="104">C3061&amp;H3061</f>
        <v>Tổng53</v>
      </c>
      <c r="B3061" s="25"/>
      <c r="C3061" s="26" t="s">
        <v>57</v>
      </c>
      <c r="D3061" s="45"/>
      <c r="E3061" s="45"/>
      <c r="F3061" s="46"/>
      <c r="G3061" s="45">
        <v>282184.73541155999</v>
      </c>
      <c r="H3061">
        <v>53</v>
      </c>
    </row>
    <row r="3062" spans="1:8">
      <c r="A3062" t="str">
        <f t="shared" si="104"/>
        <v>Sự nghiệp giáo dục - đào tạo53</v>
      </c>
      <c r="B3062" s="25" t="s">
        <v>56</v>
      </c>
      <c r="C3062" s="6" t="s">
        <v>55</v>
      </c>
      <c r="D3062" s="47"/>
      <c r="E3062" s="45"/>
      <c r="F3062" s="46"/>
      <c r="G3062" s="45">
        <v>181278.25443696001</v>
      </c>
      <c r="H3062">
        <v>53</v>
      </c>
    </row>
    <row r="3063" spans="1:8" ht="28.5">
      <c r="A3063" t="str">
        <f t="shared" si="104"/>
        <v>Chi chế độ tiền lương theo số biên chế có mặt53</v>
      </c>
      <c r="B3063" s="25">
        <v>1</v>
      </c>
      <c r="C3063" s="10" t="s">
        <v>54</v>
      </c>
      <c r="D3063" s="48"/>
      <c r="E3063" s="45">
        <v>617</v>
      </c>
      <c r="F3063" s="46"/>
      <c r="G3063" s="45">
        <v>138061.81383696001</v>
      </c>
      <c r="H3063">
        <v>53</v>
      </c>
    </row>
    <row r="3064" spans="1:8">
      <c r="A3064" t="str">
        <f t="shared" si="104"/>
        <v>Khoán chi hoạt động giáo dục53</v>
      </c>
      <c r="B3064" s="25">
        <v>2</v>
      </c>
      <c r="C3064" s="6" t="s">
        <v>163</v>
      </c>
      <c r="D3064" s="47"/>
      <c r="E3064" s="45"/>
      <c r="F3064" s="46"/>
      <c r="G3064" s="45">
        <v>31986.7248</v>
      </c>
      <c r="H3064">
        <v>53</v>
      </c>
    </row>
    <row r="3065" spans="1:8">
      <c r="A3065" t="str">
        <f t="shared" si="104"/>
        <v>Mầm non53</v>
      </c>
      <c r="B3065" s="3" t="s">
        <v>10</v>
      </c>
      <c r="C3065" s="8" t="s">
        <v>53</v>
      </c>
      <c r="D3065" s="49"/>
      <c r="E3065" s="50">
        <v>178</v>
      </c>
      <c r="F3065" s="51"/>
      <c r="G3065" s="50">
        <v>10680</v>
      </c>
      <c r="H3065">
        <v>53</v>
      </c>
    </row>
    <row r="3066" spans="1:8">
      <c r="A3066" t="str">
        <f t="shared" si="104"/>
        <v>- Phường53</v>
      </c>
      <c r="B3066" s="3"/>
      <c r="C3066" s="8" t="s">
        <v>167</v>
      </c>
      <c r="D3066" s="49"/>
      <c r="E3066" s="50"/>
      <c r="F3066" s="51"/>
      <c r="G3066" s="50"/>
      <c r="H3066">
        <v>53</v>
      </c>
    </row>
    <row r="3067" spans="1:8">
      <c r="A3067" t="str">
        <f t="shared" si="104"/>
        <v>- Xã53</v>
      </c>
      <c r="B3067" s="3"/>
      <c r="C3067" s="8" t="s">
        <v>164</v>
      </c>
      <c r="D3067" s="49"/>
      <c r="E3067" s="50">
        <v>178</v>
      </c>
      <c r="F3067" s="51">
        <v>60</v>
      </c>
      <c r="G3067" s="50">
        <v>10680</v>
      </c>
      <c r="H3067">
        <v>53</v>
      </c>
    </row>
    <row r="3068" spans="1:8">
      <c r="A3068" t="str">
        <f t="shared" si="104"/>
        <v>Cấp 1, 253</v>
      </c>
      <c r="B3068" s="3" t="s">
        <v>1</v>
      </c>
      <c r="C3068" s="8" t="s">
        <v>52</v>
      </c>
      <c r="D3068" s="49"/>
      <c r="E3068" s="50">
        <v>498</v>
      </c>
      <c r="F3068" s="51"/>
      <c r="G3068" s="50">
        <v>17430</v>
      </c>
      <c r="H3068">
        <v>53</v>
      </c>
    </row>
    <row r="3069" spans="1:8">
      <c r="A3069" t="str">
        <f t="shared" si="104"/>
        <v>-Phường53</v>
      </c>
      <c r="B3069" s="3"/>
      <c r="C3069" s="8" t="s">
        <v>168</v>
      </c>
      <c r="D3069" s="49"/>
      <c r="E3069" s="50"/>
      <c r="F3069" s="51"/>
      <c r="G3069" s="50">
        <v>0</v>
      </c>
      <c r="H3069">
        <v>53</v>
      </c>
    </row>
    <row r="3070" spans="1:8">
      <c r="A3070" t="str">
        <f t="shared" si="104"/>
        <v>-Xã53</v>
      </c>
      <c r="B3070" s="3"/>
      <c r="C3070" s="8" t="s">
        <v>169</v>
      </c>
      <c r="D3070" s="49"/>
      <c r="E3070" s="50">
        <v>498</v>
      </c>
      <c r="F3070" s="51">
        <v>35</v>
      </c>
      <c r="G3070" s="50">
        <v>17430</v>
      </c>
      <c r="H3070">
        <v>53</v>
      </c>
    </row>
    <row r="3071" spans="1:8">
      <c r="A3071" t="str">
        <f t="shared" si="104"/>
        <v>Trường chính trị 53</v>
      </c>
      <c r="B3071" s="3" t="s">
        <v>26</v>
      </c>
      <c r="C3071" s="8" t="s">
        <v>51</v>
      </c>
      <c r="D3071" s="49"/>
      <c r="E3071" s="50"/>
      <c r="F3071" s="51">
        <v>80</v>
      </c>
      <c r="G3071" s="50">
        <v>0</v>
      </c>
      <c r="H3071">
        <v>53</v>
      </c>
    </row>
    <row r="3072" spans="1:8">
      <c r="A3072" t="str">
        <f t="shared" si="104"/>
        <v>Trường dân tộc nội trú53</v>
      </c>
      <c r="B3072" s="3" t="s">
        <v>24</v>
      </c>
      <c r="C3072" s="8" t="s">
        <v>165</v>
      </c>
      <c r="D3072" s="49"/>
      <c r="E3072" s="50"/>
      <c r="F3072" s="51"/>
      <c r="G3072" s="50"/>
      <c r="H3072">
        <v>53</v>
      </c>
    </row>
    <row r="3073" spans="1:8" ht="45">
      <c r="A3073" t="str">
        <f t="shared" si="104"/>
        <v>'Phân bổ bổ sung số biên chế tiết kiệm, chưa tuyển sự nghiệp giáo dục - đào tạo53</v>
      </c>
      <c r="B3073" s="3" t="s">
        <v>22</v>
      </c>
      <c r="C3073" s="8" t="s">
        <v>170</v>
      </c>
      <c r="D3073" s="49"/>
      <c r="E3073" s="50">
        <v>59</v>
      </c>
      <c r="F3073" s="51">
        <v>65.707199999999986</v>
      </c>
      <c r="G3073" s="50">
        <v>3876.724799999999</v>
      </c>
      <c r="H3073">
        <v>53</v>
      </c>
    </row>
    <row r="3074" spans="1:8">
      <c r="A3074" t="str">
        <f t="shared" si="104"/>
        <v>Chi các chế độ chính sách53</v>
      </c>
      <c r="B3074" s="25">
        <v>3</v>
      </c>
      <c r="C3074" s="6" t="s">
        <v>50</v>
      </c>
      <c r="D3074" s="47"/>
      <c r="E3074" s="45"/>
      <c r="F3074" s="46"/>
      <c r="G3074" s="45">
        <v>5182.5617999999995</v>
      </c>
      <c r="H3074">
        <v>53</v>
      </c>
    </row>
    <row r="3075" spans="1:8" ht="30">
      <c r="A3075" t="str">
        <f t="shared" si="104"/>
        <v>Miễn giảm học phí, hỗ trợ chi phí học tập53</v>
      </c>
      <c r="B3075" s="3" t="s">
        <v>10</v>
      </c>
      <c r="C3075" s="8" t="s">
        <v>49</v>
      </c>
      <c r="D3075" s="49"/>
      <c r="E3075" s="50"/>
      <c r="F3075" s="51"/>
      <c r="G3075" s="50">
        <v>313.2</v>
      </c>
      <c r="H3075">
        <v>53</v>
      </c>
    </row>
    <row r="3076" spans="1:8" ht="45">
      <c r="A3076" t="str">
        <f t="shared" si="104"/>
        <v>Chính sách hỗ trợ mầm non (tiền ăn trẻ, hỗ trợ giáo viên, hỗ trợ cơ sở mầm non)53</v>
      </c>
      <c r="B3076" s="3" t="s">
        <v>1</v>
      </c>
      <c r="C3076" s="8" t="s">
        <v>48</v>
      </c>
      <c r="D3076" s="49"/>
      <c r="E3076" s="50"/>
      <c r="F3076" s="51"/>
      <c r="G3076" s="50">
        <v>174.24</v>
      </c>
      <c r="H3076">
        <v>53</v>
      </c>
    </row>
    <row r="3077" spans="1:8">
      <c r="A3077" t="str">
        <f t="shared" si="104"/>
        <v>Chế độ hỗ trợ học sinh khuyết tật53</v>
      </c>
      <c r="B3077" s="3" t="s">
        <v>26</v>
      </c>
      <c r="C3077" s="8" t="s">
        <v>47</v>
      </c>
      <c r="D3077" s="49"/>
      <c r="E3077" s="50"/>
      <c r="F3077" s="51"/>
      <c r="G3077" s="50">
        <v>200.5155</v>
      </c>
      <c r="H3077">
        <v>53</v>
      </c>
    </row>
    <row r="3078" spans="1:8" ht="30">
      <c r="A3078" t="str">
        <f t="shared" si="104"/>
        <v>Chế độ giáo viên dạy trẻ khuyết tật53</v>
      </c>
      <c r="B3078" s="3" t="s">
        <v>24</v>
      </c>
      <c r="C3078" s="8" t="s">
        <v>46</v>
      </c>
      <c r="D3078" s="49"/>
      <c r="E3078" s="50"/>
      <c r="F3078" s="51"/>
      <c r="G3078" s="50">
        <v>3754.2063000000003</v>
      </c>
      <c r="H3078">
        <v>53</v>
      </c>
    </row>
    <row r="3079" spans="1:8" ht="30">
      <c r="A3079" t="str">
        <f t="shared" si="104"/>
        <v>Chế độ hỗ trợ trẻ em nhà trẻ bán trú53</v>
      </c>
      <c r="B3079" s="3" t="s">
        <v>22</v>
      </c>
      <c r="C3079" s="8" t="s">
        <v>45</v>
      </c>
      <c r="D3079" s="49"/>
      <c r="E3079" s="50"/>
      <c r="F3079" s="51"/>
      <c r="G3079" s="50">
        <v>0</v>
      </c>
      <c r="H3079">
        <v>53</v>
      </c>
    </row>
    <row r="3080" spans="1:8" ht="30">
      <c r="A3080" t="str">
        <f t="shared" si="104"/>
        <v>Chế độ hỗ trợ đối với học sinh, trường dân tộc nội trú53</v>
      </c>
      <c r="B3080" s="21" t="s">
        <v>20</v>
      </c>
      <c r="C3080" s="22" t="s">
        <v>161</v>
      </c>
      <c r="D3080" s="49"/>
      <c r="E3080" s="50"/>
      <c r="F3080" s="51"/>
      <c r="G3080" s="50"/>
      <c r="H3080">
        <v>53</v>
      </c>
    </row>
    <row r="3081" spans="1:8">
      <c r="A3081" t="str">
        <f t="shared" si="104"/>
        <v>Hỗ trợ Tết Nguyên đán53</v>
      </c>
      <c r="B3081" s="3" t="s">
        <v>18</v>
      </c>
      <c r="C3081" s="8" t="s">
        <v>44</v>
      </c>
      <c r="D3081" s="49"/>
      <c r="E3081" s="50"/>
      <c r="F3081" s="51"/>
      <c r="G3081" s="50">
        <v>740.4</v>
      </c>
      <c r="H3081">
        <v>53</v>
      </c>
    </row>
    <row r="3082" spans="1:8">
      <c r="A3082" t="str">
        <f t="shared" si="104"/>
        <v>Các đặc thù53</v>
      </c>
      <c r="B3082" s="25">
        <v>4</v>
      </c>
      <c r="C3082" s="6" t="s">
        <v>43</v>
      </c>
      <c r="D3082" s="47"/>
      <c r="E3082" s="45"/>
      <c r="F3082" s="46"/>
      <c r="G3082" s="45">
        <v>281.39400000000001</v>
      </c>
      <c r="H3082">
        <v>53</v>
      </c>
    </row>
    <row r="3083" spans="1:8" ht="30">
      <c r="A3083" t="str">
        <f t="shared" si="104"/>
        <v>Trường có từ 02 cơ sở trở lên, mỗi cơ sở53</v>
      </c>
      <c r="B3083" s="3" t="s">
        <v>10</v>
      </c>
      <c r="C3083" s="8" t="s">
        <v>42</v>
      </c>
      <c r="D3083" s="49"/>
      <c r="E3083" s="50">
        <v>5</v>
      </c>
      <c r="F3083" s="51">
        <v>56.278800000000004</v>
      </c>
      <c r="G3083" s="50">
        <v>281.39400000000001</v>
      </c>
      <c r="H3083">
        <v>53</v>
      </c>
    </row>
    <row r="3084" spans="1:8" ht="30">
      <c r="A3084" t="str">
        <f t="shared" si="104"/>
        <v>Hỗ trợ các phường, xã trung tâm (kinh phí đào tạo chính trị)53</v>
      </c>
      <c r="B3084" s="3" t="s">
        <v>1</v>
      </c>
      <c r="C3084" s="8" t="s">
        <v>166</v>
      </c>
      <c r="D3084" s="49"/>
      <c r="E3084" s="50">
        <v>0</v>
      </c>
      <c r="F3084" s="51">
        <v>1500</v>
      </c>
      <c r="G3084" s="50">
        <v>0</v>
      </c>
      <c r="H3084">
        <v>53</v>
      </c>
    </row>
    <row r="3085" spans="1:8">
      <c r="A3085" t="str">
        <f t="shared" si="104"/>
        <v>Kinh phí hoạt động ngành53</v>
      </c>
      <c r="B3085" s="25">
        <v>5</v>
      </c>
      <c r="C3085" s="6" t="s">
        <v>41</v>
      </c>
      <c r="D3085" s="47"/>
      <c r="E3085" s="52">
        <v>48048</v>
      </c>
      <c r="F3085" s="53">
        <v>0.01</v>
      </c>
      <c r="G3085" s="45">
        <v>5765.76</v>
      </c>
      <c r="H3085">
        <v>53</v>
      </c>
    </row>
    <row r="3086" spans="1:8">
      <c r="A3086" t="str">
        <f t="shared" si="104"/>
        <v>Các sự nghiệp khác53</v>
      </c>
      <c r="B3086" s="25" t="s">
        <v>40</v>
      </c>
      <c r="C3086" s="6" t="s">
        <v>39</v>
      </c>
      <c r="D3086" s="47"/>
      <c r="E3086" s="50"/>
      <c r="F3086" s="46"/>
      <c r="G3086" s="45">
        <v>100906.4809746</v>
      </c>
      <c r="H3086">
        <v>53</v>
      </c>
    </row>
    <row r="3087" spans="1:8">
      <c r="A3087" t="str">
        <f t="shared" si="104"/>
        <v>Chi chế độ tiền lương53</v>
      </c>
      <c r="B3087" s="25">
        <v>1</v>
      </c>
      <c r="C3087" s="10" t="s">
        <v>38</v>
      </c>
      <c r="D3087" s="48"/>
      <c r="E3087" s="45"/>
      <c r="F3087" s="46"/>
      <c r="G3087" s="45">
        <v>21161.485542599999</v>
      </c>
      <c r="H3087">
        <v>53</v>
      </c>
    </row>
    <row r="3088" spans="1:8" ht="30">
      <c r="A3088" t="str">
        <f t="shared" si="104"/>
        <v>Chế độ tiền lương theo số biên chế có mặt53</v>
      </c>
      <c r="B3088" s="3" t="s">
        <v>10</v>
      </c>
      <c r="C3088" s="8" t="s">
        <v>37</v>
      </c>
      <c r="D3088" s="49"/>
      <c r="E3088" s="50">
        <v>87</v>
      </c>
      <c r="F3088" s="51"/>
      <c r="G3088" s="50">
        <v>15095.876234400001</v>
      </c>
      <c r="H3088">
        <v>53</v>
      </c>
    </row>
    <row r="3089" spans="1:8">
      <c r="A3089" t="str">
        <f t="shared" si="104"/>
        <v>Phụ cấp cấp ủy53</v>
      </c>
      <c r="B3089" s="3" t="s">
        <v>1</v>
      </c>
      <c r="C3089" s="8" t="s">
        <v>36</v>
      </c>
      <c r="D3089" s="49"/>
      <c r="E3089" s="54">
        <v>21</v>
      </c>
      <c r="F3089" s="51">
        <v>8.4239999999999995</v>
      </c>
      <c r="G3089" s="50">
        <v>176.904</v>
      </c>
      <c r="H3089">
        <v>53</v>
      </c>
    </row>
    <row r="3090" spans="1:8">
      <c r="A3090" t="str">
        <f t="shared" si="104"/>
        <v>Phụ cấp HĐND53</v>
      </c>
      <c r="B3090" s="3" t="s">
        <v>26</v>
      </c>
      <c r="C3090" s="8" t="s">
        <v>35</v>
      </c>
      <c r="D3090" s="49"/>
      <c r="E3090" s="54">
        <v>113</v>
      </c>
      <c r="F3090" s="51">
        <v>8.4239999999999995</v>
      </c>
      <c r="G3090" s="50">
        <v>951.91199999999992</v>
      </c>
      <c r="H3090">
        <v>53</v>
      </c>
    </row>
    <row r="3091" spans="1:8" ht="45">
      <c r="A3091" t="str">
        <f t="shared" si="104"/>
        <v>Chế độ người hoạt động không chuyên trách, người trực tiếp tham gia hoạt động tại cấp ấp53</v>
      </c>
      <c r="B3091" s="3" t="s">
        <v>24</v>
      </c>
      <c r="C3091" s="8" t="s">
        <v>34</v>
      </c>
      <c r="D3091" s="49"/>
      <c r="E3091" s="50">
        <v>52</v>
      </c>
      <c r="F3091" s="51"/>
      <c r="G3091" s="50">
        <v>4936.7933082</v>
      </c>
      <c r="H3091">
        <v>53</v>
      </c>
    </row>
    <row r="3092" spans="1:8">
      <c r="A3092" t="str">
        <f t="shared" si="104"/>
        <v>Khoán chi hoạt động 53</v>
      </c>
      <c r="B3092" s="25">
        <v>2</v>
      </c>
      <c r="C3092" s="6" t="s">
        <v>33</v>
      </c>
      <c r="D3092" s="47"/>
      <c r="E3092" s="45"/>
      <c r="F3092" s="46"/>
      <c r="G3092" s="45">
        <v>7544</v>
      </c>
      <c r="H3092">
        <v>53</v>
      </c>
    </row>
    <row r="3093" spans="1:8" ht="30">
      <c r="A3093" t="str">
        <f t="shared" ref="A3093:A3115" si="105">C3093&amp;H3093</f>
        <v>Phân bổ theo số biên chế CBCC được giao53</v>
      </c>
      <c r="B3093" s="14" t="s">
        <v>10</v>
      </c>
      <c r="C3093" s="15" t="s">
        <v>32</v>
      </c>
      <c r="D3093" s="55"/>
      <c r="E3093" s="56">
        <v>91</v>
      </c>
      <c r="F3093" s="57">
        <v>80</v>
      </c>
      <c r="G3093" s="58">
        <v>7280</v>
      </c>
      <c r="H3093">
        <v>53</v>
      </c>
    </row>
    <row r="3094" spans="1:8" ht="30">
      <c r="A3094" t="str">
        <f t="shared" si="105"/>
        <v>Phân bổ theo số biên chế viên chức được giao53</v>
      </c>
      <c r="B3094" s="14" t="s">
        <v>1</v>
      </c>
      <c r="C3094" s="15" t="s">
        <v>31</v>
      </c>
      <c r="D3094" s="55"/>
      <c r="E3094" s="56"/>
      <c r="F3094" s="57">
        <v>50</v>
      </c>
      <c r="G3094" s="58">
        <v>0</v>
      </c>
      <c r="H3094">
        <v>53</v>
      </c>
    </row>
    <row r="3095" spans="1:8" ht="30">
      <c r="A3095" t="str">
        <f t="shared" si="105"/>
        <v>Phân bổ bổ sung số biên chế tiết kiệm, chưa tuyển53</v>
      </c>
      <c r="B3095" s="14" t="s">
        <v>26</v>
      </c>
      <c r="C3095" s="13" t="s">
        <v>30</v>
      </c>
      <c r="D3095" s="59"/>
      <c r="E3095" s="56">
        <v>4</v>
      </c>
      <c r="F3095" s="57">
        <v>66</v>
      </c>
      <c r="G3095" s="58">
        <v>264</v>
      </c>
      <c r="H3095">
        <v>53</v>
      </c>
    </row>
    <row r="3096" spans="1:8">
      <c r="A3096" t="str">
        <f t="shared" si="105"/>
        <v>Chi các chế độ chính sách lớn53</v>
      </c>
      <c r="B3096" s="25">
        <v>3</v>
      </c>
      <c r="C3096" s="6" t="s">
        <v>29</v>
      </c>
      <c r="D3096" s="47"/>
      <c r="E3096" s="45"/>
      <c r="F3096" s="46"/>
      <c r="G3096" s="45">
        <v>42703.805919999999</v>
      </c>
      <c r="H3096">
        <v>53</v>
      </c>
    </row>
    <row r="3097" spans="1:8" ht="30">
      <c r="A3097" t="str">
        <f t="shared" si="105"/>
        <v>Chi chế độ trợ giúp xã hội thường xuyên53</v>
      </c>
      <c r="B3097" s="3" t="s">
        <v>10</v>
      </c>
      <c r="C3097" s="8" t="s">
        <v>28</v>
      </c>
      <c r="D3097" s="49"/>
      <c r="E3097" s="50">
        <v>2930</v>
      </c>
      <c r="F3097" s="51"/>
      <c r="G3097" s="50">
        <v>25239</v>
      </c>
      <c r="H3097">
        <v>53</v>
      </c>
    </row>
    <row r="3098" spans="1:8">
      <c r="A3098" t="str">
        <f t="shared" si="105"/>
        <v>Tiền điện hộ nghèo, BTXH53</v>
      </c>
      <c r="B3098" s="3" t="s">
        <v>1</v>
      </c>
      <c r="C3098" s="8" t="s">
        <v>27</v>
      </c>
      <c r="D3098" s="49"/>
      <c r="E3098" s="50"/>
      <c r="F3098" s="51"/>
      <c r="G3098" s="50">
        <v>133.62</v>
      </c>
      <c r="H3098">
        <v>53</v>
      </c>
    </row>
    <row r="3099" spans="1:8" ht="30">
      <c r="A3099" t="str">
        <f t="shared" si="105"/>
        <v>Chính sách người có uy tín, già làng53</v>
      </c>
      <c r="B3099" s="3" t="s">
        <v>26</v>
      </c>
      <c r="C3099" s="8" t="s">
        <v>25</v>
      </c>
      <c r="D3099" s="49"/>
      <c r="E3099" s="50">
        <v>8</v>
      </c>
      <c r="F3099" s="51">
        <v>0.8</v>
      </c>
      <c r="G3099" s="50">
        <v>80.800000000000011</v>
      </c>
      <c r="H3099">
        <v>53</v>
      </c>
    </row>
    <row r="3100" spans="1:8" ht="30">
      <c r="A3100" t="str">
        <f t="shared" si="105"/>
        <v>Chế độ quà tặng, chúc thọ người cao tuổi53</v>
      </c>
      <c r="B3100" s="3" t="s">
        <v>24</v>
      </c>
      <c r="C3100" s="8" t="s">
        <v>23</v>
      </c>
      <c r="D3100" s="49"/>
      <c r="E3100" s="50"/>
      <c r="F3100" s="51"/>
      <c r="G3100" s="50">
        <v>342.70000000000005</v>
      </c>
      <c r="H3100">
        <v>53</v>
      </c>
    </row>
    <row r="3101" spans="1:8" ht="30">
      <c r="A3101" t="str">
        <f t="shared" si="105"/>
        <v>Chế độ đối với trưởng các đoàn thể ấp53</v>
      </c>
      <c r="B3101" s="3" t="s">
        <v>22</v>
      </c>
      <c r="C3101" s="8" t="s">
        <v>21</v>
      </c>
      <c r="D3101" s="49"/>
      <c r="E3101" s="50">
        <v>92</v>
      </c>
      <c r="F3101" s="51">
        <v>0.3</v>
      </c>
      <c r="G3101" s="50">
        <v>331.2</v>
      </c>
      <c r="H3101">
        <v>53</v>
      </c>
    </row>
    <row r="3102" spans="1:8">
      <c r="A3102" t="str">
        <f t="shared" si="105"/>
        <v>Chế độ hỗ trợ tổ nhân dân53</v>
      </c>
      <c r="B3102" s="3" t="s">
        <v>20</v>
      </c>
      <c r="C3102" s="8" t="s">
        <v>19</v>
      </c>
      <c r="D3102" s="49"/>
      <c r="E3102" s="50">
        <v>238</v>
      </c>
      <c r="F3102" s="51">
        <v>0.3</v>
      </c>
      <c r="G3102" s="50">
        <v>856.8</v>
      </c>
      <c r="H3102">
        <v>53</v>
      </c>
    </row>
    <row r="3103" spans="1:8" ht="30">
      <c r="A3103" t="str">
        <f t="shared" si="105"/>
        <v>Chế độ đối với đội an ninh trật tự cơ sở53</v>
      </c>
      <c r="B3103" s="3" t="s">
        <v>18</v>
      </c>
      <c r="C3103" s="8" t="s">
        <v>17</v>
      </c>
      <c r="D3103" s="49"/>
      <c r="E3103" s="50">
        <v>79</v>
      </c>
      <c r="F3103" s="51"/>
      <c r="G3103" s="50">
        <v>4898.28</v>
      </c>
      <c r="H3103">
        <v>53</v>
      </c>
    </row>
    <row r="3104" spans="1:8">
      <c r="A3104" t="str">
        <f t="shared" si="105"/>
        <v>Chế độ dân quân tự vệ53</v>
      </c>
      <c r="B3104" s="3" t="s">
        <v>16</v>
      </c>
      <c r="C3104" s="8" t="s">
        <v>15</v>
      </c>
      <c r="D3104" s="49"/>
      <c r="E3104" s="50">
        <v>32</v>
      </c>
      <c r="F3104" s="51"/>
      <c r="G3104" s="50">
        <v>6895.0059199999996</v>
      </c>
      <c r="H3104">
        <v>53</v>
      </c>
    </row>
    <row r="3105" spans="1:8">
      <c r="A3105" t="str">
        <f t="shared" si="105"/>
        <v>Chế độ hỗ trợ Tết Nguyên đán53</v>
      </c>
      <c r="B3105" s="3" t="s">
        <v>14</v>
      </c>
      <c r="C3105" s="8" t="s">
        <v>13</v>
      </c>
      <c r="D3105" s="49"/>
      <c r="E3105" s="50"/>
      <c r="F3105" s="51"/>
      <c r="G3105" s="50">
        <v>3926.3999999999992</v>
      </c>
      <c r="H3105">
        <v>53</v>
      </c>
    </row>
    <row r="3106" spans="1:8">
      <c r="A3106" t="str">
        <f t="shared" si="105"/>
        <v>Chi thu gom, xử lý rác53</v>
      </c>
      <c r="B3106" s="25">
        <v>4</v>
      </c>
      <c r="C3106" s="10" t="s">
        <v>12</v>
      </c>
      <c r="D3106" s="48"/>
      <c r="E3106" s="45">
        <v>10800</v>
      </c>
      <c r="F3106" s="46"/>
      <c r="G3106" s="45">
        <v>7797.493512</v>
      </c>
      <c r="H3106">
        <v>53</v>
      </c>
    </row>
    <row r="3107" spans="1:8">
      <c r="A3107" t="str">
        <f t="shared" si="105"/>
        <v>Chi bổ sung đặc thù53</v>
      </c>
      <c r="B3107" s="25">
        <v>5</v>
      </c>
      <c r="C3107" s="6" t="s">
        <v>11</v>
      </c>
      <c r="D3107" s="47"/>
      <c r="E3107" s="45"/>
      <c r="F3107" s="46"/>
      <c r="G3107" s="45">
        <v>0</v>
      </c>
      <c r="H3107">
        <v>53</v>
      </c>
    </row>
    <row r="3108" spans="1:8">
      <c r="A3108" t="str">
        <f t="shared" si="105"/>
        <v>Hỗ trợ các phường, xã trung tâm53</v>
      </c>
      <c r="B3108" s="3" t="s">
        <v>10</v>
      </c>
      <c r="C3108" s="8" t="s">
        <v>9</v>
      </c>
      <c r="D3108" s="49"/>
      <c r="E3108" s="50"/>
      <c r="F3108" s="51"/>
      <c r="G3108" s="50">
        <v>0</v>
      </c>
      <c r="H3108">
        <v>53</v>
      </c>
    </row>
    <row r="3109" spans="1:8">
      <c r="A3109" t="str">
        <f t="shared" si="105"/>
        <v>- Phường Trấn Biên 53</v>
      </c>
      <c r="B3109" s="3"/>
      <c r="C3109" s="8" t="s">
        <v>8</v>
      </c>
      <c r="D3109" s="49"/>
      <c r="E3109" s="50"/>
      <c r="F3109" s="51">
        <v>60000</v>
      </c>
      <c r="G3109" s="50"/>
      <c r="H3109">
        <v>53</v>
      </c>
    </row>
    <row r="3110" spans="1:8" ht="30">
      <c r="A3110" t="str">
        <f t="shared" si="105"/>
        <v>- Phường Long Khánh và Phường Bình Phước53</v>
      </c>
      <c r="B3110" s="3"/>
      <c r="C3110" s="8" t="s">
        <v>7</v>
      </c>
      <c r="D3110" s="49"/>
      <c r="E3110" s="50"/>
      <c r="F3110" s="51">
        <v>19200</v>
      </c>
      <c r="G3110" s="50"/>
      <c r="H3110">
        <v>53</v>
      </c>
    </row>
    <row r="3111" spans="1:8">
      <c r="A3111" t="str">
        <f t="shared" si="105"/>
        <v>- Các phường trung tâm khác53</v>
      </c>
      <c r="B3111" s="3"/>
      <c r="C3111" s="8" t="s">
        <v>6</v>
      </c>
      <c r="D3111" s="49"/>
      <c r="E3111" s="50">
        <v>0</v>
      </c>
      <c r="F3111" s="51">
        <v>8500</v>
      </c>
      <c r="G3111" s="50">
        <v>0</v>
      </c>
      <c r="H3111">
        <v>53</v>
      </c>
    </row>
    <row r="3112" spans="1:8">
      <c r="A3112" t="str">
        <f t="shared" si="105"/>
        <v xml:space="preserve"> Hỗ trợ các xã vùng biên giới53</v>
      </c>
      <c r="B3112" s="3" t="s">
        <v>1</v>
      </c>
      <c r="C3112" s="8" t="s">
        <v>5</v>
      </c>
      <c r="D3112" s="49"/>
      <c r="E3112" s="50"/>
      <c r="F3112" s="51">
        <v>1500</v>
      </c>
      <c r="G3112" s="50">
        <v>0</v>
      </c>
      <c r="H3112">
        <v>53</v>
      </c>
    </row>
    <row r="3113" spans="1:8">
      <c r="A3113" t="str">
        <f t="shared" si="105"/>
        <v>Phân bổ chung 53</v>
      </c>
      <c r="B3113" s="25">
        <v>9</v>
      </c>
      <c r="C3113" s="6" t="s">
        <v>4</v>
      </c>
      <c r="D3113" s="47"/>
      <c r="E3113" s="45"/>
      <c r="F3113" s="46"/>
      <c r="G3113" s="45">
        <v>21699.696</v>
      </c>
      <c r="H3113">
        <v>53</v>
      </c>
    </row>
    <row r="3114" spans="1:8">
      <c r="A3114" t="str">
        <f t="shared" si="105"/>
        <v>Phân bổ chung theo xã53</v>
      </c>
      <c r="B3114" s="3" t="s">
        <v>3</v>
      </c>
      <c r="C3114" s="8" t="s">
        <v>2</v>
      </c>
      <c r="D3114" s="49"/>
      <c r="E3114" s="50">
        <v>1</v>
      </c>
      <c r="F3114" s="51">
        <v>18000</v>
      </c>
      <c r="G3114" s="50">
        <v>18000</v>
      </c>
      <c r="H3114">
        <v>53</v>
      </c>
    </row>
    <row r="3115" spans="1:8">
      <c r="A3115" t="str">
        <f t="shared" si="105"/>
        <v>Phân bổ theo dân số 53</v>
      </c>
      <c r="B3115" s="3" t="s">
        <v>1</v>
      </c>
      <c r="C3115" s="8" t="s">
        <v>0</v>
      </c>
      <c r="D3115" s="49"/>
      <c r="E3115" s="52">
        <v>48048</v>
      </c>
      <c r="F3115" s="51">
        <v>7.6999999999999999E-2</v>
      </c>
      <c r="G3115" s="50">
        <v>3699.6959999999999</v>
      </c>
      <c r="H3115">
        <v>53</v>
      </c>
    </row>
    <row r="3118" spans="1:8">
      <c r="B3118" s="147" t="s">
        <v>64</v>
      </c>
      <c r="C3118" s="149" t="s">
        <v>63</v>
      </c>
      <c r="D3118" s="149" t="s">
        <v>62</v>
      </c>
      <c r="E3118" s="151" t="s">
        <v>61</v>
      </c>
      <c r="F3118" s="151"/>
      <c r="G3118" s="151"/>
      <c r="H3118">
        <v>54</v>
      </c>
    </row>
    <row r="3119" spans="1:8">
      <c r="B3119" s="148"/>
      <c r="C3119" s="150"/>
      <c r="D3119" s="150"/>
      <c r="E3119" s="18" t="s">
        <v>60</v>
      </c>
      <c r="F3119" s="18" t="s">
        <v>59</v>
      </c>
      <c r="G3119" s="18" t="s">
        <v>58</v>
      </c>
      <c r="H3119">
        <v>54</v>
      </c>
    </row>
    <row r="3120" spans="1:8">
      <c r="A3120" t="str">
        <f t="shared" ref="A3120:A3151" si="106">C3120&amp;H3120</f>
        <v>Tổng54</v>
      </c>
      <c r="B3120" s="25"/>
      <c r="C3120" s="26" t="s">
        <v>57</v>
      </c>
      <c r="D3120" s="45"/>
      <c r="E3120" s="45"/>
      <c r="F3120" s="46"/>
      <c r="G3120" s="45">
        <v>79606.237259623682</v>
      </c>
      <c r="H3120">
        <v>54</v>
      </c>
    </row>
    <row r="3121" spans="1:8">
      <c r="A3121" t="str">
        <f t="shared" si="106"/>
        <v>Sự nghiệp giáo dục - đào tạo54</v>
      </c>
      <c r="B3121" s="25" t="s">
        <v>56</v>
      </c>
      <c r="C3121" s="6" t="s">
        <v>55</v>
      </c>
      <c r="D3121" s="47"/>
      <c r="E3121" s="45"/>
      <c r="F3121" s="46"/>
      <c r="G3121" s="45">
        <v>23398.426838023694</v>
      </c>
      <c r="H3121">
        <v>54</v>
      </c>
    </row>
    <row r="3122" spans="1:8" ht="28.5">
      <c r="A3122" t="str">
        <f t="shared" si="106"/>
        <v>Chi chế độ tiền lương theo số biên chế có mặt54</v>
      </c>
      <c r="B3122" s="25">
        <v>1</v>
      </c>
      <c r="C3122" s="10" t="s">
        <v>54</v>
      </c>
      <c r="D3122" s="48"/>
      <c r="E3122" s="45">
        <v>84</v>
      </c>
      <c r="F3122" s="46"/>
      <c r="G3122" s="45">
        <v>16470.178349039998</v>
      </c>
      <c r="H3122">
        <v>54</v>
      </c>
    </row>
    <row r="3123" spans="1:8">
      <c r="A3123" t="str">
        <f t="shared" si="106"/>
        <v>Khoán chi hoạt động giáo dục54</v>
      </c>
      <c r="B3123" s="25">
        <v>2</v>
      </c>
      <c r="C3123" s="6" t="s">
        <v>163</v>
      </c>
      <c r="D3123" s="47"/>
      <c r="E3123" s="45">
        <v>100</v>
      </c>
      <c r="F3123" s="46"/>
      <c r="G3123" s="45">
        <v>5601.3152</v>
      </c>
      <c r="H3123">
        <v>54</v>
      </c>
    </row>
    <row r="3124" spans="1:8">
      <c r="A3124" t="str">
        <f t="shared" si="106"/>
        <v>Mầm non54</v>
      </c>
      <c r="B3124" s="3" t="s">
        <v>10</v>
      </c>
      <c r="C3124" s="8" t="s">
        <v>53</v>
      </c>
      <c r="D3124" s="49"/>
      <c r="E3124" s="50">
        <v>42</v>
      </c>
      <c r="F3124" s="51"/>
      <c r="G3124" s="50">
        <v>2520</v>
      </c>
      <c r="H3124">
        <v>54</v>
      </c>
    </row>
    <row r="3125" spans="1:8">
      <c r="A3125" t="str">
        <f t="shared" si="106"/>
        <v>- Phường54</v>
      </c>
      <c r="B3125" s="3"/>
      <c r="C3125" s="8" t="s">
        <v>167</v>
      </c>
      <c r="D3125" s="49"/>
      <c r="E3125" s="50"/>
      <c r="F3125" s="51">
        <v>52</v>
      </c>
      <c r="G3125" s="50">
        <v>0</v>
      </c>
      <c r="H3125">
        <v>54</v>
      </c>
    </row>
    <row r="3126" spans="1:8">
      <c r="A3126" t="str">
        <f t="shared" si="106"/>
        <v>- Xã54</v>
      </c>
      <c r="B3126" s="3"/>
      <c r="C3126" s="8" t="s">
        <v>164</v>
      </c>
      <c r="D3126" s="49"/>
      <c r="E3126" s="50">
        <v>42</v>
      </c>
      <c r="F3126" s="51">
        <v>60</v>
      </c>
      <c r="G3126" s="50">
        <v>2520</v>
      </c>
      <c r="H3126">
        <v>54</v>
      </c>
    </row>
    <row r="3127" spans="1:8">
      <c r="A3127" t="str">
        <f t="shared" si="106"/>
        <v>Cấp 1, 254</v>
      </c>
      <c r="B3127" s="3" t="s">
        <v>1</v>
      </c>
      <c r="C3127" s="8" t="s">
        <v>52</v>
      </c>
      <c r="D3127" s="49"/>
      <c r="E3127" s="50">
        <v>58</v>
      </c>
      <c r="F3127" s="51"/>
      <c r="G3127" s="50">
        <v>2030</v>
      </c>
      <c r="H3127">
        <v>54</v>
      </c>
    </row>
    <row r="3128" spans="1:8">
      <c r="A3128" t="str">
        <f t="shared" si="106"/>
        <v>-Phường54</v>
      </c>
      <c r="B3128" s="3"/>
      <c r="C3128" s="8" t="s">
        <v>168</v>
      </c>
      <c r="D3128" s="49"/>
      <c r="E3128" s="50"/>
      <c r="F3128" s="51">
        <v>30</v>
      </c>
      <c r="G3128" s="50">
        <v>0</v>
      </c>
      <c r="H3128">
        <v>54</v>
      </c>
    </row>
    <row r="3129" spans="1:8">
      <c r="A3129" t="str">
        <f t="shared" si="106"/>
        <v>-Xã54</v>
      </c>
      <c r="B3129" s="3"/>
      <c r="C3129" s="8" t="s">
        <v>169</v>
      </c>
      <c r="D3129" s="49"/>
      <c r="E3129" s="50">
        <v>58</v>
      </c>
      <c r="F3129" s="51">
        <v>35</v>
      </c>
      <c r="G3129" s="50">
        <v>2030</v>
      </c>
      <c r="H3129">
        <v>54</v>
      </c>
    </row>
    <row r="3130" spans="1:8">
      <c r="A3130" t="str">
        <f t="shared" si="106"/>
        <v>Trường chính trị 54</v>
      </c>
      <c r="B3130" s="3" t="s">
        <v>26</v>
      </c>
      <c r="C3130" s="8" t="s">
        <v>51</v>
      </c>
      <c r="D3130" s="49"/>
      <c r="E3130" s="50"/>
      <c r="F3130" s="51">
        <v>80</v>
      </c>
      <c r="G3130" s="50">
        <v>0</v>
      </c>
      <c r="H3130">
        <v>54</v>
      </c>
    </row>
    <row r="3131" spans="1:8">
      <c r="A3131" t="str">
        <f t="shared" si="106"/>
        <v>Trường dân tộc nội trú54</v>
      </c>
      <c r="B3131" s="3" t="s">
        <v>24</v>
      </c>
      <c r="C3131" s="8" t="s">
        <v>165</v>
      </c>
      <c r="D3131" s="49"/>
      <c r="E3131" s="50"/>
      <c r="F3131" s="51">
        <v>55</v>
      </c>
      <c r="G3131" s="50">
        <v>0</v>
      </c>
      <c r="H3131">
        <v>54</v>
      </c>
    </row>
    <row r="3132" spans="1:8" ht="45">
      <c r="A3132" t="str">
        <f t="shared" si="106"/>
        <v>'Phân bổ bổ sung số biên chế tiết kiệm, chưa tuyển sự nghiệp giáo dục - đào tạo54</v>
      </c>
      <c r="B3132" s="3" t="s">
        <v>22</v>
      </c>
      <c r="C3132" s="8" t="s">
        <v>170</v>
      </c>
      <c r="D3132" s="49"/>
      <c r="E3132" s="50">
        <v>16</v>
      </c>
      <c r="F3132" s="51">
        <v>65.707199999999986</v>
      </c>
      <c r="G3132" s="50">
        <v>1051.3151999999998</v>
      </c>
      <c r="H3132">
        <v>54</v>
      </c>
    </row>
    <row r="3133" spans="1:8">
      <c r="A3133" t="str">
        <f t="shared" si="106"/>
        <v>Chi các chế độ chính sách54</v>
      </c>
      <c r="B3133" s="25">
        <v>3</v>
      </c>
      <c r="C3133" s="6" t="s">
        <v>50</v>
      </c>
      <c r="D3133" s="47"/>
      <c r="E3133" s="45"/>
      <c r="F3133" s="46"/>
      <c r="G3133" s="45">
        <v>1202.9032889836958</v>
      </c>
      <c r="H3133">
        <v>54</v>
      </c>
    </row>
    <row r="3134" spans="1:8" ht="30">
      <c r="A3134" t="str">
        <f t="shared" si="106"/>
        <v>Miễn giảm học phí, hỗ trợ chi phí học tập54</v>
      </c>
      <c r="B3134" s="3" t="s">
        <v>10</v>
      </c>
      <c r="C3134" s="8" t="s">
        <v>49</v>
      </c>
      <c r="D3134" s="49"/>
      <c r="E3134" s="50">
        <v>45</v>
      </c>
      <c r="F3134" s="51">
        <v>0.15</v>
      </c>
      <c r="G3134" s="50">
        <v>60.75</v>
      </c>
      <c r="H3134">
        <v>54</v>
      </c>
    </row>
    <row r="3135" spans="1:8" ht="45">
      <c r="A3135" t="str">
        <f t="shared" si="106"/>
        <v>Chính sách hỗ trợ mầm non (tiền ăn trẻ, hỗ trợ giáo viên, hỗ trợ cơ sở mầm non)54</v>
      </c>
      <c r="B3135" s="3" t="s">
        <v>1</v>
      </c>
      <c r="C3135" s="8" t="s">
        <v>48</v>
      </c>
      <c r="D3135" s="49"/>
      <c r="E3135" s="50"/>
      <c r="F3135" s="51"/>
      <c r="G3135" s="50"/>
      <c r="H3135">
        <v>54</v>
      </c>
    </row>
    <row r="3136" spans="1:8">
      <c r="A3136" t="str">
        <f t="shared" si="106"/>
        <v>Chế độ hỗ trợ học sinh khuyết tật54</v>
      </c>
      <c r="B3136" s="3" t="s">
        <v>26</v>
      </c>
      <c r="C3136" s="8" t="s">
        <v>47</v>
      </c>
      <c r="D3136" s="49"/>
      <c r="E3136" s="50"/>
      <c r="F3136" s="51"/>
      <c r="G3136" s="50"/>
      <c r="H3136">
        <v>54</v>
      </c>
    </row>
    <row r="3137" spans="1:8" ht="30">
      <c r="A3137" t="str">
        <f t="shared" si="106"/>
        <v>Chế độ giáo viên dạy trẻ khuyết tật54</v>
      </c>
      <c r="B3137" s="3" t="s">
        <v>24</v>
      </c>
      <c r="C3137" s="8" t="s">
        <v>46</v>
      </c>
      <c r="D3137" s="49"/>
      <c r="E3137" s="50">
        <v>32</v>
      </c>
      <c r="F3137" s="51">
        <v>0.2</v>
      </c>
      <c r="G3137" s="50">
        <v>1041.3532889836958</v>
      </c>
      <c r="H3137">
        <v>54</v>
      </c>
    </row>
    <row r="3138" spans="1:8" ht="30">
      <c r="A3138" t="str">
        <f t="shared" si="106"/>
        <v>Chế độ hỗ trợ trẻ em nhà trẻ bán trú54</v>
      </c>
      <c r="B3138" s="3" t="s">
        <v>22</v>
      </c>
      <c r="C3138" s="8" t="s">
        <v>45</v>
      </c>
      <c r="D3138" s="49"/>
      <c r="E3138" s="50"/>
      <c r="F3138" s="51"/>
      <c r="G3138" s="50"/>
      <c r="H3138">
        <v>54</v>
      </c>
    </row>
    <row r="3139" spans="1:8" ht="30">
      <c r="A3139" t="str">
        <f t="shared" si="106"/>
        <v>Chế độ hỗ trợ đối với học sinh, trường dân tộc nội trú54</v>
      </c>
      <c r="B3139" s="21" t="s">
        <v>20</v>
      </c>
      <c r="C3139" s="22" t="s">
        <v>161</v>
      </c>
      <c r="D3139" s="49"/>
      <c r="E3139" s="50"/>
      <c r="F3139" s="51"/>
      <c r="G3139" s="50"/>
      <c r="H3139">
        <v>54</v>
      </c>
    </row>
    <row r="3140" spans="1:8">
      <c r="A3140" t="str">
        <f t="shared" si="106"/>
        <v>Hỗ trợ Tết Nguyên đán54</v>
      </c>
      <c r="B3140" s="3" t="s">
        <v>18</v>
      </c>
      <c r="C3140" s="8" t="s">
        <v>44</v>
      </c>
      <c r="D3140" s="49"/>
      <c r="E3140" s="50">
        <v>84</v>
      </c>
      <c r="F3140" s="51">
        <v>1.2</v>
      </c>
      <c r="G3140" s="50">
        <v>100.8</v>
      </c>
      <c r="H3140">
        <v>54</v>
      </c>
    </row>
    <row r="3141" spans="1:8">
      <c r="A3141" t="str">
        <f t="shared" si="106"/>
        <v>Các đặc thù54</v>
      </c>
      <c r="B3141" s="25">
        <v>4</v>
      </c>
      <c r="C3141" s="6" t="s">
        <v>43</v>
      </c>
      <c r="D3141" s="47"/>
      <c r="E3141" s="45"/>
      <c r="F3141" s="46"/>
      <c r="G3141" s="45">
        <v>0</v>
      </c>
      <c r="H3141">
        <v>54</v>
      </c>
    </row>
    <row r="3142" spans="1:8" ht="30">
      <c r="A3142" t="str">
        <f t="shared" si="106"/>
        <v>Trường có từ 02 cơ sở trở lên, mỗi cơ sở54</v>
      </c>
      <c r="B3142" s="3" t="s">
        <v>10</v>
      </c>
      <c r="C3142" s="8" t="s">
        <v>42</v>
      </c>
      <c r="D3142" s="49"/>
      <c r="E3142" s="50"/>
      <c r="F3142" s="51">
        <v>56.278800000000004</v>
      </c>
      <c r="G3142" s="50"/>
      <c r="H3142">
        <v>54</v>
      </c>
    </row>
    <row r="3143" spans="1:8" ht="30">
      <c r="A3143" t="str">
        <f t="shared" si="106"/>
        <v>Hỗ trợ các phường, xã trung tâm (kinh phí đào tạo chính trị)54</v>
      </c>
      <c r="B3143" s="3" t="s">
        <v>1</v>
      </c>
      <c r="C3143" s="8" t="s">
        <v>166</v>
      </c>
      <c r="D3143" s="49"/>
      <c r="E3143" s="50"/>
      <c r="F3143" s="51">
        <v>1500</v>
      </c>
      <c r="G3143" s="50">
        <v>0</v>
      </c>
      <c r="H3143">
        <v>54</v>
      </c>
    </row>
    <row r="3144" spans="1:8">
      <c r="A3144" t="str">
        <f t="shared" si="106"/>
        <v>Kinh phí hoạt động ngành54</v>
      </c>
      <c r="B3144" s="25">
        <v>5</v>
      </c>
      <c r="C3144" s="6" t="s">
        <v>41</v>
      </c>
      <c r="D3144" s="47"/>
      <c r="E3144" s="52">
        <v>12403</v>
      </c>
      <c r="F3144" s="53">
        <v>0.01</v>
      </c>
      <c r="G3144" s="45">
        <v>124.03</v>
      </c>
      <c r="H3144">
        <v>54</v>
      </c>
    </row>
    <row r="3145" spans="1:8">
      <c r="A3145" t="str">
        <f t="shared" si="106"/>
        <v>Các sự nghiệp khác54</v>
      </c>
      <c r="B3145" s="25" t="s">
        <v>40</v>
      </c>
      <c r="C3145" s="6" t="s">
        <v>39</v>
      </c>
      <c r="D3145" s="47"/>
      <c r="E3145" s="50"/>
      <c r="F3145" s="46"/>
      <c r="G3145" s="45">
        <v>56207.810421599992</v>
      </c>
      <c r="H3145">
        <v>54</v>
      </c>
    </row>
    <row r="3146" spans="1:8">
      <c r="A3146" t="str">
        <f t="shared" si="106"/>
        <v>Chi chế độ tiền lương54</v>
      </c>
      <c r="B3146" s="25">
        <v>1</v>
      </c>
      <c r="C3146" s="10" t="s">
        <v>38</v>
      </c>
      <c r="D3146" s="48"/>
      <c r="E3146" s="45">
        <v>78</v>
      </c>
      <c r="F3146" s="46"/>
      <c r="G3146" s="45">
        <v>10594.584921599999</v>
      </c>
      <c r="H3146">
        <v>54</v>
      </c>
    </row>
    <row r="3147" spans="1:8" ht="30">
      <c r="A3147" t="str">
        <f t="shared" si="106"/>
        <v>Chế độ tiền lương theo số biên chế có mặt54</v>
      </c>
      <c r="B3147" s="3" t="s">
        <v>10</v>
      </c>
      <c r="C3147" s="8" t="s">
        <v>37</v>
      </c>
      <c r="D3147" s="49"/>
      <c r="E3147" s="50">
        <v>47</v>
      </c>
      <c r="F3147" s="51"/>
      <c r="G3147" s="50">
        <v>8304.416265599999</v>
      </c>
      <c r="H3147">
        <v>54</v>
      </c>
    </row>
    <row r="3148" spans="1:8">
      <c r="A3148" t="str">
        <f t="shared" si="106"/>
        <v>Phụ cấp cấp ủy54</v>
      </c>
      <c r="B3148" s="3" t="s">
        <v>1</v>
      </c>
      <c r="C3148" s="8" t="s">
        <v>36</v>
      </c>
      <c r="D3148" s="49"/>
      <c r="E3148" s="54">
        <v>17</v>
      </c>
      <c r="F3148" s="51">
        <v>8.4239999999999995</v>
      </c>
      <c r="G3148" s="50">
        <v>335.10672</v>
      </c>
      <c r="H3148">
        <v>54</v>
      </c>
    </row>
    <row r="3149" spans="1:8">
      <c r="A3149" t="str">
        <f t="shared" si="106"/>
        <v>Phụ cấp HĐND54</v>
      </c>
      <c r="B3149" s="3" t="s">
        <v>26</v>
      </c>
      <c r="C3149" s="8" t="s">
        <v>35</v>
      </c>
      <c r="D3149" s="49"/>
      <c r="E3149" s="54">
        <v>33</v>
      </c>
      <c r="F3149" s="51"/>
      <c r="G3149" s="50">
        <v>422.19720000000001</v>
      </c>
      <c r="H3149">
        <v>54</v>
      </c>
    </row>
    <row r="3150" spans="1:8" ht="45">
      <c r="A3150" t="str">
        <f t="shared" si="106"/>
        <v>Chế độ người hoạt động không chuyên trách, người trực tiếp tham gia hoạt động tại cấp ấp54</v>
      </c>
      <c r="B3150" s="3" t="s">
        <v>24</v>
      </c>
      <c r="C3150" s="8" t="s">
        <v>34</v>
      </c>
      <c r="D3150" s="49"/>
      <c r="E3150" s="50">
        <v>47</v>
      </c>
      <c r="F3150" s="51"/>
      <c r="G3150" s="50">
        <v>1532.864736</v>
      </c>
      <c r="H3150">
        <v>54</v>
      </c>
    </row>
    <row r="3151" spans="1:8">
      <c r="A3151" t="str">
        <f t="shared" si="106"/>
        <v>Khoán chi hoạt động 54</v>
      </c>
      <c r="B3151" s="25">
        <v>2</v>
      </c>
      <c r="C3151" s="6" t="s">
        <v>33</v>
      </c>
      <c r="D3151" s="47"/>
      <c r="E3151" s="45">
        <v>78</v>
      </c>
      <c r="F3151" s="46"/>
      <c r="G3151" s="45">
        <v>7836</v>
      </c>
      <c r="H3151">
        <v>54</v>
      </c>
    </row>
    <row r="3152" spans="1:8" ht="30">
      <c r="A3152" t="str">
        <f t="shared" ref="A3152:A3174" si="107">C3152&amp;H3152</f>
        <v>Phân bổ theo số biên chế CBCC được giao54</v>
      </c>
      <c r="B3152" s="14" t="s">
        <v>10</v>
      </c>
      <c r="C3152" s="15" t="s">
        <v>32</v>
      </c>
      <c r="D3152" s="55"/>
      <c r="E3152" s="56">
        <v>63</v>
      </c>
      <c r="F3152" s="57">
        <v>80</v>
      </c>
      <c r="G3152" s="58">
        <v>5040</v>
      </c>
      <c r="H3152">
        <v>54</v>
      </c>
    </row>
    <row r="3153" spans="1:8" ht="30">
      <c r="A3153" t="str">
        <f t="shared" si="107"/>
        <v>Phân bổ theo số biên chế viên chức được giao54</v>
      </c>
      <c r="B3153" s="14" t="s">
        <v>1</v>
      </c>
      <c r="C3153" s="15" t="s">
        <v>31</v>
      </c>
      <c r="D3153" s="55"/>
      <c r="E3153" s="56">
        <v>15</v>
      </c>
      <c r="F3153" s="57">
        <v>50</v>
      </c>
      <c r="G3153" s="58">
        <v>750</v>
      </c>
      <c r="H3153">
        <v>54</v>
      </c>
    </row>
    <row r="3154" spans="1:8" ht="30">
      <c r="A3154" t="str">
        <f t="shared" si="107"/>
        <v>Phân bổ bổ sung số biên chế tiết kiệm, chưa tuyển54</v>
      </c>
      <c r="B3154" s="14" t="s">
        <v>26</v>
      </c>
      <c r="C3154" s="13" t="s">
        <v>30</v>
      </c>
      <c r="D3154" s="59"/>
      <c r="E3154" s="56">
        <v>31</v>
      </c>
      <c r="F3154" s="57">
        <v>66</v>
      </c>
      <c r="G3154" s="58">
        <v>2046</v>
      </c>
      <c r="H3154">
        <v>54</v>
      </c>
    </row>
    <row r="3155" spans="1:8">
      <c r="A3155" t="str">
        <f t="shared" si="107"/>
        <v>Chi các chế độ chính sách lớn54</v>
      </c>
      <c r="B3155" s="25">
        <v>3</v>
      </c>
      <c r="C3155" s="6" t="s">
        <v>29</v>
      </c>
      <c r="D3155" s="47"/>
      <c r="E3155" s="45"/>
      <c r="F3155" s="46"/>
      <c r="G3155" s="45">
        <v>17293.684000000001</v>
      </c>
      <c r="H3155">
        <v>54</v>
      </c>
    </row>
    <row r="3156" spans="1:8" ht="30">
      <c r="A3156" t="str">
        <f t="shared" si="107"/>
        <v>Chi chế độ trợ giúp xã hội thường xuyên54</v>
      </c>
      <c r="B3156" s="3" t="s">
        <v>10</v>
      </c>
      <c r="C3156" s="8" t="s">
        <v>28</v>
      </c>
      <c r="D3156" s="49"/>
      <c r="E3156" s="50"/>
      <c r="F3156" s="51"/>
      <c r="G3156" s="50">
        <v>6726</v>
      </c>
      <c r="H3156">
        <v>54</v>
      </c>
    </row>
    <row r="3157" spans="1:8">
      <c r="A3157" t="str">
        <f t="shared" si="107"/>
        <v>Tiền điện hộ nghèo, BTXH54</v>
      </c>
      <c r="B3157" s="3" t="s">
        <v>1</v>
      </c>
      <c r="C3157" s="8" t="s">
        <v>27</v>
      </c>
      <c r="D3157" s="49"/>
      <c r="E3157" s="50"/>
      <c r="F3157" s="51"/>
      <c r="G3157" s="50">
        <v>34.584000000000003</v>
      </c>
      <c r="H3157">
        <v>54</v>
      </c>
    </row>
    <row r="3158" spans="1:8" ht="30">
      <c r="A3158" t="str">
        <f t="shared" si="107"/>
        <v>Chính sách người có uy tín, già làng54</v>
      </c>
      <c r="B3158" s="3" t="s">
        <v>26</v>
      </c>
      <c r="C3158" s="8" t="s">
        <v>25</v>
      </c>
      <c r="D3158" s="49"/>
      <c r="E3158" s="50"/>
      <c r="F3158" s="51"/>
      <c r="G3158" s="50">
        <v>21.200000000000003</v>
      </c>
      <c r="H3158">
        <v>54</v>
      </c>
    </row>
    <row r="3159" spans="1:8" ht="30">
      <c r="A3159" t="str">
        <f t="shared" si="107"/>
        <v>Chế độ quà tặng, chúc thọ người cao tuổi54</v>
      </c>
      <c r="B3159" s="3" t="s">
        <v>24</v>
      </c>
      <c r="C3159" s="8" t="s">
        <v>23</v>
      </c>
      <c r="D3159" s="49"/>
      <c r="E3159" s="50"/>
      <c r="F3159" s="51"/>
      <c r="G3159" s="50">
        <v>155</v>
      </c>
      <c r="H3159">
        <v>54</v>
      </c>
    </row>
    <row r="3160" spans="1:8" ht="30">
      <c r="A3160" t="str">
        <f t="shared" si="107"/>
        <v>Chế độ đối với trưởng các đoàn thể ấp54</v>
      </c>
      <c r="B3160" s="3" t="s">
        <v>22</v>
      </c>
      <c r="C3160" s="8" t="s">
        <v>21</v>
      </c>
      <c r="D3160" s="49"/>
      <c r="E3160" s="50">
        <v>36</v>
      </c>
      <c r="F3160" s="51">
        <v>3.5999999999999996</v>
      </c>
      <c r="G3160" s="50">
        <v>129.6</v>
      </c>
      <c r="H3160">
        <v>54</v>
      </c>
    </row>
    <row r="3161" spans="1:8">
      <c r="A3161" t="str">
        <f t="shared" si="107"/>
        <v>Chế độ hỗ trợ tổ nhân dân54</v>
      </c>
      <c r="B3161" s="3" t="s">
        <v>20</v>
      </c>
      <c r="C3161" s="8" t="s">
        <v>19</v>
      </c>
      <c r="D3161" s="49"/>
      <c r="E3161" s="50">
        <v>106</v>
      </c>
      <c r="F3161" s="51">
        <v>3.5999999999999996</v>
      </c>
      <c r="G3161" s="50">
        <v>381.59999999999997</v>
      </c>
      <c r="H3161">
        <v>54</v>
      </c>
    </row>
    <row r="3162" spans="1:8" ht="30">
      <c r="A3162" t="str">
        <f t="shared" si="107"/>
        <v>Chế độ đối với đội an ninh trật tự cơ sở54</v>
      </c>
      <c r="B3162" s="3" t="s">
        <v>18</v>
      </c>
      <c r="C3162" s="8" t="s">
        <v>17</v>
      </c>
      <c r="D3162" s="49"/>
      <c r="E3162" s="50"/>
      <c r="F3162" s="51"/>
      <c r="G3162" s="50">
        <v>1762.3440000000001</v>
      </c>
      <c r="H3162">
        <v>54</v>
      </c>
    </row>
    <row r="3163" spans="1:8">
      <c r="A3163" t="str">
        <f t="shared" si="107"/>
        <v>Chế độ dân quân tự vệ54</v>
      </c>
      <c r="B3163" s="3" t="s">
        <v>16</v>
      </c>
      <c r="C3163" s="8" t="s">
        <v>15</v>
      </c>
      <c r="D3163" s="49"/>
      <c r="E3163" s="50"/>
      <c r="F3163" s="51"/>
      <c r="G3163" s="50">
        <v>7049.0360000000001</v>
      </c>
      <c r="H3163">
        <v>54</v>
      </c>
    </row>
    <row r="3164" spans="1:8">
      <c r="A3164" t="str">
        <f t="shared" si="107"/>
        <v>Chế độ hỗ trợ Tết Nguyên đán54</v>
      </c>
      <c r="B3164" s="3" t="s">
        <v>14</v>
      </c>
      <c r="C3164" s="8" t="s">
        <v>13</v>
      </c>
      <c r="D3164" s="49"/>
      <c r="E3164" s="50"/>
      <c r="F3164" s="51"/>
      <c r="G3164" s="50">
        <v>1034.32</v>
      </c>
      <c r="H3164">
        <v>54</v>
      </c>
    </row>
    <row r="3165" spans="1:8">
      <c r="A3165" t="str">
        <f t="shared" si="107"/>
        <v>Chi thu gom, xử lý rác54</v>
      </c>
      <c r="B3165" s="25">
        <v>4</v>
      </c>
      <c r="C3165" s="10" t="s">
        <v>12</v>
      </c>
      <c r="D3165" s="48"/>
      <c r="E3165" s="45"/>
      <c r="F3165" s="46"/>
      <c r="G3165" s="45">
        <v>1528.5104999999999</v>
      </c>
      <c r="H3165">
        <v>54</v>
      </c>
    </row>
    <row r="3166" spans="1:8">
      <c r="A3166" t="str">
        <f t="shared" si="107"/>
        <v>Chi bổ sung đặc thù54</v>
      </c>
      <c r="B3166" s="25">
        <v>5</v>
      </c>
      <c r="C3166" s="6" t="s">
        <v>11</v>
      </c>
      <c r="D3166" s="47"/>
      <c r="E3166" s="45"/>
      <c r="F3166" s="46"/>
      <c r="G3166" s="45">
        <v>0</v>
      </c>
      <c r="H3166">
        <v>54</v>
      </c>
    </row>
    <row r="3167" spans="1:8">
      <c r="A3167" t="str">
        <f t="shared" si="107"/>
        <v>Hỗ trợ các phường, xã trung tâm54</v>
      </c>
      <c r="B3167" s="3" t="s">
        <v>10</v>
      </c>
      <c r="C3167" s="8" t="s">
        <v>9</v>
      </c>
      <c r="D3167" s="49"/>
      <c r="E3167" s="50"/>
      <c r="F3167" s="51"/>
      <c r="G3167" s="50"/>
      <c r="H3167">
        <v>54</v>
      </c>
    </row>
    <row r="3168" spans="1:8">
      <c r="A3168" t="str">
        <f t="shared" si="107"/>
        <v>- Phường Trấn Biên 54</v>
      </c>
      <c r="B3168" s="3"/>
      <c r="C3168" s="8" t="s">
        <v>8</v>
      </c>
      <c r="D3168" s="49"/>
      <c r="E3168" s="50"/>
      <c r="F3168" s="51">
        <v>60000</v>
      </c>
      <c r="G3168" s="50"/>
      <c r="H3168">
        <v>54</v>
      </c>
    </row>
    <row r="3169" spans="1:8" ht="30">
      <c r="A3169" t="str">
        <f t="shared" si="107"/>
        <v>- Phường Long Khánh và Phường Bình Phước54</v>
      </c>
      <c r="B3169" s="3"/>
      <c r="C3169" s="8" t="s">
        <v>7</v>
      </c>
      <c r="D3169" s="49"/>
      <c r="E3169" s="50"/>
      <c r="F3169" s="51">
        <v>19200</v>
      </c>
      <c r="G3169" s="50"/>
      <c r="H3169">
        <v>54</v>
      </c>
    </row>
    <row r="3170" spans="1:8">
      <c r="A3170" t="str">
        <f t="shared" si="107"/>
        <v>- Các phường trung tâm khác54</v>
      </c>
      <c r="B3170" s="3"/>
      <c r="C3170" s="8" t="s">
        <v>6</v>
      </c>
      <c r="D3170" s="49"/>
      <c r="E3170" s="50"/>
      <c r="F3170" s="51">
        <v>8500</v>
      </c>
      <c r="G3170" s="50"/>
      <c r="H3170">
        <v>54</v>
      </c>
    </row>
    <row r="3171" spans="1:8">
      <c r="A3171" t="str">
        <f t="shared" si="107"/>
        <v xml:space="preserve"> Hỗ trợ các xã vùng biên giới54</v>
      </c>
      <c r="B3171" s="3" t="s">
        <v>1</v>
      </c>
      <c r="C3171" s="8" t="s">
        <v>5</v>
      </c>
      <c r="D3171" s="49"/>
      <c r="E3171" s="50"/>
      <c r="F3171" s="51">
        <v>1500</v>
      </c>
      <c r="G3171" s="50">
        <v>0</v>
      </c>
      <c r="H3171">
        <v>54</v>
      </c>
    </row>
    <row r="3172" spans="1:8">
      <c r="A3172" t="str">
        <f t="shared" si="107"/>
        <v>Phân bổ chung 54</v>
      </c>
      <c r="B3172" s="25">
        <v>9</v>
      </c>
      <c r="C3172" s="6" t="s">
        <v>4</v>
      </c>
      <c r="D3172" s="47"/>
      <c r="E3172" s="45"/>
      <c r="F3172" s="46"/>
      <c r="G3172" s="45">
        <v>18955.030999999999</v>
      </c>
      <c r="H3172">
        <v>54</v>
      </c>
    </row>
    <row r="3173" spans="1:8">
      <c r="A3173" t="str">
        <f t="shared" si="107"/>
        <v>Phân bổ chung theo xã54</v>
      </c>
      <c r="B3173" s="3" t="s">
        <v>3</v>
      </c>
      <c r="C3173" s="8" t="s">
        <v>2</v>
      </c>
      <c r="D3173" s="49"/>
      <c r="E3173" s="50">
        <v>1</v>
      </c>
      <c r="F3173" s="51">
        <v>18000</v>
      </c>
      <c r="G3173" s="50">
        <v>18000</v>
      </c>
      <c r="H3173">
        <v>54</v>
      </c>
    </row>
    <row r="3174" spans="1:8">
      <c r="A3174" t="str">
        <f t="shared" si="107"/>
        <v>Phân bổ theo dân số 54</v>
      </c>
      <c r="B3174" s="3" t="s">
        <v>1</v>
      </c>
      <c r="C3174" s="8" t="s">
        <v>0</v>
      </c>
      <c r="D3174" s="49"/>
      <c r="E3174" s="52">
        <v>12403</v>
      </c>
      <c r="F3174" s="51">
        <v>7.6999999999999999E-2</v>
      </c>
      <c r="G3174" s="50">
        <v>955.03099999999995</v>
      </c>
      <c r="H3174">
        <v>54</v>
      </c>
    </row>
    <row r="3177" spans="1:8">
      <c r="B3177" s="147" t="s">
        <v>64</v>
      </c>
      <c r="C3177" s="149" t="s">
        <v>63</v>
      </c>
      <c r="D3177" s="149" t="s">
        <v>62</v>
      </c>
      <c r="E3177" s="151" t="s">
        <v>61</v>
      </c>
      <c r="F3177" s="151"/>
      <c r="G3177" s="151"/>
      <c r="H3177">
        <v>55</v>
      </c>
    </row>
    <row r="3178" spans="1:8">
      <c r="B3178" s="148"/>
      <c r="C3178" s="150"/>
      <c r="D3178" s="150"/>
      <c r="E3178" s="18" t="s">
        <v>60</v>
      </c>
      <c r="F3178" s="18" t="s">
        <v>59</v>
      </c>
      <c r="G3178" s="18" t="s">
        <v>58</v>
      </c>
      <c r="H3178">
        <v>55</v>
      </c>
    </row>
    <row r="3179" spans="1:8">
      <c r="A3179" t="str">
        <f t="shared" ref="A3179:A3210" si="108">C3179&amp;H3179</f>
        <v>Tổng55</v>
      </c>
      <c r="B3179" s="25"/>
      <c r="C3179" s="26" t="s">
        <v>57</v>
      </c>
      <c r="D3179" s="45"/>
      <c r="E3179" s="45"/>
      <c r="F3179" s="46"/>
      <c r="G3179" s="45">
        <v>186750.81893995003</v>
      </c>
      <c r="H3179">
        <v>55</v>
      </c>
    </row>
    <row r="3180" spans="1:8">
      <c r="A3180" t="str">
        <f t="shared" si="108"/>
        <v>Sự nghiệp giáo dục - đào tạo55</v>
      </c>
      <c r="B3180" s="25" t="s">
        <v>56</v>
      </c>
      <c r="C3180" s="6" t="s">
        <v>55</v>
      </c>
      <c r="D3180" s="47"/>
      <c r="E3180" s="45"/>
      <c r="F3180" s="46"/>
      <c r="G3180" s="45">
        <v>110409.25981995001</v>
      </c>
      <c r="H3180">
        <v>55</v>
      </c>
    </row>
    <row r="3181" spans="1:8" ht="28.5">
      <c r="A3181" t="str">
        <f t="shared" si="108"/>
        <v>Chi chế độ tiền lương theo số biên chế có mặt55</v>
      </c>
      <c r="B3181" s="25">
        <v>1</v>
      </c>
      <c r="C3181" s="10" t="s">
        <v>54</v>
      </c>
      <c r="D3181" s="48"/>
      <c r="E3181" s="45">
        <v>335</v>
      </c>
      <c r="F3181" s="46"/>
      <c r="G3181" s="45">
        <v>83904</v>
      </c>
      <c r="H3181">
        <v>55</v>
      </c>
    </row>
    <row r="3182" spans="1:8">
      <c r="A3182" t="str">
        <f t="shared" si="108"/>
        <v>Khoán chi hoạt động giáo dục55</v>
      </c>
      <c r="B3182" s="25">
        <v>2</v>
      </c>
      <c r="C3182" s="6" t="s">
        <v>163</v>
      </c>
      <c r="D3182" s="47"/>
      <c r="E3182" s="45"/>
      <c r="F3182" s="46"/>
      <c r="G3182" s="45">
        <v>16312</v>
      </c>
      <c r="H3182">
        <v>55</v>
      </c>
    </row>
    <row r="3183" spans="1:8">
      <c r="A3183" t="str">
        <f t="shared" si="108"/>
        <v>Mầm non55</v>
      </c>
      <c r="B3183" s="3" t="s">
        <v>10</v>
      </c>
      <c r="C3183" s="8" t="s">
        <v>53</v>
      </c>
      <c r="D3183" s="49"/>
      <c r="E3183" s="50"/>
      <c r="F3183" s="51"/>
      <c r="G3183" s="50">
        <v>4140</v>
      </c>
      <c r="H3183">
        <v>55</v>
      </c>
    </row>
    <row r="3184" spans="1:8">
      <c r="A3184" t="str">
        <f t="shared" si="108"/>
        <v>- Phường55</v>
      </c>
      <c r="B3184" s="3"/>
      <c r="C3184" s="8" t="s">
        <v>167</v>
      </c>
      <c r="D3184" s="49"/>
      <c r="E3184" s="50"/>
      <c r="F3184" s="51">
        <v>52</v>
      </c>
      <c r="G3184" s="50">
        <v>0</v>
      </c>
      <c r="H3184">
        <v>55</v>
      </c>
    </row>
    <row r="3185" spans="1:8">
      <c r="A3185" t="str">
        <f t="shared" si="108"/>
        <v>- Xã55</v>
      </c>
      <c r="B3185" s="3"/>
      <c r="C3185" s="8" t="s">
        <v>164</v>
      </c>
      <c r="D3185" s="49"/>
      <c r="E3185" s="50">
        <v>69</v>
      </c>
      <c r="F3185" s="51">
        <v>60</v>
      </c>
      <c r="G3185" s="50">
        <v>4140</v>
      </c>
      <c r="H3185">
        <v>55</v>
      </c>
    </row>
    <row r="3186" spans="1:8">
      <c r="A3186" t="str">
        <f t="shared" si="108"/>
        <v>Cấp 1, 255</v>
      </c>
      <c r="B3186" s="3" t="s">
        <v>1</v>
      </c>
      <c r="C3186" s="8" t="s">
        <v>52</v>
      </c>
      <c r="D3186" s="49"/>
      <c r="E3186" s="50"/>
      <c r="F3186" s="51"/>
      <c r="G3186" s="50">
        <v>10150</v>
      </c>
      <c r="H3186">
        <v>55</v>
      </c>
    </row>
    <row r="3187" spans="1:8">
      <c r="A3187" t="str">
        <f t="shared" si="108"/>
        <v>-Phường55</v>
      </c>
      <c r="B3187" s="3"/>
      <c r="C3187" s="8" t="s">
        <v>168</v>
      </c>
      <c r="D3187" s="49"/>
      <c r="E3187" s="50"/>
      <c r="F3187" s="51">
        <v>30</v>
      </c>
      <c r="G3187" s="50">
        <v>0</v>
      </c>
      <c r="H3187">
        <v>55</v>
      </c>
    </row>
    <row r="3188" spans="1:8">
      <c r="A3188" t="str">
        <f t="shared" si="108"/>
        <v>-Xã55</v>
      </c>
      <c r="B3188" s="3"/>
      <c r="C3188" s="8" t="s">
        <v>169</v>
      </c>
      <c r="D3188" s="49"/>
      <c r="E3188" s="50">
        <v>290</v>
      </c>
      <c r="F3188" s="51">
        <v>35</v>
      </c>
      <c r="G3188" s="50">
        <v>10150</v>
      </c>
      <c r="H3188">
        <v>55</v>
      </c>
    </row>
    <row r="3189" spans="1:8">
      <c r="A3189" t="str">
        <f t="shared" si="108"/>
        <v>Trường chính trị 55</v>
      </c>
      <c r="B3189" s="3" t="s">
        <v>26</v>
      </c>
      <c r="C3189" s="8" t="s">
        <v>51</v>
      </c>
      <c r="D3189" s="49"/>
      <c r="E3189" s="50">
        <v>3</v>
      </c>
      <c r="F3189" s="51">
        <v>80</v>
      </c>
      <c r="G3189" s="50">
        <v>240</v>
      </c>
      <c r="H3189">
        <v>55</v>
      </c>
    </row>
    <row r="3190" spans="1:8">
      <c r="A3190" t="str">
        <f t="shared" si="108"/>
        <v>Trường dân tộc nội trú55</v>
      </c>
      <c r="B3190" s="3" t="s">
        <v>24</v>
      </c>
      <c r="C3190" s="8" t="s">
        <v>165</v>
      </c>
      <c r="D3190" s="49"/>
      <c r="E3190" s="50"/>
      <c r="F3190" s="51">
        <v>55</v>
      </c>
      <c r="G3190" s="50">
        <v>0</v>
      </c>
      <c r="H3190">
        <v>55</v>
      </c>
    </row>
    <row r="3191" spans="1:8" ht="45">
      <c r="A3191" t="str">
        <f t="shared" si="108"/>
        <v>'Phân bổ bổ sung số biên chế tiết kiệm, chưa tuyển sự nghiệp giáo dục - đào tạo55</v>
      </c>
      <c r="B3191" s="3" t="s">
        <v>22</v>
      </c>
      <c r="C3191" s="8" t="s">
        <v>170</v>
      </c>
      <c r="D3191" s="49"/>
      <c r="E3191" s="50">
        <v>27</v>
      </c>
      <c r="F3191" s="51">
        <v>66</v>
      </c>
      <c r="G3191" s="50">
        <v>1782</v>
      </c>
      <c r="H3191">
        <v>55</v>
      </c>
    </row>
    <row r="3192" spans="1:8">
      <c r="A3192" t="str">
        <f t="shared" si="108"/>
        <v>Chi các chế độ chính sách55</v>
      </c>
      <c r="B3192" s="25">
        <v>3</v>
      </c>
      <c r="C3192" s="6" t="s">
        <v>50</v>
      </c>
      <c r="D3192" s="47"/>
      <c r="E3192" s="45"/>
      <c r="F3192" s="46"/>
      <c r="G3192" s="45">
        <v>8319.8498199499991</v>
      </c>
      <c r="H3192">
        <v>55</v>
      </c>
    </row>
    <row r="3193" spans="1:8" ht="30">
      <c r="A3193" t="str">
        <f t="shared" si="108"/>
        <v>Miễn giảm học phí, hỗ trợ chi phí học tập55</v>
      </c>
      <c r="B3193" s="3" t="s">
        <v>10</v>
      </c>
      <c r="C3193" s="8" t="s">
        <v>49</v>
      </c>
      <c r="D3193" s="49"/>
      <c r="E3193" s="50"/>
      <c r="F3193" s="51"/>
      <c r="G3193" s="50">
        <v>4641.9749999999995</v>
      </c>
      <c r="H3193">
        <v>55</v>
      </c>
    </row>
    <row r="3194" spans="1:8" ht="45">
      <c r="A3194" t="str">
        <f t="shared" si="108"/>
        <v>Chính sách hỗ trợ mầm non (tiền ăn trẻ, hỗ trợ giáo viên, hỗ trợ cơ sở mầm non)55</v>
      </c>
      <c r="B3194" s="3" t="s">
        <v>1</v>
      </c>
      <c r="C3194" s="8" t="s">
        <v>48</v>
      </c>
      <c r="D3194" s="49"/>
      <c r="E3194" s="50"/>
      <c r="F3194" s="51"/>
      <c r="G3194" s="50">
        <v>507.06</v>
      </c>
      <c r="H3194">
        <v>55</v>
      </c>
    </row>
    <row r="3195" spans="1:8">
      <c r="A3195" t="str">
        <f t="shared" si="108"/>
        <v>Chế độ hỗ trợ học sinh khuyết tật55</v>
      </c>
      <c r="B3195" s="3" t="s">
        <v>26</v>
      </c>
      <c r="C3195" s="8" t="s">
        <v>47</v>
      </c>
      <c r="D3195" s="49"/>
      <c r="E3195" s="50"/>
      <c r="F3195" s="51"/>
      <c r="G3195" s="50">
        <v>25.847999999999999</v>
      </c>
      <c r="H3195">
        <v>55</v>
      </c>
    </row>
    <row r="3196" spans="1:8" ht="30">
      <c r="A3196" t="str">
        <f t="shared" si="108"/>
        <v>Chế độ giáo viên dạy trẻ khuyết tật55</v>
      </c>
      <c r="B3196" s="3" t="s">
        <v>24</v>
      </c>
      <c r="C3196" s="8" t="s">
        <v>46</v>
      </c>
      <c r="D3196" s="49"/>
      <c r="E3196" s="50"/>
      <c r="F3196" s="51"/>
      <c r="G3196" s="50">
        <v>1179.16681995</v>
      </c>
      <c r="H3196">
        <v>55</v>
      </c>
    </row>
    <row r="3197" spans="1:8" ht="30">
      <c r="A3197" t="str">
        <f t="shared" si="108"/>
        <v>Chế độ hỗ trợ trẻ em nhà trẻ bán trú55</v>
      </c>
      <c r="B3197" s="3" t="s">
        <v>22</v>
      </c>
      <c r="C3197" s="8" t="s">
        <v>45</v>
      </c>
      <c r="D3197" s="49"/>
      <c r="E3197" s="50"/>
      <c r="F3197" s="51"/>
      <c r="G3197" s="50">
        <v>1535</v>
      </c>
      <c r="H3197">
        <v>55</v>
      </c>
    </row>
    <row r="3198" spans="1:8" ht="30">
      <c r="A3198" t="str">
        <f t="shared" si="108"/>
        <v>Chế độ hỗ trợ đối với học sinh, trường dân tộc nội trú55</v>
      </c>
      <c r="B3198" s="21" t="s">
        <v>20</v>
      </c>
      <c r="C3198" s="22" t="s">
        <v>161</v>
      </c>
      <c r="D3198" s="49"/>
      <c r="E3198" s="50"/>
      <c r="F3198" s="51"/>
      <c r="G3198" s="50">
        <v>0</v>
      </c>
      <c r="H3198">
        <v>55</v>
      </c>
    </row>
    <row r="3199" spans="1:8">
      <c r="A3199" t="str">
        <f t="shared" si="108"/>
        <v>Hỗ trợ Tết Nguyên đán55</v>
      </c>
      <c r="B3199" s="3" t="s">
        <v>18</v>
      </c>
      <c r="C3199" s="8" t="s">
        <v>44</v>
      </c>
      <c r="D3199" s="49"/>
      <c r="E3199" s="50"/>
      <c r="F3199" s="51"/>
      <c r="G3199" s="50">
        <v>430.8</v>
      </c>
      <c r="H3199">
        <v>55</v>
      </c>
    </row>
    <row r="3200" spans="1:8">
      <c r="A3200" t="str">
        <f t="shared" si="108"/>
        <v>Các đặc thù55</v>
      </c>
      <c r="B3200" s="25">
        <v>4</v>
      </c>
      <c r="C3200" s="6" t="s">
        <v>43</v>
      </c>
      <c r="D3200" s="47"/>
      <c r="E3200" s="45"/>
      <c r="F3200" s="46"/>
      <c r="G3200" s="45">
        <v>1500</v>
      </c>
      <c r="H3200">
        <v>55</v>
      </c>
    </row>
    <row r="3201" spans="1:8" ht="30">
      <c r="A3201" t="str">
        <f t="shared" si="108"/>
        <v>Trường có từ 02 cơ sở trở lên, mỗi cơ sở55</v>
      </c>
      <c r="B3201" s="3" t="s">
        <v>10</v>
      </c>
      <c r="C3201" s="8" t="s">
        <v>42</v>
      </c>
      <c r="D3201" s="49"/>
      <c r="E3201" s="50">
        <v>0</v>
      </c>
      <c r="F3201" s="51">
        <v>56</v>
      </c>
      <c r="G3201" s="50">
        <v>0</v>
      </c>
      <c r="H3201">
        <v>55</v>
      </c>
    </row>
    <row r="3202" spans="1:8" ht="30">
      <c r="A3202" t="str">
        <f t="shared" si="108"/>
        <v>Hỗ trợ các phường, xã trung tâm (kinh phí đào tạo chính trị)55</v>
      </c>
      <c r="B3202" s="3" t="s">
        <v>1</v>
      </c>
      <c r="C3202" s="8" t="s">
        <v>166</v>
      </c>
      <c r="D3202" s="49"/>
      <c r="E3202" s="50">
        <v>1</v>
      </c>
      <c r="F3202" s="51">
        <v>1500</v>
      </c>
      <c r="G3202" s="50">
        <v>1500</v>
      </c>
      <c r="H3202">
        <v>55</v>
      </c>
    </row>
    <row r="3203" spans="1:8">
      <c r="A3203" t="str">
        <f t="shared" si="108"/>
        <v>Kinh phí hoạt động ngành55</v>
      </c>
      <c r="B3203" s="25">
        <v>5</v>
      </c>
      <c r="C3203" s="6" t="s">
        <v>41</v>
      </c>
      <c r="D3203" s="47"/>
      <c r="E3203" s="52">
        <v>37341</v>
      </c>
      <c r="F3203" s="53">
        <v>0.01</v>
      </c>
      <c r="G3203" s="45">
        <v>373.41</v>
      </c>
      <c r="H3203">
        <v>55</v>
      </c>
    </row>
    <row r="3204" spans="1:8">
      <c r="A3204" t="str">
        <f t="shared" si="108"/>
        <v>Các sự nghiệp khác55</v>
      </c>
      <c r="B3204" s="25" t="s">
        <v>40</v>
      </c>
      <c r="C3204" s="6" t="s">
        <v>39</v>
      </c>
      <c r="D3204" s="47"/>
      <c r="E3204" s="50"/>
      <c r="F3204" s="46"/>
      <c r="G3204" s="45">
        <v>76341.559120000005</v>
      </c>
      <c r="H3204">
        <v>55</v>
      </c>
    </row>
    <row r="3205" spans="1:8">
      <c r="A3205" t="str">
        <f t="shared" si="108"/>
        <v>Chi chế độ tiền lương55</v>
      </c>
      <c r="B3205" s="25">
        <v>1</v>
      </c>
      <c r="C3205" s="10" t="s">
        <v>38</v>
      </c>
      <c r="D3205" s="48"/>
      <c r="E3205" s="45"/>
      <c r="F3205" s="46"/>
      <c r="G3205" s="45">
        <v>18758.092120000001</v>
      </c>
      <c r="H3205">
        <v>55</v>
      </c>
    </row>
    <row r="3206" spans="1:8" ht="30">
      <c r="A3206" t="str">
        <f t="shared" si="108"/>
        <v>Chế độ tiền lương theo số biên chế có mặt55</v>
      </c>
      <c r="B3206" s="3" t="s">
        <v>10</v>
      </c>
      <c r="C3206" s="8" t="s">
        <v>37</v>
      </c>
      <c r="D3206" s="49"/>
      <c r="E3206" s="50">
        <v>86</v>
      </c>
      <c r="F3206" s="51"/>
      <c r="G3206" s="50">
        <v>14704</v>
      </c>
      <c r="H3206">
        <v>55</v>
      </c>
    </row>
    <row r="3207" spans="1:8">
      <c r="A3207" t="str">
        <f t="shared" si="108"/>
        <v>Phụ cấp cấp ủy55</v>
      </c>
      <c r="B3207" s="3" t="s">
        <v>1</v>
      </c>
      <c r="C3207" s="8" t="s">
        <v>36</v>
      </c>
      <c r="D3207" s="49"/>
      <c r="E3207" s="54">
        <v>27</v>
      </c>
      <c r="F3207" s="51">
        <v>8.4239999999999995</v>
      </c>
      <c r="G3207" s="50">
        <v>227.44799999999998</v>
      </c>
      <c r="H3207">
        <v>55</v>
      </c>
    </row>
    <row r="3208" spans="1:8">
      <c r="A3208" t="str">
        <f t="shared" si="108"/>
        <v>Phụ cấp HĐND55</v>
      </c>
      <c r="B3208" s="3" t="s">
        <v>26</v>
      </c>
      <c r="C3208" s="8" t="s">
        <v>35</v>
      </c>
      <c r="D3208" s="49"/>
      <c r="E3208" s="54">
        <v>71</v>
      </c>
      <c r="F3208" s="51">
        <v>8.4239999999999995</v>
      </c>
      <c r="G3208" s="50">
        <v>598.10399999999993</v>
      </c>
      <c r="H3208">
        <v>55</v>
      </c>
    </row>
    <row r="3209" spans="1:8" ht="45">
      <c r="A3209" t="str">
        <f t="shared" si="108"/>
        <v>Chế độ người hoạt động không chuyên trách, người trực tiếp tham gia hoạt động tại cấp ấp55</v>
      </c>
      <c r="B3209" s="3" t="s">
        <v>24</v>
      </c>
      <c r="C3209" s="8" t="s">
        <v>34</v>
      </c>
      <c r="D3209" s="49"/>
      <c r="E3209" s="50"/>
      <c r="F3209" s="51"/>
      <c r="G3209" s="50">
        <v>3228.5401199999997</v>
      </c>
      <c r="H3209">
        <v>55</v>
      </c>
    </row>
    <row r="3210" spans="1:8">
      <c r="A3210" t="str">
        <f t="shared" si="108"/>
        <v>Khoán chi hoạt động 55</v>
      </c>
      <c r="B3210" s="25">
        <v>2</v>
      </c>
      <c r="C3210" s="6" t="s">
        <v>33</v>
      </c>
      <c r="D3210" s="47"/>
      <c r="E3210" s="45"/>
      <c r="F3210" s="46"/>
      <c r="G3210" s="45">
        <v>8474</v>
      </c>
      <c r="H3210">
        <v>55</v>
      </c>
    </row>
    <row r="3211" spans="1:8" ht="30">
      <c r="A3211" t="str">
        <f t="shared" ref="A3211:A3233" si="109">C3211&amp;H3211</f>
        <v>Phân bổ theo số biên chế CBCC được giao55</v>
      </c>
      <c r="B3211" s="14" t="s">
        <v>10</v>
      </c>
      <c r="C3211" s="15" t="s">
        <v>32</v>
      </c>
      <c r="D3211" s="55"/>
      <c r="E3211" s="56">
        <v>85</v>
      </c>
      <c r="F3211" s="57">
        <v>80</v>
      </c>
      <c r="G3211" s="58">
        <v>6800</v>
      </c>
      <c r="H3211">
        <v>55</v>
      </c>
    </row>
    <row r="3212" spans="1:8" ht="30">
      <c r="A3212" t="str">
        <f t="shared" si="109"/>
        <v>Phân bổ theo số biên chế viên chức được giao55</v>
      </c>
      <c r="B3212" s="14" t="s">
        <v>1</v>
      </c>
      <c r="C3212" s="15" t="s">
        <v>31</v>
      </c>
      <c r="D3212" s="55"/>
      <c r="E3212" s="56">
        <v>15</v>
      </c>
      <c r="F3212" s="57">
        <v>50</v>
      </c>
      <c r="G3212" s="58">
        <v>750</v>
      </c>
      <c r="H3212">
        <v>55</v>
      </c>
    </row>
    <row r="3213" spans="1:8" ht="30">
      <c r="A3213" t="str">
        <f t="shared" si="109"/>
        <v>Phân bổ bổ sung số biên chế tiết kiệm, chưa tuyển55</v>
      </c>
      <c r="B3213" s="14" t="s">
        <v>26</v>
      </c>
      <c r="C3213" s="13" t="s">
        <v>30</v>
      </c>
      <c r="D3213" s="59"/>
      <c r="E3213" s="56">
        <v>14</v>
      </c>
      <c r="F3213" s="57">
        <v>66</v>
      </c>
      <c r="G3213" s="58">
        <v>924</v>
      </c>
      <c r="H3213">
        <v>55</v>
      </c>
    </row>
    <row r="3214" spans="1:8">
      <c r="A3214" t="str">
        <f t="shared" si="109"/>
        <v>Chi các chế độ chính sách lớn55</v>
      </c>
      <c r="B3214" s="25">
        <v>3</v>
      </c>
      <c r="C3214" s="6" t="s">
        <v>29</v>
      </c>
      <c r="D3214" s="47"/>
      <c r="E3214" s="45"/>
      <c r="F3214" s="46"/>
      <c r="G3214" s="45">
        <v>19374.210000000003</v>
      </c>
      <c r="H3214">
        <v>55</v>
      </c>
    </row>
    <row r="3215" spans="1:8" ht="30">
      <c r="A3215" t="str">
        <f t="shared" si="109"/>
        <v>Chi chế độ trợ giúp xã hội thường xuyên55</v>
      </c>
      <c r="B3215" s="3" t="s">
        <v>10</v>
      </c>
      <c r="C3215" s="8" t="s">
        <v>28</v>
      </c>
      <c r="D3215" s="49"/>
      <c r="E3215" s="50"/>
      <c r="F3215" s="51"/>
      <c r="G3215" s="50">
        <v>6066</v>
      </c>
      <c r="H3215">
        <v>55</v>
      </c>
    </row>
    <row r="3216" spans="1:8">
      <c r="A3216" t="str">
        <f t="shared" si="109"/>
        <v>Tiền điện hộ nghèo, BTXH55</v>
      </c>
      <c r="B3216" s="3" t="s">
        <v>1</v>
      </c>
      <c r="C3216" s="8" t="s">
        <v>27</v>
      </c>
      <c r="D3216" s="49"/>
      <c r="E3216" s="50"/>
      <c r="F3216" s="51"/>
      <c r="G3216" s="50">
        <v>38.555999999999997</v>
      </c>
      <c r="H3216">
        <v>55</v>
      </c>
    </row>
    <row r="3217" spans="1:8" ht="30">
      <c r="A3217" t="str">
        <f t="shared" si="109"/>
        <v>Chính sách người có uy tín, già làng55</v>
      </c>
      <c r="B3217" s="3" t="s">
        <v>26</v>
      </c>
      <c r="C3217" s="8" t="s">
        <v>25</v>
      </c>
      <c r="D3217" s="49"/>
      <c r="E3217" s="50"/>
      <c r="F3217" s="51"/>
      <c r="G3217" s="50">
        <v>222.59999999999994</v>
      </c>
      <c r="H3217">
        <v>55</v>
      </c>
    </row>
    <row r="3218" spans="1:8" ht="30">
      <c r="A3218" t="str">
        <f t="shared" si="109"/>
        <v>Chế độ quà tặng, chúc thọ người cao tuổi55</v>
      </c>
      <c r="B3218" s="3" t="s">
        <v>24</v>
      </c>
      <c r="C3218" s="8" t="s">
        <v>23</v>
      </c>
      <c r="D3218" s="49"/>
      <c r="E3218" s="50"/>
      <c r="F3218" s="51"/>
      <c r="G3218" s="50">
        <v>157.5</v>
      </c>
      <c r="H3218">
        <v>55</v>
      </c>
    </row>
    <row r="3219" spans="1:8" ht="30">
      <c r="A3219" t="str">
        <f t="shared" si="109"/>
        <v>Chế độ đối với trưởng các đoàn thể ấp55</v>
      </c>
      <c r="B3219" s="3" t="s">
        <v>22</v>
      </c>
      <c r="C3219" s="8" t="s">
        <v>21</v>
      </c>
      <c r="D3219" s="49"/>
      <c r="E3219" s="50">
        <v>92</v>
      </c>
      <c r="F3219" s="51">
        <v>3.5999999999999996</v>
      </c>
      <c r="G3219" s="50">
        <v>331.2</v>
      </c>
      <c r="H3219">
        <v>55</v>
      </c>
    </row>
    <row r="3220" spans="1:8">
      <c r="A3220" t="str">
        <f t="shared" si="109"/>
        <v>Chế độ hỗ trợ tổ nhân dân55</v>
      </c>
      <c r="B3220" s="3" t="s">
        <v>20</v>
      </c>
      <c r="C3220" s="8" t="s">
        <v>19</v>
      </c>
      <c r="D3220" s="49"/>
      <c r="E3220" s="50"/>
      <c r="F3220" s="51">
        <v>3.5999999999999996</v>
      </c>
      <c r="G3220" s="50">
        <v>0</v>
      </c>
      <c r="H3220">
        <v>55</v>
      </c>
    </row>
    <row r="3221" spans="1:8" ht="30">
      <c r="A3221" t="str">
        <f t="shared" si="109"/>
        <v>Chế độ đối với đội an ninh trật tự cơ sở55</v>
      </c>
      <c r="B3221" s="3" t="s">
        <v>18</v>
      </c>
      <c r="C3221" s="8" t="s">
        <v>17</v>
      </c>
      <c r="D3221" s="49"/>
      <c r="E3221" s="50"/>
      <c r="F3221" s="51"/>
      <c r="G3221" s="50">
        <v>4267.8000000000011</v>
      </c>
      <c r="H3221">
        <v>55</v>
      </c>
    </row>
    <row r="3222" spans="1:8">
      <c r="A3222" t="str">
        <f t="shared" si="109"/>
        <v>Chế độ dân quân tự vệ55</v>
      </c>
      <c r="B3222" s="3" t="s">
        <v>16</v>
      </c>
      <c r="C3222" s="8" t="s">
        <v>15</v>
      </c>
      <c r="D3222" s="49"/>
      <c r="E3222" s="50"/>
      <c r="F3222" s="51"/>
      <c r="G3222" s="50">
        <v>7277.9939999999997</v>
      </c>
      <c r="H3222">
        <v>55</v>
      </c>
    </row>
    <row r="3223" spans="1:8">
      <c r="A3223" t="str">
        <f t="shared" si="109"/>
        <v>Chế độ hỗ trợ Tết Nguyên đán55</v>
      </c>
      <c r="B3223" s="3" t="s">
        <v>14</v>
      </c>
      <c r="C3223" s="8" t="s">
        <v>13</v>
      </c>
      <c r="D3223" s="49"/>
      <c r="E3223" s="50"/>
      <c r="F3223" s="51"/>
      <c r="G3223" s="50">
        <v>1012.5600000000002</v>
      </c>
      <c r="H3223">
        <v>55</v>
      </c>
    </row>
    <row r="3224" spans="1:8">
      <c r="A3224" t="str">
        <f t="shared" si="109"/>
        <v>Chi thu gom, xử lý rác55</v>
      </c>
      <c r="B3224" s="25">
        <v>4</v>
      </c>
      <c r="C3224" s="10" t="s">
        <v>12</v>
      </c>
      <c r="D3224" s="48"/>
      <c r="E3224" s="45"/>
      <c r="F3224" s="46"/>
      <c r="G3224" s="45">
        <v>360</v>
      </c>
      <c r="H3224">
        <v>55</v>
      </c>
    </row>
    <row r="3225" spans="1:8">
      <c r="A3225" t="str">
        <f t="shared" si="109"/>
        <v>Chi bổ sung đặc thù55</v>
      </c>
      <c r="B3225" s="25">
        <v>5</v>
      </c>
      <c r="C3225" s="6" t="s">
        <v>11</v>
      </c>
      <c r="D3225" s="47"/>
      <c r="E3225" s="45"/>
      <c r="F3225" s="46"/>
      <c r="G3225" s="45">
        <v>8500</v>
      </c>
      <c r="H3225">
        <v>55</v>
      </c>
    </row>
    <row r="3226" spans="1:8">
      <c r="A3226" t="str">
        <f t="shared" si="109"/>
        <v>Hỗ trợ các phường, xã trung tâm55</v>
      </c>
      <c r="B3226" s="3" t="s">
        <v>10</v>
      </c>
      <c r="C3226" s="8" t="s">
        <v>9</v>
      </c>
      <c r="D3226" s="49"/>
      <c r="E3226" s="50"/>
      <c r="F3226" s="51"/>
      <c r="G3226" s="50">
        <v>8500</v>
      </c>
      <c r="H3226">
        <v>55</v>
      </c>
    </row>
    <row r="3227" spans="1:8">
      <c r="A3227" t="str">
        <f t="shared" si="109"/>
        <v>- Phường Trấn Biên 55</v>
      </c>
      <c r="B3227" s="3"/>
      <c r="C3227" s="8" t="s">
        <v>8</v>
      </c>
      <c r="D3227" s="49"/>
      <c r="E3227" s="50"/>
      <c r="F3227" s="51">
        <v>60000</v>
      </c>
      <c r="G3227" s="50"/>
      <c r="H3227">
        <v>55</v>
      </c>
    </row>
    <row r="3228" spans="1:8" ht="30">
      <c r="A3228" t="str">
        <f t="shared" si="109"/>
        <v>- Phường Long Khánh và Phường Bình Phước55</v>
      </c>
      <c r="B3228" s="3"/>
      <c r="C3228" s="8" t="s">
        <v>7</v>
      </c>
      <c r="D3228" s="49"/>
      <c r="E3228" s="50"/>
      <c r="F3228" s="51">
        <v>19200</v>
      </c>
      <c r="G3228" s="50"/>
      <c r="H3228">
        <v>55</v>
      </c>
    </row>
    <row r="3229" spans="1:8">
      <c r="A3229" t="str">
        <f t="shared" si="109"/>
        <v>- Các phường trung tâm khác55</v>
      </c>
      <c r="B3229" s="3"/>
      <c r="C3229" s="8" t="s">
        <v>6</v>
      </c>
      <c r="D3229" s="49"/>
      <c r="E3229" s="50">
        <v>1</v>
      </c>
      <c r="F3229" s="51">
        <v>8500</v>
      </c>
      <c r="G3229" s="50">
        <v>8500</v>
      </c>
      <c r="H3229">
        <v>55</v>
      </c>
    </row>
    <row r="3230" spans="1:8">
      <c r="A3230" t="str">
        <f t="shared" si="109"/>
        <v xml:space="preserve"> Hỗ trợ các xã vùng biên giới55</v>
      </c>
      <c r="B3230" s="3" t="s">
        <v>1</v>
      </c>
      <c r="C3230" s="8" t="s">
        <v>5</v>
      </c>
      <c r="D3230" s="49"/>
      <c r="E3230" s="50"/>
      <c r="F3230" s="51">
        <v>3000</v>
      </c>
      <c r="G3230" s="50">
        <v>0</v>
      </c>
      <c r="H3230">
        <v>55</v>
      </c>
    </row>
    <row r="3231" spans="1:8">
      <c r="A3231" t="str">
        <f t="shared" si="109"/>
        <v>Phân bổ chung 55</v>
      </c>
      <c r="B3231" s="25">
        <v>9</v>
      </c>
      <c r="C3231" s="6" t="s">
        <v>4</v>
      </c>
      <c r="D3231" s="47"/>
      <c r="E3231" s="45"/>
      <c r="F3231" s="46"/>
      <c r="G3231" s="45">
        <v>20875.257000000001</v>
      </c>
      <c r="H3231">
        <v>55</v>
      </c>
    </row>
    <row r="3232" spans="1:8">
      <c r="A3232" t="str">
        <f t="shared" si="109"/>
        <v>Phân bổ chung theo xã55</v>
      </c>
      <c r="B3232" s="3" t="s">
        <v>3</v>
      </c>
      <c r="C3232" s="8" t="s">
        <v>2</v>
      </c>
      <c r="D3232" s="49"/>
      <c r="E3232" s="50">
        <v>1</v>
      </c>
      <c r="F3232" s="51">
        <v>18000</v>
      </c>
      <c r="G3232" s="50">
        <v>18000</v>
      </c>
      <c r="H3232">
        <v>55</v>
      </c>
    </row>
    <row r="3233" spans="1:8">
      <c r="A3233" t="str">
        <f t="shared" si="109"/>
        <v>Phân bổ theo dân số 55</v>
      </c>
      <c r="B3233" s="3" t="s">
        <v>1</v>
      </c>
      <c r="C3233" s="8" t="s">
        <v>0</v>
      </c>
      <c r="D3233" s="49"/>
      <c r="E3233" s="52">
        <v>37341</v>
      </c>
      <c r="F3233" s="51">
        <v>7.6999999999999999E-2</v>
      </c>
      <c r="G3233" s="50">
        <v>2875.2570000000001</v>
      </c>
      <c r="H3233">
        <v>55</v>
      </c>
    </row>
    <row r="3236" spans="1:8">
      <c r="B3236" s="147" t="s">
        <v>64</v>
      </c>
      <c r="C3236" s="149" t="s">
        <v>63</v>
      </c>
      <c r="D3236" s="149" t="s">
        <v>62</v>
      </c>
      <c r="E3236" s="151" t="s">
        <v>61</v>
      </c>
      <c r="F3236" s="151"/>
      <c r="G3236" s="151"/>
      <c r="H3236">
        <v>56</v>
      </c>
    </row>
    <row r="3237" spans="1:8">
      <c r="B3237" s="148"/>
      <c r="C3237" s="150"/>
      <c r="D3237" s="150"/>
      <c r="E3237" s="18" t="s">
        <v>60</v>
      </c>
      <c r="F3237" s="18" t="s">
        <v>59</v>
      </c>
      <c r="G3237" s="18" t="s">
        <v>58</v>
      </c>
      <c r="H3237">
        <v>56</v>
      </c>
    </row>
    <row r="3238" spans="1:8">
      <c r="A3238" t="str">
        <f t="shared" ref="A3238:A3269" si="110">C3238&amp;H3238</f>
        <v>Tổng56</v>
      </c>
      <c r="B3238" s="25"/>
      <c r="C3238" s="26" t="s">
        <v>57</v>
      </c>
      <c r="D3238" s="45"/>
      <c r="E3238" s="45"/>
      <c r="F3238" s="46"/>
      <c r="G3238" s="45">
        <v>224858.62884279998</v>
      </c>
      <c r="H3238">
        <v>56</v>
      </c>
    </row>
    <row r="3239" spans="1:8">
      <c r="A3239" t="str">
        <f t="shared" si="110"/>
        <v>Sự nghiệp giáo dục - đào tạo56</v>
      </c>
      <c r="B3239" s="25" t="s">
        <v>56</v>
      </c>
      <c r="C3239" s="6" t="s">
        <v>55</v>
      </c>
      <c r="D3239" s="47"/>
      <c r="E3239" s="45">
        <v>447</v>
      </c>
      <c r="F3239" s="46"/>
      <c r="G3239" s="45">
        <v>134802.05784279999</v>
      </c>
      <c r="H3239">
        <v>56</v>
      </c>
    </row>
    <row r="3240" spans="1:8" ht="28.5">
      <c r="A3240" t="str">
        <f t="shared" si="110"/>
        <v>Chi chế độ tiền lương theo số biên chế có mặt56</v>
      </c>
      <c r="B3240" s="25">
        <v>1</v>
      </c>
      <c r="C3240" s="10" t="s">
        <v>54</v>
      </c>
      <c r="D3240" s="48"/>
      <c r="E3240" s="45">
        <v>429</v>
      </c>
      <c r="F3240" s="46"/>
      <c r="G3240" s="45">
        <v>109377.6791928</v>
      </c>
      <c r="H3240">
        <v>56</v>
      </c>
    </row>
    <row r="3241" spans="1:8">
      <c r="A3241" t="str">
        <f t="shared" si="110"/>
        <v>Khoán chi hoạt động giáo dục56</v>
      </c>
      <c r="B3241" s="25">
        <v>2</v>
      </c>
      <c r="C3241" s="6" t="s">
        <v>163</v>
      </c>
      <c r="D3241" s="47"/>
      <c r="E3241" s="45">
        <v>465</v>
      </c>
      <c r="F3241" s="46"/>
      <c r="G3241" s="45">
        <v>19993</v>
      </c>
      <c r="H3241">
        <v>56</v>
      </c>
    </row>
    <row r="3242" spans="1:8">
      <c r="A3242" t="str">
        <f t="shared" si="110"/>
        <v>Mầm non56</v>
      </c>
      <c r="B3242" s="3" t="s">
        <v>10</v>
      </c>
      <c r="C3242" s="8" t="s">
        <v>53</v>
      </c>
      <c r="D3242" s="49"/>
      <c r="E3242" s="50">
        <v>121</v>
      </c>
      <c r="F3242" s="51"/>
      <c r="G3242" s="50">
        <v>7260</v>
      </c>
      <c r="H3242">
        <v>56</v>
      </c>
    </row>
    <row r="3243" spans="1:8">
      <c r="A3243" t="str">
        <f t="shared" si="110"/>
        <v>- Phường56</v>
      </c>
      <c r="B3243" s="3"/>
      <c r="C3243" s="8" t="s">
        <v>167</v>
      </c>
      <c r="D3243" s="49"/>
      <c r="E3243" s="50"/>
      <c r="F3243" s="51">
        <v>52</v>
      </c>
      <c r="G3243" s="50">
        <v>0</v>
      </c>
      <c r="H3243">
        <v>56</v>
      </c>
    </row>
    <row r="3244" spans="1:8">
      <c r="A3244" t="str">
        <f t="shared" si="110"/>
        <v>- Xã56</v>
      </c>
      <c r="B3244" s="3"/>
      <c r="C3244" s="8" t="s">
        <v>164</v>
      </c>
      <c r="D3244" s="49"/>
      <c r="E3244" s="50">
        <v>121</v>
      </c>
      <c r="F3244" s="51">
        <v>60</v>
      </c>
      <c r="G3244" s="50">
        <v>7260</v>
      </c>
      <c r="H3244">
        <v>56</v>
      </c>
    </row>
    <row r="3245" spans="1:8">
      <c r="A3245" t="str">
        <f t="shared" si="110"/>
        <v>Cấp 1, 256</v>
      </c>
      <c r="B3245" s="3" t="s">
        <v>1</v>
      </c>
      <c r="C3245" s="8" t="s">
        <v>52</v>
      </c>
      <c r="D3245" s="49"/>
      <c r="E3245" s="50">
        <v>323</v>
      </c>
      <c r="F3245" s="51"/>
      <c r="G3245" s="50">
        <v>11305</v>
      </c>
      <c r="H3245">
        <v>56</v>
      </c>
    </row>
    <row r="3246" spans="1:8">
      <c r="A3246" t="str">
        <f t="shared" si="110"/>
        <v>-Phường56</v>
      </c>
      <c r="B3246" s="3"/>
      <c r="C3246" s="8" t="s">
        <v>168</v>
      </c>
      <c r="D3246" s="49"/>
      <c r="E3246" s="50"/>
      <c r="F3246" s="51">
        <v>30</v>
      </c>
      <c r="G3246" s="50">
        <v>0</v>
      </c>
      <c r="H3246">
        <v>56</v>
      </c>
    </row>
    <row r="3247" spans="1:8">
      <c r="A3247" t="str">
        <f t="shared" si="110"/>
        <v>-Xã56</v>
      </c>
      <c r="B3247" s="3"/>
      <c r="C3247" s="8" t="s">
        <v>169</v>
      </c>
      <c r="D3247" s="49"/>
      <c r="E3247" s="50">
        <v>323</v>
      </c>
      <c r="F3247" s="51">
        <v>35</v>
      </c>
      <c r="G3247" s="50">
        <v>11305</v>
      </c>
      <c r="H3247">
        <v>56</v>
      </c>
    </row>
    <row r="3248" spans="1:8">
      <c r="A3248" t="str">
        <f t="shared" si="110"/>
        <v>Trường chính trị 56</v>
      </c>
      <c r="B3248" s="3" t="s">
        <v>26</v>
      </c>
      <c r="C3248" s="8" t="s">
        <v>51</v>
      </c>
      <c r="D3248" s="49"/>
      <c r="E3248" s="50">
        <v>3</v>
      </c>
      <c r="F3248" s="51">
        <v>80</v>
      </c>
      <c r="G3248" s="50">
        <v>240</v>
      </c>
      <c r="H3248">
        <v>56</v>
      </c>
    </row>
    <row r="3249" spans="1:8">
      <c r="A3249" t="str">
        <f t="shared" si="110"/>
        <v>Trường dân tộc nội trú56</v>
      </c>
      <c r="B3249" s="3" t="s">
        <v>24</v>
      </c>
      <c r="C3249" s="8" t="s">
        <v>165</v>
      </c>
      <c r="D3249" s="49"/>
      <c r="E3249" s="50"/>
      <c r="F3249" s="51">
        <v>55</v>
      </c>
      <c r="G3249" s="50">
        <v>0</v>
      </c>
      <c r="H3249">
        <v>56</v>
      </c>
    </row>
    <row r="3250" spans="1:8" ht="45">
      <c r="A3250" t="str">
        <f t="shared" si="110"/>
        <v>'Phân bổ bổ sung số biên chế tiết kiệm, chưa tuyển sự nghiệp giáo dục - đào tạo56</v>
      </c>
      <c r="B3250" s="3" t="s">
        <v>22</v>
      </c>
      <c r="C3250" s="8" t="s">
        <v>170</v>
      </c>
      <c r="D3250" s="49"/>
      <c r="E3250" s="50">
        <v>18</v>
      </c>
      <c r="F3250" s="51">
        <v>66</v>
      </c>
      <c r="G3250" s="50">
        <v>1188</v>
      </c>
      <c r="H3250">
        <v>56</v>
      </c>
    </row>
    <row r="3251" spans="1:8">
      <c r="A3251" t="str">
        <f t="shared" si="110"/>
        <v>Chi các chế độ chính sách56</v>
      </c>
      <c r="B3251" s="25">
        <v>3</v>
      </c>
      <c r="C3251" s="6" t="s">
        <v>50</v>
      </c>
      <c r="D3251" s="47"/>
      <c r="E3251" s="45">
        <v>628</v>
      </c>
      <c r="F3251" s="46"/>
      <c r="G3251" s="45">
        <v>3414.6134500000003</v>
      </c>
      <c r="H3251">
        <v>56</v>
      </c>
    </row>
    <row r="3252" spans="1:8" ht="30">
      <c r="A3252" t="str">
        <f t="shared" si="110"/>
        <v>Miễn giảm học phí, hỗ trợ chi phí học tập56</v>
      </c>
      <c r="B3252" s="3" t="s">
        <v>10</v>
      </c>
      <c r="C3252" s="8" t="s">
        <v>49</v>
      </c>
      <c r="D3252" s="49"/>
      <c r="E3252" s="50">
        <v>73</v>
      </c>
      <c r="F3252" s="51"/>
      <c r="G3252" s="50">
        <v>858.55</v>
      </c>
      <c r="H3252">
        <v>56</v>
      </c>
    </row>
    <row r="3253" spans="1:8" ht="45">
      <c r="A3253" t="str">
        <f t="shared" si="110"/>
        <v>Chính sách hỗ trợ mầm non (tiền ăn trẻ, hỗ trợ giáo viên, hỗ trợ cơ sở mầm non)56</v>
      </c>
      <c r="B3253" s="3" t="s">
        <v>1</v>
      </c>
      <c r="C3253" s="8" t="s">
        <v>48</v>
      </c>
      <c r="D3253" s="49"/>
      <c r="E3253" s="50"/>
      <c r="F3253" s="51"/>
      <c r="G3253" s="50"/>
      <c r="H3253">
        <v>56</v>
      </c>
    </row>
    <row r="3254" spans="1:8">
      <c r="A3254" t="str">
        <f t="shared" si="110"/>
        <v>Chế độ hỗ trợ học sinh khuyết tật56</v>
      </c>
      <c r="B3254" s="3" t="s">
        <v>26</v>
      </c>
      <c r="C3254" s="8" t="s">
        <v>47</v>
      </c>
      <c r="D3254" s="49"/>
      <c r="E3254" s="50">
        <v>2</v>
      </c>
      <c r="F3254" s="51"/>
      <c r="G3254" s="50">
        <v>186.48</v>
      </c>
      <c r="H3254">
        <v>56</v>
      </c>
    </row>
    <row r="3255" spans="1:8" ht="30">
      <c r="A3255" t="str">
        <f t="shared" si="110"/>
        <v>Chế độ giáo viên dạy trẻ khuyết tật56</v>
      </c>
      <c r="B3255" s="3" t="s">
        <v>24</v>
      </c>
      <c r="C3255" s="8" t="s">
        <v>46</v>
      </c>
      <c r="D3255" s="49"/>
      <c r="E3255" s="50">
        <v>106</v>
      </c>
      <c r="F3255" s="51"/>
      <c r="G3255" s="50">
        <v>1833.1834500000002</v>
      </c>
      <c r="H3255">
        <v>56</v>
      </c>
    </row>
    <row r="3256" spans="1:8" ht="30">
      <c r="A3256" t="str">
        <f t="shared" si="110"/>
        <v>Chế độ hỗ trợ trẻ em nhà trẻ bán trú56</v>
      </c>
      <c r="B3256" s="3" t="s">
        <v>22</v>
      </c>
      <c r="C3256" s="8" t="s">
        <v>45</v>
      </c>
      <c r="D3256" s="49"/>
      <c r="E3256" s="50"/>
      <c r="F3256" s="51"/>
      <c r="G3256" s="50"/>
      <c r="H3256">
        <v>56</v>
      </c>
    </row>
    <row r="3257" spans="1:8" ht="30">
      <c r="A3257" t="str">
        <f t="shared" si="110"/>
        <v>Chế độ hỗ trợ đối với học sinh, trường dân tộc nội trú56</v>
      </c>
      <c r="B3257" s="21" t="s">
        <v>20</v>
      </c>
      <c r="C3257" s="22" t="s">
        <v>161</v>
      </c>
      <c r="D3257" s="49"/>
      <c r="E3257" s="50"/>
      <c r="F3257" s="51"/>
      <c r="G3257" s="50"/>
      <c r="H3257">
        <v>56</v>
      </c>
    </row>
    <row r="3258" spans="1:8">
      <c r="A3258" t="str">
        <f t="shared" si="110"/>
        <v>Hỗ trợ Tết Nguyên đán56</v>
      </c>
      <c r="B3258" s="3" t="s">
        <v>18</v>
      </c>
      <c r="C3258" s="8" t="s">
        <v>44</v>
      </c>
      <c r="D3258" s="49"/>
      <c r="E3258" s="50">
        <v>447</v>
      </c>
      <c r="F3258" s="51">
        <v>1.2</v>
      </c>
      <c r="G3258" s="50">
        <v>536.4</v>
      </c>
      <c r="H3258">
        <v>56</v>
      </c>
    </row>
    <row r="3259" spans="1:8">
      <c r="A3259" t="str">
        <f t="shared" si="110"/>
        <v>Các đặc thù56</v>
      </c>
      <c r="B3259" s="25">
        <v>4</v>
      </c>
      <c r="C3259" s="6" t="s">
        <v>43</v>
      </c>
      <c r="D3259" s="47"/>
      <c r="E3259" s="45">
        <v>4</v>
      </c>
      <c r="F3259" s="46"/>
      <c r="G3259" s="45">
        <v>1725.1152</v>
      </c>
      <c r="H3259">
        <v>56</v>
      </c>
    </row>
    <row r="3260" spans="1:8" ht="30">
      <c r="A3260" t="str">
        <f t="shared" si="110"/>
        <v>Trường có từ 02 cơ sở trở lên, mỗi cơ sở56</v>
      </c>
      <c r="B3260" s="3" t="s">
        <v>10</v>
      </c>
      <c r="C3260" s="8" t="s">
        <v>42</v>
      </c>
      <c r="D3260" s="49"/>
      <c r="E3260" s="50">
        <v>4</v>
      </c>
      <c r="F3260" s="51">
        <v>56.278800000000004</v>
      </c>
      <c r="G3260" s="50">
        <v>225.11520000000002</v>
      </c>
      <c r="H3260">
        <v>56</v>
      </c>
    </row>
    <row r="3261" spans="1:8" ht="30">
      <c r="A3261" t="str">
        <f t="shared" si="110"/>
        <v>Hỗ trợ các phường, xã trung tâm (kinh phí đào tạo chính trị)56</v>
      </c>
      <c r="B3261" s="3" t="s">
        <v>1</v>
      </c>
      <c r="C3261" s="8" t="s">
        <v>166</v>
      </c>
      <c r="D3261" s="49"/>
      <c r="E3261" s="50">
        <v>1</v>
      </c>
      <c r="F3261" s="51">
        <v>1500</v>
      </c>
      <c r="G3261" s="50">
        <v>1500</v>
      </c>
      <c r="H3261">
        <v>56</v>
      </c>
    </row>
    <row r="3262" spans="1:8">
      <c r="A3262" t="str">
        <f t="shared" si="110"/>
        <v>Kinh phí hoạt động ngành56</v>
      </c>
      <c r="B3262" s="25">
        <v>5</v>
      </c>
      <c r="C3262" s="6" t="s">
        <v>41</v>
      </c>
      <c r="D3262" s="47"/>
      <c r="E3262" s="52">
        <v>29165</v>
      </c>
      <c r="F3262" s="53">
        <v>0.01</v>
      </c>
      <c r="G3262" s="45">
        <v>291.65000000000003</v>
      </c>
      <c r="H3262">
        <v>56</v>
      </c>
    </row>
    <row r="3263" spans="1:8">
      <c r="A3263" t="str">
        <f t="shared" si="110"/>
        <v>Các sự nghiệp khác56</v>
      </c>
      <c r="B3263" s="25" t="s">
        <v>40</v>
      </c>
      <c r="C3263" s="6" t="s">
        <v>39</v>
      </c>
      <c r="D3263" s="47"/>
      <c r="E3263" s="50">
        <v>100</v>
      </c>
      <c r="F3263" s="46"/>
      <c r="G3263" s="45">
        <v>90056.571000000011</v>
      </c>
      <c r="H3263">
        <v>56</v>
      </c>
    </row>
    <row r="3264" spans="1:8">
      <c r="A3264" t="str">
        <f t="shared" si="110"/>
        <v>Chi chế độ tiền lương56</v>
      </c>
      <c r="B3264" s="25">
        <v>1</v>
      </c>
      <c r="C3264" s="10" t="s">
        <v>38</v>
      </c>
      <c r="D3264" s="48"/>
      <c r="E3264" s="45"/>
      <c r="F3264" s="46"/>
      <c r="G3264" s="45">
        <v>16451.968000000001</v>
      </c>
      <c r="H3264">
        <v>56</v>
      </c>
    </row>
    <row r="3265" spans="1:8" ht="30">
      <c r="A3265" t="str">
        <f t="shared" si="110"/>
        <v>Chế độ tiền lương theo số biên chế có mặt56</v>
      </c>
      <c r="B3265" s="3" t="s">
        <v>10</v>
      </c>
      <c r="C3265" s="8" t="s">
        <v>37</v>
      </c>
      <c r="D3265" s="49"/>
      <c r="E3265" s="50">
        <v>75</v>
      </c>
      <c r="F3265" s="51"/>
      <c r="G3265" s="50">
        <v>13037.52</v>
      </c>
      <c r="H3265">
        <v>56</v>
      </c>
    </row>
    <row r="3266" spans="1:8">
      <c r="A3266" t="str">
        <f t="shared" si="110"/>
        <v>Phụ cấp cấp ủy56</v>
      </c>
      <c r="B3266" s="3" t="s">
        <v>1</v>
      </c>
      <c r="C3266" s="8" t="s">
        <v>36</v>
      </c>
      <c r="D3266" s="49"/>
      <c r="E3266" s="54">
        <v>27</v>
      </c>
      <c r="F3266" s="51">
        <v>8.4239999999999995</v>
      </c>
      <c r="G3266" s="50">
        <v>227.44799999999998</v>
      </c>
      <c r="H3266">
        <v>56</v>
      </c>
    </row>
    <row r="3267" spans="1:8">
      <c r="A3267" t="str">
        <f t="shared" si="110"/>
        <v>Phụ cấp HĐND56</v>
      </c>
      <c r="B3267" s="3" t="s">
        <v>26</v>
      </c>
      <c r="C3267" s="8" t="s">
        <v>35</v>
      </c>
      <c r="D3267" s="49"/>
      <c r="E3267" s="54"/>
      <c r="F3267" s="51">
        <v>8.4239999999999995</v>
      </c>
      <c r="G3267" s="50">
        <v>1340</v>
      </c>
      <c r="H3267">
        <v>56</v>
      </c>
    </row>
    <row r="3268" spans="1:8" ht="45">
      <c r="A3268" t="str">
        <f t="shared" si="110"/>
        <v>Chế độ người hoạt động không chuyên trách, người trực tiếp tham gia hoạt động tại cấp ấp56</v>
      </c>
      <c r="B3268" s="3" t="s">
        <v>24</v>
      </c>
      <c r="C3268" s="8" t="s">
        <v>34</v>
      </c>
      <c r="D3268" s="49"/>
      <c r="E3268" s="50">
        <v>95</v>
      </c>
      <c r="F3268" s="51"/>
      <c r="G3268" s="50">
        <v>1847</v>
      </c>
      <c r="H3268">
        <v>56</v>
      </c>
    </row>
    <row r="3269" spans="1:8">
      <c r="A3269" t="str">
        <f t="shared" si="110"/>
        <v>Khoán chi hoạt động 56</v>
      </c>
      <c r="B3269" s="25">
        <v>2</v>
      </c>
      <c r="C3269" s="6" t="s">
        <v>33</v>
      </c>
      <c r="D3269" s="47"/>
      <c r="E3269" s="45"/>
      <c r="F3269" s="46"/>
      <c r="G3269" s="45">
        <v>9200</v>
      </c>
      <c r="H3269">
        <v>56</v>
      </c>
    </row>
    <row r="3270" spans="1:8" ht="30">
      <c r="A3270" t="str">
        <f t="shared" ref="A3270:A3292" si="111">C3270&amp;H3270</f>
        <v>Phân bổ theo số biên chế CBCC được giao56</v>
      </c>
      <c r="B3270" s="14" t="s">
        <v>10</v>
      </c>
      <c r="C3270" s="15" t="s">
        <v>32</v>
      </c>
      <c r="D3270" s="55"/>
      <c r="E3270" s="56">
        <v>85</v>
      </c>
      <c r="F3270" s="57">
        <v>80</v>
      </c>
      <c r="G3270" s="58">
        <v>6800</v>
      </c>
      <c r="H3270">
        <v>56</v>
      </c>
    </row>
    <row r="3271" spans="1:8" ht="30">
      <c r="A3271" t="str">
        <f t="shared" si="111"/>
        <v>Phân bổ theo số biên chế viên chức được giao56</v>
      </c>
      <c r="B3271" s="14" t="s">
        <v>1</v>
      </c>
      <c r="C3271" s="15" t="s">
        <v>31</v>
      </c>
      <c r="D3271" s="55"/>
      <c r="E3271" s="56">
        <v>15</v>
      </c>
      <c r="F3271" s="57">
        <v>50</v>
      </c>
      <c r="G3271" s="58">
        <v>750</v>
      </c>
      <c r="H3271">
        <v>56</v>
      </c>
    </row>
    <row r="3272" spans="1:8" ht="30">
      <c r="A3272" t="str">
        <f t="shared" si="111"/>
        <v>Phân bổ bổ sung số biên chế tiết kiệm, chưa tuyển56</v>
      </c>
      <c r="B3272" s="14" t="s">
        <v>26</v>
      </c>
      <c r="C3272" s="13" t="s">
        <v>30</v>
      </c>
      <c r="D3272" s="59"/>
      <c r="E3272" s="56">
        <v>25</v>
      </c>
      <c r="F3272" s="57">
        <v>66</v>
      </c>
      <c r="G3272" s="58">
        <v>1650</v>
      </c>
      <c r="H3272">
        <v>56</v>
      </c>
    </row>
    <row r="3273" spans="1:8">
      <c r="A3273" t="str">
        <f t="shared" si="111"/>
        <v>Chi các chế độ chính sách lớn56</v>
      </c>
      <c r="B3273" s="25">
        <v>3</v>
      </c>
      <c r="C3273" s="6" t="s">
        <v>29</v>
      </c>
      <c r="D3273" s="47"/>
      <c r="E3273" s="45"/>
      <c r="F3273" s="46"/>
      <c r="G3273" s="45">
        <v>27399.898000000001</v>
      </c>
      <c r="H3273">
        <v>56</v>
      </c>
    </row>
    <row r="3274" spans="1:8" ht="30">
      <c r="A3274" t="str">
        <f t="shared" si="111"/>
        <v>Chi chế độ trợ giúp xã hội thường xuyên56</v>
      </c>
      <c r="B3274" s="3" t="s">
        <v>10</v>
      </c>
      <c r="C3274" s="8" t="s">
        <v>28</v>
      </c>
      <c r="D3274" s="49"/>
      <c r="E3274" s="50">
        <v>1182</v>
      </c>
      <c r="F3274" s="51"/>
      <c r="G3274" s="50">
        <v>9609</v>
      </c>
      <c r="H3274">
        <v>56</v>
      </c>
    </row>
    <row r="3275" spans="1:8">
      <c r="A3275" t="str">
        <f t="shared" si="111"/>
        <v>Tiền điện hộ nghèo, BTXH56</v>
      </c>
      <c r="B3275" s="3" t="s">
        <v>1</v>
      </c>
      <c r="C3275" s="8" t="s">
        <v>27</v>
      </c>
      <c r="D3275" s="49"/>
      <c r="E3275" s="50"/>
      <c r="F3275" s="51"/>
      <c r="G3275" s="50">
        <v>3.93</v>
      </c>
      <c r="H3275">
        <v>56</v>
      </c>
    </row>
    <row r="3276" spans="1:8" ht="30">
      <c r="A3276" t="str">
        <f t="shared" si="111"/>
        <v>Chính sách người có uy tín, già làng56</v>
      </c>
      <c r="B3276" s="3" t="s">
        <v>26</v>
      </c>
      <c r="C3276" s="8" t="s">
        <v>25</v>
      </c>
      <c r="D3276" s="49"/>
      <c r="E3276" s="50">
        <v>3</v>
      </c>
      <c r="F3276" s="51"/>
      <c r="G3276" s="50">
        <v>30.300000000000004</v>
      </c>
      <c r="H3276">
        <v>56</v>
      </c>
    </row>
    <row r="3277" spans="1:8" ht="30">
      <c r="A3277" t="str">
        <f t="shared" si="111"/>
        <v>Chế độ quà tặng, chúc thọ người cao tuổi56</v>
      </c>
      <c r="B3277" s="3" t="s">
        <v>24</v>
      </c>
      <c r="C3277" s="8" t="s">
        <v>23</v>
      </c>
      <c r="D3277" s="49"/>
      <c r="E3277" s="50">
        <v>429</v>
      </c>
      <c r="F3277" s="51"/>
      <c r="G3277" s="50">
        <v>166.6</v>
      </c>
      <c r="H3277">
        <v>56</v>
      </c>
    </row>
    <row r="3278" spans="1:8" ht="30">
      <c r="A3278" t="str">
        <f t="shared" si="111"/>
        <v>Chế độ đối với trưởng các đoàn thể ấp56</v>
      </c>
      <c r="B3278" s="3" t="s">
        <v>22</v>
      </c>
      <c r="C3278" s="8" t="s">
        <v>21</v>
      </c>
      <c r="D3278" s="49"/>
      <c r="E3278" s="50">
        <v>74</v>
      </c>
      <c r="F3278" s="51">
        <v>3.5999999999999996</v>
      </c>
      <c r="G3278" s="50">
        <v>3196.7999999999997</v>
      </c>
      <c r="H3278">
        <v>56</v>
      </c>
    </row>
    <row r="3279" spans="1:8">
      <c r="A3279" t="str">
        <f t="shared" si="111"/>
        <v>Chế độ hỗ trợ tổ nhân dân56</v>
      </c>
      <c r="B3279" s="3" t="s">
        <v>20</v>
      </c>
      <c r="C3279" s="8" t="s">
        <v>19</v>
      </c>
      <c r="D3279" s="49"/>
      <c r="E3279" s="50">
        <v>19</v>
      </c>
      <c r="F3279" s="51">
        <v>3.5999999999999996</v>
      </c>
      <c r="G3279" s="50">
        <v>820.8</v>
      </c>
      <c r="H3279">
        <v>56</v>
      </c>
    </row>
    <row r="3280" spans="1:8" ht="30">
      <c r="A3280" t="str">
        <f t="shared" si="111"/>
        <v>Chế độ đối với đội an ninh trật tự cơ sở56</v>
      </c>
      <c r="B3280" s="3" t="s">
        <v>18</v>
      </c>
      <c r="C3280" s="8" t="s">
        <v>17</v>
      </c>
      <c r="D3280" s="49"/>
      <c r="E3280" s="50"/>
      <c r="F3280" s="51"/>
      <c r="G3280" s="50">
        <v>4519.72</v>
      </c>
      <c r="H3280">
        <v>56</v>
      </c>
    </row>
    <row r="3281" spans="1:8">
      <c r="A3281" t="str">
        <f t="shared" si="111"/>
        <v>Chế độ dân quân tự vệ56</v>
      </c>
      <c r="B3281" s="3" t="s">
        <v>16</v>
      </c>
      <c r="C3281" s="8" t="s">
        <v>15</v>
      </c>
      <c r="D3281" s="49"/>
      <c r="E3281" s="50">
        <v>1007</v>
      </c>
      <c r="F3281" s="51"/>
      <c r="G3281" s="50">
        <v>6930.8280000000004</v>
      </c>
      <c r="H3281">
        <v>56</v>
      </c>
    </row>
    <row r="3282" spans="1:8">
      <c r="A3282" t="str">
        <f t="shared" si="111"/>
        <v>Chế độ hỗ trợ Tết Nguyên đán56</v>
      </c>
      <c r="B3282" s="3" t="s">
        <v>14</v>
      </c>
      <c r="C3282" s="8" t="s">
        <v>13</v>
      </c>
      <c r="D3282" s="49"/>
      <c r="E3282" s="50"/>
      <c r="F3282" s="51"/>
      <c r="G3282" s="50">
        <v>2121.92</v>
      </c>
      <c r="H3282">
        <v>56</v>
      </c>
    </row>
    <row r="3283" spans="1:8">
      <c r="A3283" t="str">
        <f t="shared" si="111"/>
        <v>Chi thu gom, xử lý rác56</v>
      </c>
      <c r="B3283" s="25">
        <v>4</v>
      </c>
      <c r="C3283" s="10" t="s">
        <v>12</v>
      </c>
      <c r="D3283" s="48"/>
      <c r="E3283" s="45">
        <v>4380</v>
      </c>
      <c r="F3283" s="46">
        <v>0</v>
      </c>
      <c r="G3283" s="45">
        <v>8259</v>
      </c>
      <c r="H3283">
        <v>56</v>
      </c>
    </row>
    <row r="3284" spans="1:8">
      <c r="A3284" t="str">
        <f t="shared" si="111"/>
        <v>Chi bổ sung đặc thù56</v>
      </c>
      <c r="B3284" s="25">
        <v>5</v>
      </c>
      <c r="C3284" s="6" t="s">
        <v>11</v>
      </c>
      <c r="D3284" s="47"/>
      <c r="E3284" s="45">
        <v>0</v>
      </c>
      <c r="F3284" s="46"/>
      <c r="G3284" s="45">
        <v>8500</v>
      </c>
      <c r="H3284">
        <v>56</v>
      </c>
    </row>
    <row r="3285" spans="1:8">
      <c r="A3285" t="str">
        <f t="shared" si="111"/>
        <v>Hỗ trợ các phường, xã trung tâm56</v>
      </c>
      <c r="B3285" s="3" t="s">
        <v>10</v>
      </c>
      <c r="C3285" s="8" t="s">
        <v>9</v>
      </c>
      <c r="D3285" s="49"/>
      <c r="E3285" s="50"/>
      <c r="F3285" s="51"/>
      <c r="G3285" s="50">
        <v>8500</v>
      </c>
      <c r="H3285">
        <v>56</v>
      </c>
    </row>
    <row r="3286" spans="1:8">
      <c r="A3286" t="str">
        <f t="shared" si="111"/>
        <v>- Phường Trấn Biên 56</v>
      </c>
      <c r="B3286" s="3"/>
      <c r="C3286" s="8" t="s">
        <v>8</v>
      </c>
      <c r="D3286" s="49"/>
      <c r="E3286" s="50"/>
      <c r="F3286" s="51">
        <v>60000</v>
      </c>
      <c r="G3286" s="50">
        <v>0</v>
      </c>
      <c r="H3286">
        <v>56</v>
      </c>
    </row>
    <row r="3287" spans="1:8" ht="30">
      <c r="A3287" t="str">
        <f t="shared" si="111"/>
        <v>- Phường Long Khánh và Phường Bình Phước56</v>
      </c>
      <c r="B3287" s="3"/>
      <c r="C3287" s="8" t="s">
        <v>7</v>
      </c>
      <c r="D3287" s="49"/>
      <c r="E3287" s="50"/>
      <c r="F3287" s="51">
        <v>19200</v>
      </c>
      <c r="G3287" s="50">
        <v>0</v>
      </c>
      <c r="H3287">
        <v>56</v>
      </c>
    </row>
    <row r="3288" spans="1:8">
      <c r="A3288" t="str">
        <f t="shared" si="111"/>
        <v>- Các phường trung tâm khác56</v>
      </c>
      <c r="B3288" s="3"/>
      <c r="C3288" s="8" t="s">
        <v>6</v>
      </c>
      <c r="D3288" s="49"/>
      <c r="E3288" s="50">
        <v>1</v>
      </c>
      <c r="F3288" s="51">
        <v>8500</v>
      </c>
      <c r="G3288" s="50">
        <v>8500</v>
      </c>
      <c r="H3288">
        <v>56</v>
      </c>
    </row>
    <row r="3289" spans="1:8">
      <c r="A3289" t="str">
        <f t="shared" si="111"/>
        <v xml:space="preserve"> Hỗ trợ các xã vùng biên giới56</v>
      </c>
      <c r="B3289" s="3" t="s">
        <v>1</v>
      </c>
      <c r="C3289" s="8" t="s">
        <v>5</v>
      </c>
      <c r="D3289" s="49"/>
      <c r="E3289" s="50"/>
      <c r="F3289" s="51">
        <v>3000</v>
      </c>
      <c r="G3289" s="50">
        <v>0</v>
      </c>
      <c r="H3289">
        <v>56</v>
      </c>
    </row>
    <row r="3290" spans="1:8">
      <c r="A3290" t="str">
        <f t="shared" si="111"/>
        <v>Phân bổ chung 56</v>
      </c>
      <c r="B3290" s="25">
        <v>9</v>
      </c>
      <c r="C3290" s="6" t="s">
        <v>4</v>
      </c>
      <c r="D3290" s="47"/>
      <c r="E3290" s="45">
        <v>29166</v>
      </c>
      <c r="F3290" s="46"/>
      <c r="G3290" s="45">
        <v>20245.705000000002</v>
      </c>
      <c r="H3290">
        <v>56</v>
      </c>
    </row>
    <row r="3291" spans="1:8">
      <c r="A3291" t="str">
        <f t="shared" si="111"/>
        <v>Phân bổ chung theo xã56</v>
      </c>
      <c r="B3291" s="3" t="s">
        <v>3</v>
      </c>
      <c r="C3291" s="8" t="s">
        <v>2</v>
      </c>
      <c r="D3291" s="49"/>
      <c r="E3291" s="50">
        <v>1</v>
      </c>
      <c r="F3291" s="51">
        <v>18000</v>
      </c>
      <c r="G3291" s="50">
        <v>18000</v>
      </c>
      <c r="H3291">
        <v>56</v>
      </c>
    </row>
    <row r="3292" spans="1:8">
      <c r="A3292" t="str">
        <f t="shared" si="111"/>
        <v>Phân bổ theo dân số 56</v>
      </c>
      <c r="B3292" s="3" t="s">
        <v>1</v>
      </c>
      <c r="C3292" s="8" t="s">
        <v>0</v>
      </c>
      <c r="D3292" s="49"/>
      <c r="E3292" s="52">
        <v>29165</v>
      </c>
      <c r="F3292" s="51">
        <v>7.6999999999999999E-2</v>
      </c>
      <c r="G3292" s="50">
        <v>2245.7049999999999</v>
      </c>
      <c r="H3292">
        <v>56</v>
      </c>
    </row>
    <row r="3295" spans="1:8">
      <c r="B3295" s="147" t="s">
        <v>64</v>
      </c>
      <c r="C3295" s="149" t="s">
        <v>63</v>
      </c>
      <c r="D3295" s="149" t="s">
        <v>62</v>
      </c>
      <c r="E3295" s="151" t="s">
        <v>61</v>
      </c>
      <c r="F3295" s="151"/>
      <c r="G3295" s="151"/>
      <c r="H3295">
        <v>57</v>
      </c>
    </row>
    <row r="3296" spans="1:8">
      <c r="B3296" s="148"/>
      <c r="C3296" s="150"/>
      <c r="D3296" s="150"/>
      <c r="E3296" s="18" t="s">
        <v>60</v>
      </c>
      <c r="F3296" s="18" t="s">
        <v>59</v>
      </c>
      <c r="G3296" s="18" t="s">
        <v>58</v>
      </c>
      <c r="H3296">
        <v>57</v>
      </c>
    </row>
    <row r="3297" spans="1:8">
      <c r="A3297" t="str">
        <f t="shared" ref="A3297:A3328" si="112">C3297&amp;H3297</f>
        <v>Tổng57</v>
      </c>
      <c r="B3297" s="25"/>
      <c r="C3297" s="26" t="s">
        <v>57</v>
      </c>
      <c r="D3297" s="45"/>
      <c r="E3297" s="45"/>
      <c r="F3297" s="46"/>
      <c r="G3297" s="45">
        <v>101041.58480932</v>
      </c>
      <c r="H3297">
        <v>57</v>
      </c>
    </row>
    <row r="3298" spans="1:8">
      <c r="A3298" t="str">
        <f t="shared" si="112"/>
        <v>Sự nghiệp giáo dục - đào tạo57</v>
      </c>
      <c r="B3298" s="25" t="s">
        <v>56</v>
      </c>
      <c r="C3298" s="6" t="s">
        <v>55</v>
      </c>
      <c r="D3298" s="47"/>
      <c r="E3298" s="45"/>
      <c r="F3298" s="46"/>
      <c r="G3298" s="45">
        <v>35371.189297320001</v>
      </c>
      <c r="H3298">
        <v>57</v>
      </c>
    </row>
    <row r="3299" spans="1:8" ht="28.5">
      <c r="A3299" t="str">
        <f t="shared" si="112"/>
        <v>Chi chế độ tiền lương theo số biên chế có mặt57</v>
      </c>
      <c r="B3299" s="25">
        <v>1</v>
      </c>
      <c r="C3299" s="10" t="s">
        <v>54</v>
      </c>
      <c r="D3299" s="48"/>
      <c r="E3299" s="45">
        <v>122</v>
      </c>
      <c r="F3299" s="46"/>
      <c r="G3299" s="45">
        <v>26423.959297319998</v>
      </c>
      <c r="H3299">
        <v>57</v>
      </c>
    </row>
    <row r="3300" spans="1:8">
      <c r="A3300" t="str">
        <f t="shared" si="112"/>
        <v>Khoán chi hoạt động giáo dục57</v>
      </c>
      <c r="B3300" s="25">
        <v>2</v>
      </c>
      <c r="C3300" s="6" t="s">
        <v>163</v>
      </c>
      <c r="D3300" s="47"/>
      <c r="E3300" s="45"/>
      <c r="F3300" s="46"/>
      <c r="G3300" s="45">
        <v>7165</v>
      </c>
      <c r="H3300">
        <v>57</v>
      </c>
    </row>
    <row r="3301" spans="1:8">
      <c r="A3301" t="str">
        <f t="shared" si="112"/>
        <v>Mầm non57</v>
      </c>
      <c r="B3301" s="3" t="s">
        <v>10</v>
      </c>
      <c r="C3301" s="8" t="s">
        <v>53</v>
      </c>
      <c r="D3301" s="49"/>
      <c r="E3301" s="50"/>
      <c r="F3301" s="51"/>
      <c r="G3301" s="50">
        <v>2100</v>
      </c>
      <c r="H3301">
        <v>57</v>
      </c>
    </row>
    <row r="3302" spans="1:8">
      <c r="A3302" t="str">
        <f t="shared" si="112"/>
        <v>- Phường57</v>
      </c>
      <c r="B3302" s="3"/>
      <c r="C3302" s="8" t="s">
        <v>167</v>
      </c>
      <c r="D3302" s="49"/>
      <c r="E3302" s="50"/>
      <c r="F3302" s="51">
        <v>52</v>
      </c>
      <c r="G3302" s="50">
        <v>0</v>
      </c>
      <c r="H3302">
        <v>57</v>
      </c>
    </row>
    <row r="3303" spans="1:8">
      <c r="A3303" t="str">
        <f t="shared" si="112"/>
        <v>- Xã57</v>
      </c>
      <c r="B3303" s="3"/>
      <c r="C3303" s="8" t="s">
        <v>164</v>
      </c>
      <c r="D3303" s="49"/>
      <c r="E3303" s="50">
        <v>35</v>
      </c>
      <c r="F3303" s="51">
        <v>60</v>
      </c>
      <c r="G3303" s="50">
        <v>2100</v>
      </c>
      <c r="H3303">
        <v>57</v>
      </c>
    </row>
    <row r="3304" spans="1:8">
      <c r="A3304" t="str">
        <f t="shared" si="112"/>
        <v>Cấp 1, 257</v>
      </c>
      <c r="B3304" s="3" t="s">
        <v>1</v>
      </c>
      <c r="C3304" s="8" t="s">
        <v>52</v>
      </c>
      <c r="D3304" s="49"/>
      <c r="E3304" s="50"/>
      <c r="F3304" s="51"/>
      <c r="G3304" s="50">
        <v>3745</v>
      </c>
      <c r="H3304">
        <v>57</v>
      </c>
    </row>
    <row r="3305" spans="1:8">
      <c r="A3305" t="str">
        <f t="shared" si="112"/>
        <v>-Phường57</v>
      </c>
      <c r="B3305" s="3"/>
      <c r="C3305" s="8" t="s">
        <v>168</v>
      </c>
      <c r="D3305" s="49"/>
      <c r="E3305" s="50"/>
      <c r="F3305" s="51">
        <v>30</v>
      </c>
      <c r="G3305" s="50">
        <v>0</v>
      </c>
      <c r="H3305">
        <v>57</v>
      </c>
    </row>
    <row r="3306" spans="1:8">
      <c r="A3306" t="str">
        <f t="shared" si="112"/>
        <v>-Xã57</v>
      </c>
      <c r="B3306" s="3"/>
      <c r="C3306" s="8" t="s">
        <v>169</v>
      </c>
      <c r="D3306" s="49"/>
      <c r="E3306" s="50">
        <v>107</v>
      </c>
      <c r="F3306" s="51">
        <v>35</v>
      </c>
      <c r="G3306" s="50">
        <v>3745</v>
      </c>
      <c r="H3306">
        <v>57</v>
      </c>
    </row>
    <row r="3307" spans="1:8">
      <c r="A3307" t="str">
        <f t="shared" si="112"/>
        <v>Trường chính trị 57</v>
      </c>
      <c r="B3307" s="3" t="s">
        <v>26</v>
      </c>
      <c r="C3307" s="8" t="s">
        <v>51</v>
      </c>
      <c r="D3307" s="49"/>
      <c r="E3307" s="50"/>
      <c r="F3307" s="51">
        <v>80</v>
      </c>
      <c r="G3307" s="50">
        <v>0</v>
      </c>
      <c r="H3307">
        <v>57</v>
      </c>
    </row>
    <row r="3308" spans="1:8">
      <c r="A3308" t="str">
        <f t="shared" si="112"/>
        <v>Trường dân tộc nội trú57</v>
      </c>
      <c r="B3308" s="3" t="s">
        <v>24</v>
      </c>
      <c r="C3308" s="8" t="s">
        <v>165</v>
      </c>
      <c r="D3308" s="49"/>
      <c r="E3308" s="50"/>
      <c r="F3308" s="51">
        <v>55</v>
      </c>
      <c r="G3308" s="50">
        <v>0</v>
      </c>
      <c r="H3308">
        <v>57</v>
      </c>
    </row>
    <row r="3309" spans="1:8" ht="45">
      <c r="A3309" t="str">
        <f t="shared" si="112"/>
        <v>'Phân bổ bổ sung số biên chế tiết kiệm, chưa tuyển sự nghiệp giáo dục - đào tạo57</v>
      </c>
      <c r="B3309" s="3" t="s">
        <v>22</v>
      </c>
      <c r="C3309" s="8" t="s">
        <v>170</v>
      </c>
      <c r="D3309" s="49"/>
      <c r="E3309" s="50">
        <v>20</v>
      </c>
      <c r="F3309" s="51">
        <v>66</v>
      </c>
      <c r="G3309" s="50">
        <v>1320</v>
      </c>
      <c r="H3309">
        <v>57</v>
      </c>
    </row>
    <row r="3310" spans="1:8">
      <c r="A3310" t="str">
        <f t="shared" si="112"/>
        <v>Chi các chế độ chính sách57</v>
      </c>
      <c r="B3310" s="25">
        <v>3</v>
      </c>
      <c r="C3310" s="6" t="s">
        <v>50</v>
      </c>
      <c r="D3310" s="47"/>
      <c r="E3310" s="45"/>
      <c r="F3310" s="46"/>
      <c r="G3310" s="45">
        <v>1264.4000000000001</v>
      </c>
      <c r="H3310">
        <v>57</v>
      </c>
    </row>
    <row r="3311" spans="1:8" ht="30">
      <c r="A3311" t="str">
        <f t="shared" si="112"/>
        <v>Miễn giảm học phí, hỗ trợ chi phí học tập57</v>
      </c>
      <c r="B3311" s="3" t="s">
        <v>10</v>
      </c>
      <c r="C3311" s="8" t="s">
        <v>49</v>
      </c>
      <c r="D3311" s="49"/>
      <c r="E3311" s="50"/>
      <c r="F3311" s="51"/>
      <c r="G3311" s="50">
        <v>644</v>
      </c>
      <c r="H3311">
        <v>57</v>
      </c>
    </row>
    <row r="3312" spans="1:8" ht="45">
      <c r="A3312" t="str">
        <f t="shared" si="112"/>
        <v>Chính sách hỗ trợ mầm non (tiền ăn trẻ, hỗ trợ giáo viên, hỗ trợ cơ sở mầm non)57</v>
      </c>
      <c r="B3312" s="3" t="s">
        <v>1</v>
      </c>
      <c r="C3312" s="8" t="s">
        <v>48</v>
      </c>
      <c r="D3312" s="49"/>
      <c r="E3312" s="50"/>
      <c r="F3312" s="51"/>
      <c r="G3312" s="50">
        <v>112</v>
      </c>
      <c r="H3312">
        <v>57</v>
      </c>
    </row>
    <row r="3313" spans="1:8">
      <c r="A3313" t="str">
        <f t="shared" si="112"/>
        <v>Chế độ hỗ trợ học sinh khuyết tật57</v>
      </c>
      <c r="B3313" s="3" t="s">
        <v>26</v>
      </c>
      <c r="C3313" s="8" t="s">
        <v>47</v>
      </c>
      <c r="D3313" s="49"/>
      <c r="E3313" s="50"/>
      <c r="F3313" s="51"/>
      <c r="G3313" s="50">
        <v>362</v>
      </c>
      <c r="H3313">
        <v>57</v>
      </c>
    </row>
    <row r="3314" spans="1:8" ht="30">
      <c r="A3314" t="str">
        <f t="shared" si="112"/>
        <v>Chế độ giáo viên dạy trẻ khuyết tật57</v>
      </c>
      <c r="B3314" s="3" t="s">
        <v>24</v>
      </c>
      <c r="C3314" s="8" t="s">
        <v>46</v>
      </c>
      <c r="D3314" s="49"/>
      <c r="E3314" s="50"/>
      <c r="F3314" s="51"/>
      <c r="G3314" s="50"/>
      <c r="H3314">
        <v>57</v>
      </c>
    </row>
    <row r="3315" spans="1:8" ht="30">
      <c r="A3315" t="str">
        <f t="shared" si="112"/>
        <v>Chế độ hỗ trợ trẻ em nhà trẻ bán trú57</v>
      </c>
      <c r="B3315" s="3" t="s">
        <v>22</v>
      </c>
      <c r="C3315" s="8" t="s">
        <v>45</v>
      </c>
      <c r="D3315" s="49"/>
      <c r="E3315" s="50"/>
      <c r="F3315" s="51"/>
      <c r="G3315" s="50"/>
      <c r="H3315">
        <v>57</v>
      </c>
    </row>
    <row r="3316" spans="1:8" ht="30">
      <c r="A3316" t="str">
        <f t="shared" si="112"/>
        <v>Chế độ hỗ trợ đối với học sinh, trường dân tộc nội trú57</v>
      </c>
      <c r="B3316" s="21" t="s">
        <v>20</v>
      </c>
      <c r="C3316" s="22" t="s">
        <v>161</v>
      </c>
      <c r="D3316" s="49"/>
      <c r="E3316" s="50"/>
      <c r="F3316" s="51"/>
      <c r="G3316" s="50"/>
      <c r="H3316">
        <v>57</v>
      </c>
    </row>
    <row r="3317" spans="1:8">
      <c r="A3317" t="str">
        <f t="shared" si="112"/>
        <v>Hỗ trợ Tết Nguyên đán57</v>
      </c>
      <c r="B3317" s="3" t="s">
        <v>18</v>
      </c>
      <c r="C3317" s="8" t="s">
        <v>44</v>
      </c>
      <c r="D3317" s="49"/>
      <c r="E3317" s="50"/>
      <c r="F3317" s="51"/>
      <c r="G3317" s="50">
        <v>146.4</v>
      </c>
      <c r="H3317">
        <v>57</v>
      </c>
    </row>
    <row r="3318" spans="1:8">
      <c r="A3318" t="str">
        <f t="shared" si="112"/>
        <v>Các đặc thù57</v>
      </c>
      <c r="B3318" s="25">
        <v>4</v>
      </c>
      <c r="C3318" s="6" t="s">
        <v>43</v>
      </c>
      <c r="D3318" s="47"/>
      <c r="E3318" s="45"/>
      <c r="F3318" s="46"/>
      <c r="G3318" s="45">
        <v>392</v>
      </c>
      <c r="H3318">
        <v>57</v>
      </c>
    </row>
    <row r="3319" spans="1:8" ht="30">
      <c r="A3319" t="str">
        <f t="shared" si="112"/>
        <v>Trường có từ 02 cơ sở trở lên, mỗi cơ sở57</v>
      </c>
      <c r="B3319" s="3" t="s">
        <v>10</v>
      </c>
      <c r="C3319" s="8" t="s">
        <v>42</v>
      </c>
      <c r="D3319" s="49"/>
      <c r="E3319" s="50">
        <v>7</v>
      </c>
      <c r="F3319" s="51">
        <v>56</v>
      </c>
      <c r="G3319" s="50">
        <v>392</v>
      </c>
      <c r="H3319">
        <v>57</v>
      </c>
    </row>
    <row r="3320" spans="1:8" ht="30">
      <c r="A3320" t="str">
        <f t="shared" si="112"/>
        <v>Hỗ trợ các phường, xã trung tâm (kinh phí đào tạo chính trị)57</v>
      </c>
      <c r="B3320" s="3" t="s">
        <v>1</v>
      </c>
      <c r="C3320" s="8" t="s">
        <v>166</v>
      </c>
      <c r="D3320" s="49"/>
      <c r="E3320" s="50"/>
      <c r="F3320" s="51">
        <v>1500</v>
      </c>
      <c r="G3320" s="50"/>
      <c r="H3320">
        <v>57</v>
      </c>
    </row>
    <row r="3321" spans="1:8">
      <c r="A3321" t="str">
        <f t="shared" si="112"/>
        <v>Kinh phí hoạt động ngành57</v>
      </c>
      <c r="B3321" s="25">
        <v>5</v>
      </c>
      <c r="C3321" s="6" t="s">
        <v>41</v>
      </c>
      <c r="D3321" s="47"/>
      <c r="E3321" s="52">
        <v>12583</v>
      </c>
      <c r="F3321" s="53">
        <v>0.01</v>
      </c>
      <c r="G3321" s="45">
        <v>125.83</v>
      </c>
      <c r="H3321">
        <v>57</v>
      </c>
    </row>
    <row r="3322" spans="1:8">
      <c r="A3322" t="str">
        <f t="shared" si="112"/>
        <v>Các sự nghiệp khác57</v>
      </c>
      <c r="B3322" s="25" t="s">
        <v>40</v>
      </c>
      <c r="C3322" s="6" t="s">
        <v>39</v>
      </c>
      <c r="D3322" s="47"/>
      <c r="E3322" s="50"/>
      <c r="F3322" s="46"/>
      <c r="G3322" s="45">
        <v>65670.395512000003</v>
      </c>
      <c r="H3322">
        <v>57</v>
      </c>
    </row>
    <row r="3323" spans="1:8">
      <c r="A3323" t="str">
        <f t="shared" si="112"/>
        <v>Chi chế độ tiền lương57</v>
      </c>
      <c r="B3323" s="25">
        <v>1</v>
      </c>
      <c r="C3323" s="10" t="s">
        <v>38</v>
      </c>
      <c r="D3323" s="48"/>
      <c r="E3323" s="45"/>
      <c r="F3323" s="46"/>
      <c r="G3323" s="45">
        <v>21349.011712</v>
      </c>
      <c r="H3323">
        <v>57</v>
      </c>
    </row>
    <row r="3324" spans="1:8" ht="30">
      <c r="A3324" t="str">
        <f t="shared" si="112"/>
        <v>Chế độ tiền lương theo số biên chế có mặt57</v>
      </c>
      <c r="B3324" s="3" t="s">
        <v>10</v>
      </c>
      <c r="C3324" s="8" t="s">
        <v>37</v>
      </c>
      <c r="D3324" s="49"/>
      <c r="E3324" s="50">
        <v>71</v>
      </c>
      <c r="F3324" s="51"/>
      <c r="G3324" s="50">
        <v>16426</v>
      </c>
      <c r="H3324">
        <v>57</v>
      </c>
    </row>
    <row r="3325" spans="1:8">
      <c r="A3325" t="str">
        <f t="shared" si="112"/>
        <v>Phụ cấp cấp ủy57</v>
      </c>
      <c r="B3325" s="3" t="s">
        <v>1</v>
      </c>
      <c r="C3325" s="8" t="s">
        <v>36</v>
      </c>
      <c r="D3325" s="49"/>
      <c r="E3325" s="54">
        <v>29</v>
      </c>
      <c r="F3325" s="51">
        <v>8.4239999999999995</v>
      </c>
      <c r="G3325" s="50">
        <v>244.29599999999999</v>
      </c>
      <c r="H3325">
        <v>57</v>
      </c>
    </row>
    <row r="3326" spans="1:8">
      <c r="A3326" t="str">
        <f t="shared" si="112"/>
        <v>Phụ cấp HĐND57</v>
      </c>
      <c r="B3326" s="3" t="s">
        <v>26</v>
      </c>
      <c r="C3326" s="8" t="s">
        <v>35</v>
      </c>
      <c r="D3326" s="49"/>
      <c r="E3326" s="54">
        <v>129</v>
      </c>
      <c r="F3326" s="51">
        <v>8.4239999999999995</v>
      </c>
      <c r="G3326" s="50">
        <v>1086.6959999999999</v>
      </c>
      <c r="H3326">
        <v>57</v>
      </c>
    </row>
    <row r="3327" spans="1:8" ht="45">
      <c r="A3327" t="str">
        <f t="shared" si="112"/>
        <v>Chế độ người hoạt động không chuyên trách, người trực tiếp tham gia hoạt động tại cấp ấp57</v>
      </c>
      <c r="B3327" s="3" t="s">
        <v>24</v>
      </c>
      <c r="C3327" s="8" t="s">
        <v>34</v>
      </c>
      <c r="D3327" s="49"/>
      <c r="E3327" s="50"/>
      <c r="F3327" s="51"/>
      <c r="G3327" s="50">
        <v>3592.0197120000003</v>
      </c>
      <c r="H3327">
        <v>57</v>
      </c>
    </row>
    <row r="3328" spans="1:8">
      <c r="A3328" t="str">
        <f t="shared" si="112"/>
        <v>Khoán chi hoạt động 57</v>
      </c>
      <c r="B3328" s="25">
        <v>2</v>
      </c>
      <c r="C3328" s="6" t="s">
        <v>33</v>
      </c>
      <c r="D3328" s="47"/>
      <c r="E3328" s="45"/>
      <c r="F3328" s="46"/>
      <c r="G3328" s="45">
        <v>7646</v>
      </c>
      <c r="H3328">
        <v>57</v>
      </c>
    </row>
    <row r="3329" spans="1:8" ht="30">
      <c r="A3329" t="str">
        <f t="shared" ref="A3329:A3351" si="113">C3329&amp;H3329</f>
        <v>Phân bổ theo số biên chế CBCC được giao57</v>
      </c>
      <c r="B3329" s="14" t="s">
        <v>10</v>
      </c>
      <c r="C3329" s="15" t="s">
        <v>32</v>
      </c>
      <c r="D3329" s="55"/>
      <c r="E3329" s="56">
        <v>73</v>
      </c>
      <c r="F3329" s="57">
        <v>80</v>
      </c>
      <c r="G3329" s="58">
        <v>5840</v>
      </c>
      <c r="H3329">
        <v>57</v>
      </c>
    </row>
    <row r="3330" spans="1:8" ht="30">
      <c r="A3330" t="str">
        <f t="shared" si="113"/>
        <v>Phân bổ theo số biên chế viên chức được giao57</v>
      </c>
      <c r="B3330" s="14" t="s">
        <v>1</v>
      </c>
      <c r="C3330" s="15" t="s">
        <v>31</v>
      </c>
      <c r="D3330" s="55"/>
      <c r="E3330" s="56">
        <v>15</v>
      </c>
      <c r="F3330" s="57">
        <v>50</v>
      </c>
      <c r="G3330" s="58">
        <v>750</v>
      </c>
      <c r="H3330">
        <v>57</v>
      </c>
    </row>
    <row r="3331" spans="1:8" ht="30">
      <c r="A3331" t="str">
        <f t="shared" si="113"/>
        <v>Phân bổ bổ sung số biên chế tiết kiệm, chưa tuyển57</v>
      </c>
      <c r="B3331" s="14" t="s">
        <v>26</v>
      </c>
      <c r="C3331" s="13" t="s">
        <v>30</v>
      </c>
      <c r="D3331" s="59"/>
      <c r="E3331" s="56">
        <v>16</v>
      </c>
      <c r="F3331" s="57">
        <v>66</v>
      </c>
      <c r="G3331" s="58">
        <v>1056</v>
      </c>
      <c r="H3331">
        <v>57</v>
      </c>
    </row>
    <row r="3332" spans="1:8">
      <c r="A3332" t="str">
        <f t="shared" si="113"/>
        <v>Chi các chế độ chính sách lớn57</v>
      </c>
      <c r="B3332" s="25">
        <v>3</v>
      </c>
      <c r="C3332" s="6" t="s">
        <v>29</v>
      </c>
      <c r="D3332" s="47"/>
      <c r="E3332" s="45"/>
      <c r="F3332" s="46"/>
      <c r="G3332" s="45">
        <v>17254.492800000004</v>
      </c>
      <c r="H3332">
        <v>57</v>
      </c>
    </row>
    <row r="3333" spans="1:8" ht="30">
      <c r="A3333" t="str">
        <f t="shared" si="113"/>
        <v>Chi chế độ trợ giúp xã hội thường xuyên57</v>
      </c>
      <c r="B3333" s="3" t="s">
        <v>10</v>
      </c>
      <c r="C3333" s="8" t="s">
        <v>28</v>
      </c>
      <c r="D3333" s="49"/>
      <c r="E3333" s="50"/>
      <c r="F3333" s="51"/>
      <c r="G3333" s="50">
        <v>5451</v>
      </c>
      <c r="H3333">
        <v>57</v>
      </c>
    </row>
    <row r="3334" spans="1:8">
      <c r="A3334" t="str">
        <f t="shared" si="113"/>
        <v>Tiền điện hộ nghèo, BTXH57</v>
      </c>
      <c r="B3334" s="3" t="s">
        <v>1</v>
      </c>
      <c r="C3334" s="8" t="s">
        <v>27</v>
      </c>
      <c r="D3334" s="49"/>
      <c r="E3334" s="50"/>
      <c r="F3334" s="51"/>
      <c r="G3334" s="50">
        <v>4</v>
      </c>
      <c r="H3334">
        <v>57</v>
      </c>
    </row>
    <row r="3335" spans="1:8" ht="30">
      <c r="A3335" t="str">
        <f t="shared" si="113"/>
        <v>Chính sách người có uy tín, già làng57</v>
      </c>
      <c r="B3335" s="3" t="s">
        <v>26</v>
      </c>
      <c r="C3335" s="8" t="s">
        <v>25</v>
      </c>
      <c r="D3335" s="49"/>
      <c r="E3335" s="50"/>
      <c r="F3335" s="51"/>
      <c r="G3335" s="50">
        <v>34</v>
      </c>
      <c r="H3335">
        <v>57</v>
      </c>
    </row>
    <row r="3336" spans="1:8" ht="30">
      <c r="A3336" t="str">
        <f t="shared" si="113"/>
        <v>Chế độ quà tặng, chúc thọ người cao tuổi57</v>
      </c>
      <c r="B3336" s="3" t="s">
        <v>24</v>
      </c>
      <c r="C3336" s="8" t="s">
        <v>23</v>
      </c>
      <c r="D3336" s="49"/>
      <c r="E3336" s="50"/>
      <c r="F3336" s="51"/>
      <c r="G3336" s="50">
        <v>78</v>
      </c>
      <c r="H3336">
        <v>57</v>
      </c>
    </row>
    <row r="3337" spans="1:8" ht="30">
      <c r="A3337" t="str">
        <f t="shared" si="113"/>
        <v>Chế độ đối với trưởng các đoàn thể ấp57</v>
      </c>
      <c r="B3337" s="3" t="s">
        <v>22</v>
      </c>
      <c r="C3337" s="8" t="s">
        <v>21</v>
      </c>
      <c r="D3337" s="49"/>
      <c r="E3337" s="50">
        <v>60</v>
      </c>
      <c r="F3337" s="51">
        <v>3.5999999999999996</v>
      </c>
      <c r="G3337" s="50">
        <v>215.99999999999997</v>
      </c>
      <c r="H3337">
        <v>57</v>
      </c>
    </row>
    <row r="3338" spans="1:8">
      <c r="A3338" t="str">
        <f t="shared" si="113"/>
        <v>Chế độ hỗ trợ tổ nhân dân57</v>
      </c>
      <c r="B3338" s="3" t="s">
        <v>20</v>
      </c>
      <c r="C3338" s="8" t="s">
        <v>19</v>
      </c>
      <c r="D3338" s="49"/>
      <c r="E3338" s="50">
        <v>81</v>
      </c>
      <c r="F3338" s="51">
        <v>3.5999999999999996</v>
      </c>
      <c r="G3338" s="50">
        <v>291.59999999999997</v>
      </c>
      <c r="H3338">
        <v>57</v>
      </c>
    </row>
    <row r="3339" spans="1:8" ht="30">
      <c r="A3339" t="str">
        <f t="shared" si="113"/>
        <v>Chế độ đối với đội an ninh trật tự cơ sở57</v>
      </c>
      <c r="B3339" s="3" t="s">
        <v>18</v>
      </c>
      <c r="C3339" s="8" t="s">
        <v>17</v>
      </c>
      <c r="D3339" s="49"/>
      <c r="E3339" s="50"/>
      <c r="F3339" s="51"/>
      <c r="G3339" s="50">
        <v>3285.36</v>
      </c>
      <c r="H3339">
        <v>57</v>
      </c>
    </row>
    <row r="3340" spans="1:8">
      <c r="A3340" t="str">
        <f t="shared" si="113"/>
        <v>Chế độ dân quân tự vệ57</v>
      </c>
      <c r="B3340" s="3" t="s">
        <v>16</v>
      </c>
      <c r="C3340" s="8" t="s">
        <v>15</v>
      </c>
      <c r="D3340" s="49"/>
      <c r="E3340" s="50"/>
      <c r="F3340" s="51"/>
      <c r="G3340" s="50">
        <v>7105.6527999999998</v>
      </c>
      <c r="H3340">
        <v>57</v>
      </c>
    </row>
    <row r="3341" spans="1:8">
      <c r="A3341" t="str">
        <f t="shared" si="113"/>
        <v>Chế độ hỗ trợ Tết Nguyên đán57</v>
      </c>
      <c r="B3341" s="3" t="s">
        <v>14</v>
      </c>
      <c r="C3341" s="8" t="s">
        <v>13</v>
      </c>
      <c r="D3341" s="49"/>
      <c r="E3341" s="50"/>
      <c r="F3341" s="51"/>
      <c r="G3341" s="50">
        <v>788.88000000000022</v>
      </c>
      <c r="H3341">
        <v>57</v>
      </c>
    </row>
    <row r="3342" spans="1:8">
      <c r="A3342" t="str">
        <f t="shared" si="113"/>
        <v>Chi thu gom, xử lý rác57</v>
      </c>
      <c r="B3342" s="25">
        <v>4</v>
      </c>
      <c r="C3342" s="10" t="s">
        <v>12</v>
      </c>
      <c r="D3342" s="48"/>
      <c r="E3342" s="45"/>
      <c r="F3342" s="46"/>
      <c r="G3342" s="45">
        <v>452</v>
      </c>
      <c r="H3342">
        <v>57</v>
      </c>
    </row>
    <row r="3343" spans="1:8">
      <c r="A3343" t="str">
        <f t="shared" si="113"/>
        <v>Chi bổ sung đặc thù57</v>
      </c>
      <c r="B3343" s="25">
        <v>5</v>
      </c>
      <c r="C3343" s="6" t="s">
        <v>11</v>
      </c>
      <c r="D3343" s="47"/>
      <c r="E3343" s="45"/>
      <c r="F3343" s="46"/>
      <c r="G3343" s="45">
        <v>0</v>
      </c>
      <c r="H3343">
        <v>57</v>
      </c>
    </row>
    <row r="3344" spans="1:8">
      <c r="A3344" t="str">
        <f t="shared" si="113"/>
        <v>Hỗ trợ các phường, xã trung tâm57</v>
      </c>
      <c r="B3344" s="3" t="s">
        <v>10</v>
      </c>
      <c r="C3344" s="8" t="s">
        <v>9</v>
      </c>
      <c r="D3344" s="49"/>
      <c r="E3344" s="50"/>
      <c r="F3344" s="51"/>
      <c r="G3344" s="50">
        <v>0</v>
      </c>
      <c r="H3344">
        <v>57</v>
      </c>
    </row>
    <row r="3345" spans="1:8">
      <c r="A3345" t="str">
        <f t="shared" si="113"/>
        <v>- Phường Trấn Biên 57</v>
      </c>
      <c r="B3345" s="3"/>
      <c r="C3345" s="8" t="s">
        <v>8</v>
      </c>
      <c r="D3345" s="49"/>
      <c r="E3345" s="50"/>
      <c r="F3345" s="51">
        <v>60000</v>
      </c>
      <c r="G3345" s="50"/>
      <c r="H3345">
        <v>57</v>
      </c>
    </row>
    <row r="3346" spans="1:8" ht="30">
      <c r="A3346" t="str">
        <f t="shared" si="113"/>
        <v>- Phường Long Khánh và Phường Bình Phước57</v>
      </c>
      <c r="B3346" s="3"/>
      <c r="C3346" s="8" t="s">
        <v>7</v>
      </c>
      <c r="D3346" s="49"/>
      <c r="E3346" s="50"/>
      <c r="F3346" s="51">
        <v>19200</v>
      </c>
      <c r="G3346" s="50"/>
      <c r="H3346">
        <v>57</v>
      </c>
    </row>
    <row r="3347" spans="1:8">
      <c r="A3347" t="str">
        <f t="shared" si="113"/>
        <v>- Các phường trung tâm khác57</v>
      </c>
      <c r="B3347" s="3"/>
      <c r="C3347" s="8" t="s">
        <v>6</v>
      </c>
      <c r="D3347" s="49"/>
      <c r="E3347" s="50">
        <v>1</v>
      </c>
      <c r="F3347" s="51">
        <v>8500</v>
      </c>
      <c r="G3347" s="50"/>
      <c r="H3347">
        <v>57</v>
      </c>
    </row>
    <row r="3348" spans="1:8">
      <c r="A3348" t="str">
        <f t="shared" si="113"/>
        <v xml:space="preserve"> Hỗ trợ các xã vùng biên giới57</v>
      </c>
      <c r="B3348" s="3" t="s">
        <v>1</v>
      </c>
      <c r="C3348" s="8" t="s">
        <v>5</v>
      </c>
      <c r="D3348" s="49"/>
      <c r="E3348" s="50"/>
      <c r="F3348" s="51">
        <v>3000</v>
      </c>
      <c r="G3348" s="50">
        <v>0</v>
      </c>
      <c r="H3348">
        <v>57</v>
      </c>
    </row>
    <row r="3349" spans="1:8">
      <c r="A3349" t="str">
        <f t="shared" si="113"/>
        <v>Phân bổ chung 57</v>
      </c>
      <c r="B3349" s="25">
        <v>9</v>
      </c>
      <c r="C3349" s="6" t="s">
        <v>4</v>
      </c>
      <c r="D3349" s="47"/>
      <c r="E3349" s="45"/>
      <c r="F3349" s="46"/>
      <c r="G3349" s="45">
        <v>18968.891</v>
      </c>
      <c r="H3349">
        <v>57</v>
      </c>
    </row>
    <row r="3350" spans="1:8">
      <c r="A3350" t="str">
        <f t="shared" si="113"/>
        <v>Phân bổ chung theo xã57</v>
      </c>
      <c r="B3350" s="3" t="s">
        <v>3</v>
      </c>
      <c r="C3350" s="8" t="s">
        <v>2</v>
      </c>
      <c r="D3350" s="49"/>
      <c r="E3350" s="50">
        <v>1</v>
      </c>
      <c r="F3350" s="51">
        <v>18000</v>
      </c>
      <c r="G3350" s="50">
        <v>18000</v>
      </c>
      <c r="H3350">
        <v>57</v>
      </c>
    </row>
    <row r="3351" spans="1:8">
      <c r="A3351" t="str">
        <f t="shared" si="113"/>
        <v>Phân bổ theo dân số 57</v>
      </c>
      <c r="B3351" s="3" t="s">
        <v>1</v>
      </c>
      <c r="C3351" s="8" t="s">
        <v>0</v>
      </c>
      <c r="D3351" s="49"/>
      <c r="E3351" s="52">
        <v>12583</v>
      </c>
      <c r="F3351" s="51">
        <v>7.6999999999999999E-2</v>
      </c>
      <c r="G3351" s="50">
        <v>968.89099999999996</v>
      </c>
      <c r="H3351">
        <v>57</v>
      </c>
    </row>
    <row r="3354" spans="1:8">
      <c r="B3354" s="147" t="s">
        <v>64</v>
      </c>
      <c r="C3354" s="149" t="s">
        <v>63</v>
      </c>
      <c r="D3354" s="149" t="s">
        <v>62</v>
      </c>
      <c r="E3354" s="151" t="s">
        <v>61</v>
      </c>
      <c r="F3354" s="151"/>
      <c r="G3354" s="151"/>
      <c r="H3354">
        <v>58</v>
      </c>
    </row>
    <row r="3355" spans="1:8">
      <c r="B3355" s="148"/>
      <c r="C3355" s="150"/>
      <c r="D3355" s="150"/>
      <c r="E3355" s="18" t="s">
        <v>60</v>
      </c>
      <c r="F3355" s="18" t="s">
        <v>59</v>
      </c>
      <c r="G3355" s="18" t="s">
        <v>58</v>
      </c>
      <c r="H3355">
        <v>58</v>
      </c>
    </row>
    <row r="3356" spans="1:8">
      <c r="A3356" t="str">
        <f t="shared" ref="A3356:A3387" si="114">C3356&amp;H3356</f>
        <v>Tổng58</v>
      </c>
      <c r="B3356" s="25"/>
      <c r="C3356" s="26" t="s">
        <v>57</v>
      </c>
      <c r="D3356" s="45"/>
      <c r="E3356" s="45"/>
      <c r="F3356" s="46"/>
      <c r="G3356" s="45">
        <v>144371.97340904002</v>
      </c>
      <c r="H3356">
        <v>58</v>
      </c>
    </row>
    <row r="3357" spans="1:8">
      <c r="A3357" t="str">
        <f t="shared" si="114"/>
        <v>Sự nghiệp giáo dục - đào tạo58</v>
      </c>
      <c r="B3357" s="25" t="s">
        <v>56</v>
      </c>
      <c r="C3357" s="6" t="s">
        <v>55</v>
      </c>
      <c r="D3357" s="47"/>
      <c r="E3357" s="45"/>
      <c r="F3357" s="46"/>
      <c r="G3357" s="45">
        <v>77150.876273600006</v>
      </c>
      <c r="H3357">
        <v>58</v>
      </c>
    </row>
    <row r="3358" spans="1:8" ht="28.5">
      <c r="A3358" t="str">
        <f t="shared" si="114"/>
        <v>Chi chế độ tiền lương theo số biên chế có mặt58</v>
      </c>
      <c r="B3358" s="25">
        <v>1</v>
      </c>
      <c r="C3358" s="10" t="s">
        <v>54</v>
      </c>
      <c r="D3358" s="48"/>
      <c r="E3358" s="45">
        <v>236</v>
      </c>
      <c r="F3358" s="46"/>
      <c r="G3358" s="45">
        <v>57625.956273599993</v>
      </c>
      <c r="H3358">
        <v>58</v>
      </c>
    </row>
    <row r="3359" spans="1:8">
      <c r="A3359" t="str">
        <f t="shared" si="114"/>
        <v>Khoán chi hoạt động giáo dục58</v>
      </c>
      <c r="B3359" s="25">
        <v>2</v>
      </c>
      <c r="C3359" s="6" t="s">
        <v>163</v>
      </c>
      <c r="D3359" s="47"/>
      <c r="E3359" s="45"/>
      <c r="F3359" s="46"/>
      <c r="G3359" s="45">
        <v>13373</v>
      </c>
      <c r="H3359">
        <v>58</v>
      </c>
    </row>
    <row r="3360" spans="1:8">
      <c r="A3360" t="str">
        <f t="shared" si="114"/>
        <v>Mầm non58</v>
      </c>
      <c r="B3360" s="3" t="s">
        <v>10</v>
      </c>
      <c r="C3360" s="8" t="s">
        <v>53</v>
      </c>
      <c r="D3360" s="49"/>
      <c r="E3360" s="50"/>
      <c r="F3360" s="51"/>
      <c r="G3360" s="50">
        <v>4320</v>
      </c>
      <c r="H3360">
        <v>58</v>
      </c>
    </row>
    <row r="3361" spans="1:8">
      <c r="A3361" t="str">
        <f t="shared" si="114"/>
        <v>- Phường58</v>
      </c>
      <c r="B3361" s="3"/>
      <c r="C3361" s="8" t="s">
        <v>167</v>
      </c>
      <c r="D3361" s="49"/>
      <c r="E3361" s="50"/>
      <c r="F3361" s="51">
        <v>52</v>
      </c>
      <c r="G3361" s="50">
        <v>0</v>
      </c>
      <c r="H3361">
        <v>58</v>
      </c>
    </row>
    <row r="3362" spans="1:8">
      <c r="A3362" t="str">
        <f t="shared" si="114"/>
        <v>- Xã58</v>
      </c>
      <c r="B3362" s="3"/>
      <c r="C3362" s="8" t="s">
        <v>164</v>
      </c>
      <c r="D3362" s="49"/>
      <c r="E3362" s="50">
        <v>72</v>
      </c>
      <c r="F3362" s="51">
        <v>60</v>
      </c>
      <c r="G3362" s="50">
        <v>4320</v>
      </c>
      <c r="H3362">
        <v>58</v>
      </c>
    </row>
    <row r="3363" spans="1:8">
      <c r="A3363" t="str">
        <f t="shared" si="114"/>
        <v>Cấp 1, 258</v>
      </c>
      <c r="B3363" s="3" t="s">
        <v>1</v>
      </c>
      <c r="C3363" s="8" t="s">
        <v>52</v>
      </c>
      <c r="D3363" s="49"/>
      <c r="E3363" s="50"/>
      <c r="F3363" s="51"/>
      <c r="G3363" s="50">
        <v>6545</v>
      </c>
      <c r="H3363">
        <v>58</v>
      </c>
    </row>
    <row r="3364" spans="1:8">
      <c r="A3364" t="str">
        <f t="shared" si="114"/>
        <v>-Phường58</v>
      </c>
      <c r="B3364" s="3"/>
      <c r="C3364" s="8" t="s">
        <v>168</v>
      </c>
      <c r="D3364" s="49"/>
      <c r="E3364" s="50"/>
      <c r="F3364" s="51">
        <v>30</v>
      </c>
      <c r="G3364" s="50">
        <v>0</v>
      </c>
      <c r="H3364">
        <v>58</v>
      </c>
    </row>
    <row r="3365" spans="1:8">
      <c r="A3365" t="str">
        <f t="shared" si="114"/>
        <v>-Xã58</v>
      </c>
      <c r="B3365" s="3"/>
      <c r="C3365" s="8" t="s">
        <v>169</v>
      </c>
      <c r="D3365" s="49"/>
      <c r="E3365" s="50">
        <v>187</v>
      </c>
      <c r="F3365" s="51">
        <v>35</v>
      </c>
      <c r="G3365" s="50">
        <v>6545</v>
      </c>
      <c r="H3365">
        <v>58</v>
      </c>
    </row>
    <row r="3366" spans="1:8">
      <c r="A3366" t="str">
        <f t="shared" si="114"/>
        <v>Trường chính trị 58</v>
      </c>
      <c r="B3366" s="3" t="s">
        <v>26</v>
      </c>
      <c r="C3366" s="8" t="s">
        <v>51</v>
      </c>
      <c r="D3366" s="49"/>
      <c r="E3366" s="50"/>
      <c r="F3366" s="51">
        <v>80</v>
      </c>
      <c r="G3366" s="50">
        <v>0</v>
      </c>
      <c r="H3366">
        <v>58</v>
      </c>
    </row>
    <row r="3367" spans="1:8">
      <c r="A3367" t="str">
        <f t="shared" si="114"/>
        <v>Trường dân tộc nội trú58</v>
      </c>
      <c r="B3367" s="3" t="s">
        <v>24</v>
      </c>
      <c r="C3367" s="8" t="s">
        <v>165</v>
      </c>
      <c r="D3367" s="49"/>
      <c r="E3367" s="50"/>
      <c r="F3367" s="51">
        <v>55</v>
      </c>
      <c r="G3367" s="50">
        <v>0</v>
      </c>
      <c r="H3367">
        <v>58</v>
      </c>
    </row>
    <row r="3368" spans="1:8" ht="45">
      <c r="A3368" t="str">
        <f t="shared" si="114"/>
        <v>'Phân bổ bổ sung số biên chế tiết kiệm, chưa tuyển sự nghiệp giáo dục - đào tạo58</v>
      </c>
      <c r="B3368" s="3" t="s">
        <v>22</v>
      </c>
      <c r="C3368" s="8" t="s">
        <v>170</v>
      </c>
      <c r="D3368" s="49"/>
      <c r="E3368" s="50">
        <v>38</v>
      </c>
      <c r="F3368" s="51">
        <v>66</v>
      </c>
      <c r="G3368" s="50">
        <v>2508</v>
      </c>
      <c r="H3368">
        <v>58</v>
      </c>
    </row>
    <row r="3369" spans="1:8">
      <c r="A3369" t="str">
        <f t="shared" si="114"/>
        <v>Chi các chế độ chính sách58</v>
      </c>
      <c r="B3369" s="25">
        <v>3</v>
      </c>
      <c r="C3369" s="6" t="s">
        <v>50</v>
      </c>
      <c r="D3369" s="47"/>
      <c r="E3369" s="45"/>
      <c r="F3369" s="46"/>
      <c r="G3369" s="45">
        <v>5715.6</v>
      </c>
      <c r="H3369">
        <v>58</v>
      </c>
    </row>
    <row r="3370" spans="1:8" ht="30">
      <c r="A3370" t="str">
        <f t="shared" si="114"/>
        <v>Miễn giảm học phí, hỗ trợ chi phí học tập58</v>
      </c>
      <c r="B3370" s="3" t="s">
        <v>10</v>
      </c>
      <c r="C3370" s="8" t="s">
        <v>49</v>
      </c>
      <c r="D3370" s="49"/>
      <c r="E3370" s="50"/>
      <c r="F3370" s="51"/>
      <c r="G3370" s="50">
        <v>1046</v>
      </c>
      <c r="H3370">
        <v>58</v>
      </c>
    </row>
    <row r="3371" spans="1:8" ht="45">
      <c r="A3371" t="str">
        <f t="shared" si="114"/>
        <v>Chính sách hỗ trợ mầm non (tiền ăn trẻ, hỗ trợ giáo viên, hỗ trợ cơ sở mầm non)58</v>
      </c>
      <c r="B3371" s="3" t="s">
        <v>1</v>
      </c>
      <c r="C3371" s="8" t="s">
        <v>48</v>
      </c>
      <c r="D3371" s="49"/>
      <c r="E3371" s="50"/>
      <c r="F3371" s="51"/>
      <c r="G3371" s="50">
        <v>40.32</v>
      </c>
      <c r="H3371">
        <v>58</v>
      </c>
    </row>
    <row r="3372" spans="1:8">
      <c r="A3372" t="str">
        <f t="shared" si="114"/>
        <v>Chế độ hỗ trợ học sinh khuyết tật58</v>
      </c>
      <c r="B3372" s="3" t="s">
        <v>26</v>
      </c>
      <c r="C3372" s="8" t="s">
        <v>47</v>
      </c>
      <c r="D3372" s="49"/>
      <c r="E3372" s="50"/>
      <c r="F3372" s="51"/>
      <c r="G3372" s="50">
        <v>178.48</v>
      </c>
      <c r="H3372">
        <v>58</v>
      </c>
    </row>
    <row r="3373" spans="1:8" ht="30">
      <c r="A3373" t="str">
        <f t="shared" si="114"/>
        <v>Chế độ giáo viên dạy trẻ khuyết tật58</v>
      </c>
      <c r="B3373" s="3" t="s">
        <v>24</v>
      </c>
      <c r="C3373" s="8" t="s">
        <v>46</v>
      </c>
      <c r="D3373" s="49"/>
      <c r="E3373" s="50"/>
      <c r="F3373" s="51"/>
      <c r="G3373" s="50">
        <v>4122</v>
      </c>
      <c r="H3373">
        <v>58</v>
      </c>
    </row>
    <row r="3374" spans="1:8" ht="30">
      <c r="A3374" t="str">
        <f t="shared" si="114"/>
        <v>Chế độ hỗ trợ trẻ em nhà trẻ bán trú58</v>
      </c>
      <c r="B3374" s="3" t="s">
        <v>22</v>
      </c>
      <c r="C3374" s="8" t="s">
        <v>45</v>
      </c>
      <c r="D3374" s="49"/>
      <c r="E3374" s="50"/>
      <c r="F3374" s="51"/>
      <c r="G3374" s="50">
        <v>0</v>
      </c>
      <c r="H3374">
        <v>58</v>
      </c>
    </row>
    <row r="3375" spans="1:8" ht="30">
      <c r="A3375" t="str">
        <f t="shared" si="114"/>
        <v>Chế độ hỗ trợ đối với học sinh, trường dân tộc nội trú58</v>
      </c>
      <c r="B3375" s="21" t="s">
        <v>20</v>
      </c>
      <c r="C3375" s="22" t="s">
        <v>161</v>
      </c>
      <c r="D3375" s="49"/>
      <c r="E3375" s="50"/>
      <c r="F3375" s="51"/>
      <c r="G3375" s="50">
        <v>0</v>
      </c>
      <c r="H3375">
        <v>58</v>
      </c>
    </row>
    <row r="3376" spans="1:8">
      <c r="A3376" t="str">
        <f t="shared" si="114"/>
        <v>Hỗ trợ Tết Nguyên đán58</v>
      </c>
      <c r="B3376" s="3" t="s">
        <v>18</v>
      </c>
      <c r="C3376" s="8" t="s">
        <v>44</v>
      </c>
      <c r="D3376" s="49"/>
      <c r="E3376" s="50">
        <v>274</v>
      </c>
      <c r="F3376" s="51">
        <v>1.2</v>
      </c>
      <c r="G3376" s="50">
        <v>328.8</v>
      </c>
      <c r="H3376">
        <v>58</v>
      </c>
    </row>
    <row r="3377" spans="1:8">
      <c r="A3377" t="str">
        <f t="shared" si="114"/>
        <v>Các đặc thù58</v>
      </c>
      <c r="B3377" s="25">
        <v>4</v>
      </c>
      <c r="C3377" s="6" t="s">
        <v>43</v>
      </c>
      <c r="D3377" s="47"/>
      <c r="E3377" s="45"/>
      <c r="F3377" s="46"/>
      <c r="G3377" s="45">
        <v>224</v>
      </c>
      <c r="H3377">
        <v>58</v>
      </c>
    </row>
    <row r="3378" spans="1:8" ht="30">
      <c r="A3378" t="str">
        <f t="shared" si="114"/>
        <v>Trường có từ 02 cơ sở trở lên, mỗi cơ sở58</v>
      </c>
      <c r="B3378" s="3" t="s">
        <v>10</v>
      </c>
      <c r="C3378" s="8" t="s">
        <v>42</v>
      </c>
      <c r="D3378" s="49"/>
      <c r="E3378" s="50">
        <v>4</v>
      </c>
      <c r="F3378" s="51">
        <v>56</v>
      </c>
      <c r="G3378" s="50">
        <v>224</v>
      </c>
      <c r="H3378">
        <v>58</v>
      </c>
    </row>
    <row r="3379" spans="1:8" ht="30">
      <c r="A3379" t="str">
        <f t="shared" si="114"/>
        <v>Hỗ trợ các phường, xã trung tâm (kinh phí đào tạo chính trị)58</v>
      </c>
      <c r="B3379" s="3" t="s">
        <v>1</v>
      </c>
      <c r="C3379" s="8" t="s">
        <v>166</v>
      </c>
      <c r="D3379" s="49"/>
      <c r="E3379" s="50"/>
      <c r="F3379" s="51">
        <v>1500</v>
      </c>
      <c r="G3379" s="50">
        <v>0</v>
      </c>
      <c r="H3379">
        <v>58</v>
      </c>
    </row>
    <row r="3380" spans="1:8">
      <c r="A3380" t="str">
        <f t="shared" si="114"/>
        <v>Kinh phí hoạt động ngành58</v>
      </c>
      <c r="B3380" s="25">
        <v>5</v>
      </c>
      <c r="C3380" s="6" t="s">
        <v>41</v>
      </c>
      <c r="D3380" s="47"/>
      <c r="E3380" s="52">
        <v>21232</v>
      </c>
      <c r="F3380" s="53">
        <v>0.01</v>
      </c>
      <c r="G3380" s="45">
        <v>212.32</v>
      </c>
      <c r="H3380">
        <v>58</v>
      </c>
    </row>
    <row r="3381" spans="1:8">
      <c r="A3381" t="str">
        <f t="shared" si="114"/>
        <v>Các sự nghiệp khác58</v>
      </c>
      <c r="B3381" s="25" t="s">
        <v>40</v>
      </c>
      <c r="C3381" s="6" t="s">
        <v>39</v>
      </c>
      <c r="D3381" s="47"/>
      <c r="E3381" s="50"/>
      <c r="F3381" s="46"/>
      <c r="G3381" s="45">
        <v>67221.097135439995</v>
      </c>
      <c r="H3381">
        <v>58</v>
      </c>
    </row>
    <row r="3382" spans="1:8">
      <c r="A3382" t="str">
        <f t="shared" si="114"/>
        <v>Chi chế độ tiền lương58</v>
      </c>
      <c r="B3382" s="25">
        <v>1</v>
      </c>
      <c r="C3382" s="10" t="s">
        <v>38</v>
      </c>
      <c r="D3382" s="48"/>
      <c r="E3382" s="45"/>
      <c r="F3382" s="46"/>
      <c r="G3382" s="45">
        <v>15272.477531999999</v>
      </c>
      <c r="H3382">
        <v>58</v>
      </c>
    </row>
    <row r="3383" spans="1:8" ht="30">
      <c r="A3383" t="str">
        <f t="shared" si="114"/>
        <v>Chế độ tiền lương theo số biên chế có mặt58</v>
      </c>
      <c r="B3383" s="3" t="s">
        <v>10</v>
      </c>
      <c r="C3383" s="8" t="s">
        <v>37</v>
      </c>
      <c r="D3383" s="49"/>
      <c r="E3383" s="50">
        <v>71</v>
      </c>
      <c r="F3383" s="51"/>
      <c r="G3383" s="50">
        <v>12149.067528</v>
      </c>
      <c r="H3383">
        <v>58</v>
      </c>
    </row>
    <row r="3384" spans="1:8">
      <c r="A3384" t="str">
        <f t="shared" si="114"/>
        <v>Phụ cấp cấp ủy58</v>
      </c>
      <c r="B3384" s="3" t="s">
        <v>1</v>
      </c>
      <c r="C3384" s="8" t="s">
        <v>36</v>
      </c>
      <c r="D3384" s="49"/>
      <c r="E3384" s="54">
        <v>27</v>
      </c>
      <c r="F3384" s="51">
        <v>8.4239999999999995</v>
      </c>
      <c r="G3384" s="50">
        <v>227.44799999999998</v>
      </c>
      <c r="H3384">
        <v>58</v>
      </c>
    </row>
    <row r="3385" spans="1:8">
      <c r="A3385" t="str">
        <f t="shared" si="114"/>
        <v>Phụ cấp HĐND58</v>
      </c>
      <c r="B3385" s="3" t="s">
        <v>26</v>
      </c>
      <c r="C3385" s="8" t="s">
        <v>35</v>
      </c>
      <c r="D3385" s="49"/>
      <c r="E3385" s="54">
        <v>59</v>
      </c>
      <c r="F3385" s="51">
        <v>8.4239999999999995</v>
      </c>
      <c r="G3385" s="50">
        <v>497.01599999999996</v>
      </c>
      <c r="H3385">
        <v>58</v>
      </c>
    </row>
    <row r="3386" spans="1:8" ht="45">
      <c r="A3386" t="str">
        <f t="shared" si="114"/>
        <v>Chế độ người hoạt động không chuyên trách, người trực tiếp tham gia hoạt động tại cấp ấp58</v>
      </c>
      <c r="B3386" s="3" t="s">
        <v>24</v>
      </c>
      <c r="C3386" s="8" t="s">
        <v>34</v>
      </c>
      <c r="D3386" s="49"/>
      <c r="E3386" s="50">
        <v>69</v>
      </c>
      <c r="F3386" s="51"/>
      <c r="G3386" s="50">
        <v>2398.9460039999999</v>
      </c>
      <c r="H3386">
        <v>58</v>
      </c>
    </row>
    <row r="3387" spans="1:8">
      <c r="A3387" t="str">
        <f t="shared" si="114"/>
        <v>Khoán chi hoạt động 58</v>
      </c>
      <c r="B3387" s="25">
        <v>2</v>
      </c>
      <c r="C3387" s="6" t="s">
        <v>33</v>
      </c>
      <c r="D3387" s="47"/>
      <c r="E3387" s="45"/>
      <c r="F3387" s="46"/>
      <c r="G3387" s="45">
        <v>7566</v>
      </c>
      <c r="H3387">
        <v>58</v>
      </c>
    </row>
    <row r="3388" spans="1:8" ht="30">
      <c r="A3388" t="str">
        <f t="shared" ref="A3388:A3410" si="115">C3388&amp;H3388</f>
        <v>Phân bổ theo số biên chế CBCC được giao58</v>
      </c>
      <c r="B3388" s="14" t="s">
        <v>10</v>
      </c>
      <c r="C3388" s="15" t="s">
        <v>32</v>
      </c>
      <c r="D3388" s="55"/>
      <c r="E3388" s="56">
        <v>72</v>
      </c>
      <c r="F3388" s="57">
        <v>80</v>
      </c>
      <c r="G3388" s="58">
        <v>5760</v>
      </c>
      <c r="H3388">
        <v>58</v>
      </c>
    </row>
    <row r="3389" spans="1:8" ht="30">
      <c r="A3389" t="str">
        <f t="shared" si="115"/>
        <v>Phân bổ theo số biên chế viên chức được giao58</v>
      </c>
      <c r="B3389" s="14" t="s">
        <v>1</v>
      </c>
      <c r="C3389" s="15" t="s">
        <v>31</v>
      </c>
      <c r="D3389" s="55"/>
      <c r="E3389" s="56">
        <v>15</v>
      </c>
      <c r="F3389" s="57">
        <v>50</v>
      </c>
      <c r="G3389" s="58">
        <v>750</v>
      </c>
      <c r="H3389">
        <v>58</v>
      </c>
    </row>
    <row r="3390" spans="1:8" ht="30">
      <c r="A3390" t="str">
        <f t="shared" si="115"/>
        <v>Phân bổ bổ sung số biên chế tiết kiệm, chưa tuyển58</v>
      </c>
      <c r="B3390" s="14" t="s">
        <v>26</v>
      </c>
      <c r="C3390" s="13" t="s">
        <v>30</v>
      </c>
      <c r="D3390" s="59"/>
      <c r="E3390" s="56">
        <v>16</v>
      </c>
      <c r="F3390" s="57">
        <v>66</v>
      </c>
      <c r="G3390" s="58">
        <v>1056</v>
      </c>
      <c r="H3390">
        <v>58</v>
      </c>
    </row>
    <row r="3391" spans="1:8">
      <c r="A3391" t="str">
        <f t="shared" si="115"/>
        <v>Chi các chế độ chính sách lớn58</v>
      </c>
      <c r="B3391" s="25">
        <v>3</v>
      </c>
      <c r="C3391" s="6" t="s">
        <v>29</v>
      </c>
      <c r="D3391" s="47"/>
      <c r="E3391" s="45"/>
      <c r="F3391" s="46"/>
      <c r="G3391" s="45">
        <v>21712.185999999998</v>
      </c>
      <c r="H3391">
        <v>58</v>
      </c>
    </row>
    <row r="3392" spans="1:8" ht="30">
      <c r="A3392" t="str">
        <f t="shared" si="115"/>
        <v>Chi chế độ trợ giúp xã hội thường xuyên58</v>
      </c>
      <c r="B3392" s="3" t="s">
        <v>10</v>
      </c>
      <c r="C3392" s="8" t="s">
        <v>28</v>
      </c>
      <c r="D3392" s="49"/>
      <c r="E3392" s="50"/>
      <c r="F3392" s="51"/>
      <c r="G3392" s="50">
        <v>9501</v>
      </c>
      <c r="H3392">
        <v>58</v>
      </c>
    </row>
    <row r="3393" spans="1:8">
      <c r="A3393" t="str">
        <f t="shared" si="115"/>
        <v>Tiền điện hộ nghèo, BTXH58</v>
      </c>
      <c r="B3393" s="3" t="s">
        <v>1</v>
      </c>
      <c r="C3393" s="8" t="s">
        <v>27</v>
      </c>
      <c r="D3393" s="49"/>
      <c r="E3393" s="50"/>
      <c r="F3393" s="51"/>
      <c r="G3393" s="50">
        <v>22.878</v>
      </c>
      <c r="H3393">
        <v>58</v>
      </c>
    </row>
    <row r="3394" spans="1:8" ht="30">
      <c r="A3394" t="str">
        <f t="shared" si="115"/>
        <v>Chính sách người có uy tín, già làng58</v>
      </c>
      <c r="B3394" s="3" t="s">
        <v>26</v>
      </c>
      <c r="C3394" s="8" t="s">
        <v>25</v>
      </c>
      <c r="D3394" s="49"/>
      <c r="E3394" s="50"/>
      <c r="F3394" s="51"/>
      <c r="G3394" s="50">
        <v>234</v>
      </c>
      <c r="H3394">
        <v>58</v>
      </c>
    </row>
    <row r="3395" spans="1:8" ht="30">
      <c r="A3395" t="str">
        <f t="shared" si="115"/>
        <v>Chế độ quà tặng, chúc thọ người cao tuổi58</v>
      </c>
      <c r="B3395" s="3" t="s">
        <v>24</v>
      </c>
      <c r="C3395" s="8" t="s">
        <v>23</v>
      </c>
      <c r="D3395" s="49"/>
      <c r="E3395" s="50"/>
      <c r="F3395" s="51"/>
      <c r="G3395" s="50">
        <v>162.4</v>
      </c>
      <c r="H3395">
        <v>58</v>
      </c>
    </row>
    <row r="3396" spans="1:8" ht="30">
      <c r="A3396" t="str">
        <f t="shared" si="115"/>
        <v>Chế độ đối với trưởng các đoàn thể ấp58</v>
      </c>
      <c r="B3396" s="3" t="s">
        <v>22</v>
      </c>
      <c r="C3396" s="8" t="s">
        <v>21</v>
      </c>
      <c r="D3396" s="49"/>
      <c r="E3396" s="50">
        <v>60</v>
      </c>
      <c r="F3396" s="51">
        <v>3.5999999999999996</v>
      </c>
      <c r="G3396" s="50">
        <v>215.99999999999997</v>
      </c>
      <c r="H3396">
        <v>58</v>
      </c>
    </row>
    <row r="3397" spans="1:8">
      <c r="A3397" t="str">
        <f t="shared" si="115"/>
        <v>Chế độ hỗ trợ tổ nhân dân58</v>
      </c>
      <c r="B3397" s="3" t="s">
        <v>20</v>
      </c>
      <c r="C3397" s="8" t="s">
        <v>19</v>
      </c>
      <c r="D3397" s="49"/>
      <c r="E3397" s="50">
        <v>120</v>
      </c>
      <c r="F3397" s="51">
        <v>3.5999999999999996</v>
      </c>
      <c r="G3397" s="50">
        <v>431.99999999999994</v>
      </c>
      <c r="H3397">
        <v>58</v>
      </c>
    </row>
    <row r="3398" spans="1:8" ht="30">
      <c r="A3398" t="str">
        <f t="shared" si="115"/>
        <v>Chế độ đối với đội an ninh trật tự cơ sở58</v>
      </c>
      <c r="B3398" s="3" t="s">
        <v>18</v>
      </c>
      <c r="C3398" s="8" t="s">
        <v>17</v>
      </c>
      <c r="D3398" s="49"/>
      <c r="E3398" s="50"/>
      <c r="F3398" s="51"/>
      <c r="G3398" s="50">
        <v>3078.48</v>
      </c>
      <c r="H3398">
        <v>58</v>
      </c>
    </row>
    <row r="3399" spans="1:8">
      <c r="A3399" t="str">
        <f t="shared" si="115"/>
        <v>Chế độ dân quân tự vệ58</v>
      </c>
      <c r="B3399" s="3" t="s">
        <v>16</v>
      </c>
      <c r="C3399" s="8" t="s">
        <v>15</v>
      </c>
      <c r="D3399" s="49"/>
      <c r="E3399" s="50"/>
      <c r="F3399" s="51"/>
      <c r="G3399" s="50">
        <v>6655.7879999999996</v>
      </c>
      <c r="H3399">
        <v>58</v>
      </c>
    </row>
    <row r="3400" spans="1:8">
      <c r="A3400" t="str">
        <f t="shared" si="115"/>
        <v>Chế độ hỗ trợ Tết Nguyên đán58</v>
      </c>
      <c r="B3400" s="3" t="s">
        <v>14</v>
      </c>
      <c r="C3400" s="8" t="s">
        <v>13</v>
      </c>
      <c r="D3400" s="49"/>
      <c r="E3400" s="50"/>
      <c r="F3400" s="51"/>
      <c r="G3400" s="50">
        <v>1409.64</v>
      </c>
      <c r="H3400">
        <v>58</v>
      </c>
    </row>
    <row r="3401" spans="1:8">
      <c r="A3401" t="str">
        <f t="shared" si="115"/>
        <v>Chi thu gom, xử lý rác58</v>
      </c>
      <c r="B3401" s="25">
        <v>4</v>
      </c>
      <c r="C3401" s="10" t="s">
        <v>12</v>
      </c>
      <c r="D3401" s="48"/>
      <c r="E3401" s="45"/>
      <c r="F3401" s="46"/>
      <c r="G3401" s="45">
        <v>3035.5696034400003</v>
      </c>
      <c r="H3401">
        <v>58</v>
      </c>
    </row>
    <row r="3402" spans="1:8">
      <c r="A3402" t="str">
        <f t="shared" si="115"/>
        <v>Chi bổ sung đặc thù58</v>
      </c>
      <c r="B3402" s="25">
        <v>5</v>
      </c>
      <c r="C3402" s="6" t="s">
        <v>11</v>
      </c>
      <c r="D3402" s="47"/>
      <c r="E3402" s="45"/>
      <c r="F3402" s="46"/>
      <c r="G3402" s="45">
        <v>0</v>
      </c>
      <c r="H3402">
        <v>58</v>
      </c>
    </row>
    <row r="3403" spans="1:8">
      <c r="A3403" t="str">
        <f t="shared" si="115"/>
        <v>Hỗ trợ các phường, xã trung tâm58</v>
      </c>
      <c r="B3403" s="3" t="s">
        <v>10</v>
      </c>
      <c r="C3403" s="8" t="s">
        <v>9</v>
      </c>
      <c r="D3403" s="49"/>
      <c r="E3403" s="50"/>
      <c r="F3403" s="51"/>
      <c r="G3403" s="50">
        <v>0</v>
      </c>
      <c r="H3403">
        <v>58</v>
      </c>
    </row>
    <row r="3404" spans="1:8">
      <c r="A3404" t="str">
        <f t="shared" si="115"/>
        <v>- Phường Trấn Biên 58</v>
      </c>
      <c r="B3404" s="3"/>
      <c r="C3404" s="8" t="s">
        <v>8</v>
      </c>
      <c r="D3404" s="49"/>
      <c r="E3404" s="50"/>
      <c r="F3404" s="51">
        <v>60000</v>
      </c>
      <c r="G3404" s="50"/>
      <c r="H3404">
        <v>58</v>
      </c>
    </row>
    <row r="3405" spans="1:8" ht="30">
      <c r="A3405" t="str">
        <f t="shared" si="115"/>
        <v>- Phường Long Khánh và Phường Bình Phước58</v>
      </c>
      <c r="B3405" s="3"/>
      <c r="C3405" s="8" t="s">
        <v>7</v>
      </c>
      <c r="D3405" s="49"/>
      <c r="E3405" s="50"/>
      <c r="F3405" s="51">
        <v>19200</v>
      </c>
      <c r="G3405" s="50"/>
      <c r="H3405">
        <v>58</v>
      </c>
    </row>
    <row r="3406" spans="1:8">
      <c r="A3406" t="str">
        <f t="shared" si="115"/>
        <v>- Các phường trung tâm khác58</v>
      </c>
      <c r="B3406" s="3"/>
      <c r="C3406" s="8" t="s">
        <v>6</v>
      </c>
      <c r="D3406" s="49"/>
      <c r="E3406" s="50"/>
      <c r="F3406" s="51">
        <v>8500</v>
      </c>
      <c r="G3406" s="50"/>
      <c r="H3406">
        <v>58</v>
      </c>
    </row>
    <row r="3407" spans="1:8">
      <c r="A3407" t="str">
        <f t="shared" si="115"/>
        <v xml:space="preserve"> Hỗ trợ các xã vùng biên giới58</v>
      </c>
      <c r="B3407" s="3" t="s">
        <v>1</v>
      </c>
      <c r="C3407" s="8" t="s">
        <v>5</v>
      </c>
      <c r="D3407" s="49"/>
      <c r="E3407" s="50"/>
      <c r="F3407" s="51">
        <v>3000</v>
      </c>
      <c r="G3407" s="50">
        <v>0</v>
      </c>
      <c r="H3407">
        <v>58</v>
      </c>
    </row>
    <row r="3408" spans="1:8">
      <c r="A3408" t="str">
        <f t="shared" si="115"/>
        <v>Phân bổ chung 58</v>
      </c>
      <c r="B3408" s="25">
        <v>9</v>
      </c>
      <c r="C3408" s="6" t="s">
        <v>4</v>
      </c>
      <c r="D3408" s="47"/>
      <c r="E3408" s="45"/>
      <c r="F3408" s="46"/>
      <c r="G3408" s="45">
        <v>19634.864000000001</v>
      </c>
      <c r="H3408">
        <v>58</v>
      </c>
    </row>
    <row r="3409" spans="1:8">
      <c r="A3409" t="str">
        <f t="shared" si="115"/>
        <v>Phân bổ chung theo xã58</v>
      </c>
      <c r="B3409" s="3" t="s">
        <v>3</v>
      </c>
      <c r="C3409" s="8" t="s">
        <v>2</v>
      </c>
      <c r="D3409" s="49"/>
      <c r="E3409" s="50"/>
      <c r="F3409" s="51">
        <v>18000</v>
      </c>
      <c r="G3409" s="50">
        <v>18000</v>
      </c>
      <c r="H3409">
        <v>58</v>
      </c>
    </row>
    <row r="3410" spans="1:8">
      <c r="A3410" t="str">
        <f t="shared" si="115"/>
        <v>Phân bổ theo dân số 58</v>
      </c>
      <c r="B3410" s="3" t="s">
        <v>1</v>
      </c>
      <c r="C3410" s="8" t="s">
        <v>0</v>
      </c>
      <c r="D3410" s="49"/>
      <c r="E3410" s="52">
        <v>21232</v>
      </c>
      <c r="F3410" s="51">
        <v>7.6999999999999999E-2</v>
      </c>
      <c r="G3410" s="50">
        <v>1634.864</v>
      </c>
      <c r="H3410">
        <v>58</v>
      </c>
    </row>
    <row r="3413" spans="1:8">
      <c r="B3413" s="147" t="s">
        <v>64</v>
      </c>
      <c r="C3413" s="149" t="s">
        <v>63</v>
      </c>
      <c r="D3413" s="149" t="s">
        <v>62</v>
      </c>
      <c r="E3413" s="151" t="s">
        <v>61</v>
      </c>
      <c r="F3413" s="151"/>
      <c r="G3413" s="151"/>
      <c r="H3413">
        <v>59</v>
      </c>
    </row>
    <row r="3414" spans="1:8">
      <c r="B3414" s="148"/>
      <c r="C3414" s="150"/>
      <c r="D3414" s="150"/>
      <c r="E3414" s="18" t="s">
        <v>60</v>
      </c>
      <c r="F3414" s="18" t="s">
        <v>59</v>
      </c>
      <c r="G3414" s="18" t="s">
        <v>58</v>
      </c>
      <c r="H3414">
        <v>59</v>
      </c>
    </row>
    <row r="3415" spans="1:8">
      <c r="A3415" t="str">
        <f t="shared" ref="A3415:A3446" si="116">C3415&amp;H3415</f>
        <v>Tổng59</v>
      </c>
      <c r="B3415" s="25"/>
      <c r="C3415" s="26" t="s">
        <v>57</v>
      </c>
      <c r="D3415" s="45"/>
      <c r="E3415" s="45"/>
      <c r="F3415" s="46"/>
      <c r="G3415" s="45">
        <v>237544.24161207047</v>
      </c>
      <c r="H3415">
        <v>59</v>
      </c>
    </row>
    <row r="3416" spans="1:8">
      <c r="A3416" t="str">
        <f t="shared" si="116"/>
        <v>Sự nghiệp giáo dục - đào tạo59</v>
      </c>
      <c r="B3416" s="25" t="s">
        <v>56</v>
      </c>
      <c r="C3416" s="6" t="s">
        <v>55</v>
      </c>
      <c r="D3416" s="47"/>
      <c r="E3416" s="45"/>
      <c r="F3416" s="46"/>
      <c r="G3416" s="45">
        <v>129639.86506844001</v>
      </c>
      <c r="H3416">
        <v>59</v>
      </c>
    </row>
    <row r="3417" spans="1:8" ht="28.5">
      <c r="A3417" t="str">
        <f t="shared" si="116"/>
        <v>Chi chế độ tiền lương theo số biên chế có mặt59</v>
      </c>
      <c r="B3417" s="25">
        <v>1</v>
      </c>
      <c r="C3417" s="10" t="s">
        <v>54</v>
      </c>
      <c r="D3417" s="48"/>
      <c r="E3417" s="45">
        <v>549</v>
      </c>
      <c r="F3417" s="46"/>
      <c r="G3417" s="45">
        <v>95323.391668440003</v>
      </c>
      <c r="H3417">
        <v>59</v>
      </c>
    </row>
    <row r="3418" spans="1:8">
      <c r="A3418" t="str">
        <f t="shared" si="116"/>
        <v>Khoán chi hoạt động giáo dục59</v>
      </c>
      <c r="B3418" s="25">
        <v>2</v>
      </c>
      <c r="C3418" s="6" t="s">
        <v>163</v>
      </c>
      <c r="D3418" s="47"/>
      <c r="E3418" s="45"/>
      <c r="F3418" s="46"/>
      <c r="G3418" s="45">
        <v>28630.310399999998</v>
      </c>
      <c r="H3418">
        <v>59</v>
      </c>
    </row>
    <row r="3419" spans="1:8">
      <c r="A3419" t="str">
        <f t="shared" si="116"/>
        <v>Mầm non59</v>
      </c>
      <c r="B3419" s="3" t="s">
        <v>10</v>
      </c>
      <c r="C3419" s="8" t="s">
        <v>53</v>
      </c>
      <c r="D3419" s="49"/>
      <c r="E3419" s="50"/>
      <c r="F3419" s="51"/>
      <c r="G3419" s="50">
        <v>8820</v>
      </c>
      <c r="H3419">
        <v>59</v>
      </c>
    </row>
    <row r="3420" spans="1:8">
      <c r="A3420" t="str">
        <f t="shared" si="116"/>
        <v>- Phường59</v>
      </c>
      <c r="B3420" s="3"/>
      <c r="C3420" s="8" t="s">
        <v>167</v>
      </c>
      <c r="D3420" s="49"/>
      <c r="E3420" s="50"/>
      <c r="F3420" s="51">
        <v>52</v>
      </c>
      <c r="G3420" s="50">
        <v>0</v>
      </c>
      <c r="H3420">
        <v>59</v>
      </c>
    </row>
    <row r="3421" spans="1:8">
      <c r="A3421" t="str">
        <f t="shared" si="116"/>
        <v>- Xã59</v>
      </c>
      <c r="B3421" s="3"/>
      <c r="C3421" s="8" t="s">
        <v>164</v>
      </c>
      <c r="D3421" s="49"/>
      <c r="E3421" s="50">
        <v>147</v>
      </c>
      <c r="F3421" s="51">
        <v>60</v>
      </c>
      <c r="G3421" s="50">
        <v>8820</v>
      </c>
      <c r="H3421">
        <v>59</v>
      </c>
    </row>
    <row r="3422" spans="1:8">
      <c r="A3422" t="str">
        <f t="shared" si="116"/>
        <v>Cấp 1, 259</v>
      </c>
      <c r="B3422" s="3" t="s">
        <v>1</v>
      </c>
      <c r="C3422" s="8" t="s">
        <v>52</v>
      </c>
      <c r="D3422" s="49"/>
      <c r="E3422" s="50"/>
      <c r="F3422" s="51"/>
      <c r="G3422" s="50">
        <v>16065</v>
      </c>
      <c r="H3422">
        <v>59</v>
      </c>
    </row>
    <row r="3423" spans="1:8">
      <c r="A3423" t="str">
        <f t="shared" si="116"/>
        <v>-Phường59</v>
      </c>
      <c r="B3423" s="3"/>
      <c r="C3423" s="8" t="s">
        <v>168</v>
      </c>
      <c r="D3423" s="49"/>
      <c r="E3423" s="50"/>
      <c r="F3423" s="51">
        <v>30</v>
      </c>
      <c r="G3423" s="50">
        <v>0</v>
      </c>
      <c r="H3423">
        <v>59</v>
      </c>
    </row>
    <row r="3424" spans="1:8">
      <c r="A3424" t="str">
        <f t="shared" si="116"/>
        <v>-Xã59</v>
      </c>
      <c r="B3424" s="3"/>
      <c r="C3424" s="8" t="s">
        <v>169</v>
      </c>
      <c r="D3424" s="49"/>
      <c r="E3424" s="50">
        <v>459</v>
      </c>
      <c r="F3424" s="51">
        <v>35</v>
      </c>
      <c r="G3424" s="50">
        <v>16065</v>
      </c>
      <c r="H3424">
        <v>59</v>
      </c>
    </row>
    <row r="3425" spans="1:8">
      <c r="A3425" t="str">
        <f t="shared" si="116"/>
        <v>Trường chính trị 59</v>
      </c>
      <c r="B3425" s="3" t="s">
        <v>26</v>
      </c>
      <c r="C3425" s="8" t="s">
        <v>51</v>
      </c>
      <c r="D3425" s="49"/>
      <c r="E3425" s="50"/>
      <c r="F3425" s="51">
        <v>55</v>
      </c>
      <c r="G3425" s="50">
        <v>0</v>
      </c>
      <c r="H3425">
        <v>59</v>
      </c>
    </row>
    <row r="3426" spans="1:8">
      <c r="A3426" t="str">
        <f t="shared" si="116"/>
        <v>Trường dân tộc nội trú59</v>
      </c>
      <c r="B3426" s="3" t="s">
        <v>24</v>
      </c>
      <c r="C3426" s="8" t="s">
        <v>165</v>
      </c>
      <c r="D3426" s="49"/>
      <c r="E3426" s="50"/>
      <c r="F3426" s="51"/>
      <c r="G3426" s="50"/>
      <c r="H3426">
        <v>59</v>
      </c>
    </row>
    <row r="3427" spans="1:8" ht="45">
      <c r="A3427" t="str">
        <f t="shared" si="116"/>
        <v>'Phân bổ bổ sung số biên chế tiết kiệm, chưa tuyển sự nghiệp giáo dục - đào tạo59</v>
      </c>
      <c r="B3427" s="3" t="s">
        <v>22</v>
      </c>
      <c r="C3427" s="8" t="s">
        <v>170</v>
      </c>
      <c r="D3427" s="49"/>
      <c r="E3427" s="50">
        <v>57</v>
      </c>
      <c r="F3427" s="51">
        <v>65.707199999999986</v>
      </c>
      <c r="G3427" s="50">
        <v>3745.3103999999994</v>
      </c>
      <c r="H3427">
        <v>59</v>
      </c>
    </row>
    <row r="3428" spans="1:8">
      <c r="A3428" t="str">
        <f t="shared" si="116"/>
        <v>Chi các chế độ chính sách59</v>
      </c>
      <c r="B3428" s="25">
        <v>3</v>
      </c>
      <c r="C3428" s="6" t="s">
        <v>50</v>
      </c>
      <c r="D3428" s="47"/>
      <c r="E3428" s="45"/>
      <c r="F3428" s="46"/>
      <c r="G3428" s="45">
        <v>4269.512999999999</v>
      </c>
      <c r="H3428">
        <v>59</v>
      </c>
    </row>
    <row r="3429" spans="1:8" ht="30">
      <c r="A3429" t="str">
        <f t="shared" si="116"/>
        <v>Miễn giảm học phí, hỗ trợ chi phí học tập59</v>
      </c>
      <c r="B3429" s="3" t="s">
        <v>10</v>
      </c>
      <c r="C3429" s="8" t="s">
        <v>49</v>
      </c>
      <c r="D3429" s="49"/>
      <c r="E3429" s="50">
        <v>117</v>
      </c>
      <c r="F3429" s="51">
        <v>0.3</v>
      </c>
      <c r="G3429" s="50">
        <v>157.94999999999999</v>
      </c>
      <c r="H3429">
        <v>59</v>
      </c>
    </row>
    <row r="3430" spans="1:8" ht="45">
      <c r="A3430" t="str">
        <f t="shared" si="116"/>
        <v>Chính sách hỗ trợ mầm non (tiền ăn trẻ, hỗ trợ giáo viên, hỗ trợ cơ sở mầm non)59</v>
      </c>
      <c r="B3430" s="3" t="s">
        <v>1</v>
      </c>
      <c r="C3430" s="8" t="s">
        <v>48</v>
      </c>
      <c r="D3430" s="49"/>
      <c r="E3430" s="50">
        <v>9</v>
      </c>
      <c r="F3430" s="51"/>
      <c r="G3430" s="50">
        <v>2658.8699999999994</v>
      </c>
      <c r="H3430">
        <v>59</v>
      </c>
    </row>
    <row r="3431" spans="1:8">
      <c r="A3431" t="str">
        <f t="shared" si="116"/>
        <v>Chế độ hỗ trợ học sinh khuyết tật59</v>
      </c>
      <c r="B3431" s="3" t="s">
        <v>26</v>
      </c>
      <c r="C3431" s="8" t="s">
        <v>47</v>
      </c>
      <c r="D3431" s="49"/>
      <c r="E3431" s="50"/>
      <c r="F3431" s="51"/>
      <c r="G3431" s="50"/>
      <c r="H3431">
        <v>59</v>
      </c>
    </row>
    <row r="3432" spans="1:8" ht="30">
      <c r="A3432" t="str">
        <f t="shared" si="116"/>
        <v>Chế độ giáo viên dạy trẻ khuyết tật59</v>
      </c>
      <c r="B3432" s="3" t="s">
        <v>24</v>
      </c>
      <c r="C3432" s="8" t="s">
        <v>46</v>
      </c>
      <c r="D3432" s="49"/>
      <c r="E3432" s="50"/>
      <c r="F3432" s="51">
        <v>0</v>
      </c>
      <c r="G3432" s="50">
        <v>727.89300000000003</v>
      </c>
      <c r="H3432">
        <v>59</v>
      </c>
    </row>
    <row r="3433" spans="1:8" ht="30">
      <c r="A3433" t="str">
        <f t="shared" si="116"/>
        <v>Chế độ hỗ trợ trẻ em nhà trẻ bán trú59</v>
      </c>
      <c r="B3433" s="3" t="s">
        <v>22</v>
      </c>
      <c r="C3433" s="8" t="s">
        <v>45</v>
      </c>
      <c r="D3433" s="49"/>
      <c r="E3433" s="50"/>
      <c r="F3433" s="51"/>
      <c r="G3433" s="50"/>
      <c r="H3433">
        <v>59</v>
      </c>
    </row>
    <row r="3434" spans="1:8" ht="30">
      <c r="A3434" t="str">
        <f t="shared" si="116"/>
        <v>Chế độ hỗ trợ đối với học sinh, trường dân tộc nội trú59</v>
      </c>
      <c r="B3434" s="21" t="s">
        <v>20</v>
      </c>
      <c r="C3434" s="22" t="s">
        <v>161</v>
      </c>
      <c r="D3434" s="49"/>
      <c r="E3434" s="50">
        <v>0</v>
      </c>
      <c r="F3434" s="51"/>
      <c r="G3434" s="50">
        <v>0</v>
      </c>
      <c r="H3434">
        <v>59</v>
      </c>
    </row>
    <row r="3435" spans="1:8">
      <c r="A3435" t="str">
        <f t="shared" si="116"/>
        <v>Hỗ trợ Tết Nguyên đán59</v>
      </c>
      <c r="B3435" s="3" t="s">
        <v>18</v>
      </c>
      <c r="C3435" s="8" t="s">
        <v>44</v>
      </c>
      <c r="D3435" s="49"/>
      <c r="E3435" s="50"/>
      <c r="F3435" s="51"/>
      <c r="G3435" s="50">
        <v>724.8</v>
      </c>
      <c r="H3435">
        <v>59</v>
      </c>
    </row>
    <row r="3436" spans="1:8">
      <c r="A3436" t="str">
        <f t="shared" si="116"/>
        <v>Các đặc thù59</v>
      </c>
      <c r="B3436" s="25">
        <v>4</v>
      </c>
      <c r="C3436" s="6" t="s">
        <v>43</v>
      </c>
      <c r="D3436" s="47"/>
      <c r="E3436" s="45"/>
      <c r="F3436" s="46"/>
      <c r="G3436" s="45">
        <v>672</v>
      </c>
      <c r="H3436">
        <v>59</v>
      </c>
    </row>
    <row r="3437" spans="1:8" ht="30">
      <c r="A3437" t="str">
        <f t="shared" si="116"/>
        <v>Trường có từ 02 cơ sở trở lên, mỗi cơ sở59</v>
      </c>
      <c r="B3437" s="3" t="s">
        <v>10</v>
      </c>
      <c r="C3437" s="8" t="s">
        <v>42</v>
      </c>
      <c r="D3437" s="49"/>
      <c r="E3437" s="50">
        <v>12</v>
      </c>
      <c r="F3437" s="51">
        <v>56</v>
      </c>
      <c r="G3437" s="50">
        <v>672</v>
      </c>
      <c r="H3437">
        <v>59</v>
      </c>
    </row>
    <row r="3438" spans="1:8" ht="30">
      <c r="A3438" t="str">
        <f t="shared" si="116"/>
        <v>Hỗ trợ các phường, xã trung tâm (kinh phí đào tạo chính trị)59</v>
      </c>
      <c r="B3438" s="3" t="s">
        <v>1</v>
      </c>
      <c r="C3438" s="8" t="s">
        <v>166</v>
      </c>
      <c r="D3438" s="49"/>
      <c r="E3438" s="50"/>
      <c r="F3438" s="51"/>
      <c r="G3438" s="50">
        <v>0</v>
      </c>
      <c r="H3438">
        <v>59</v>
      </c>
    </row>
    <row r="3439" spans="1:8">
      <c r="A3439" t="str">
        <f t="shared" si="116"/>
        <v>Kinh phí hoạt động ngành59</v>
      </c>
      <c r="B3439" s="25">
        <v>5</v>
      </c>
      <c r="C3439" s="6" t="s">
        <v>41</v>
      </c>
      <c r="D3439" s="47"/>
      <c r="E3439" s="52">
        <v>74465</v>
      </c>
      <c r="F3439" s="53">
        <v>0.01</v>
      </c>
      <c r="G3439" s="45">
        <v>744.65</v>
      </c>
      <c r="H3439">
        <v>59</v>
      </c>
    </row>
    <row r="3440" spans="1:8">
      <c r="A3440" t="str">
        <f t="shared" si="116"/>
        <v>Các sự nghiệp khác59</v>
      </c>
      <c r="B3440" s="25" t="s">
        <v>40</v>
      </c>
      <c r="C3440" s="6" t="s">
        <v>39</v>
      </c>
      <c r="D3440" s="47"/>
      <c r="E3440" s="50"/>
      <c r="F3440" s="46"/>
      <c r="G3440" s="45">
        <v>107904.37654363047</v>
      </c>
      <c r="H3440">
        <v>59</v>
      </c>
    </row>
    <row r="3441" spans="1:8">
      <c r="A3441" t="str">
        <f t="shared" si="116"/>
        <v>Chi chế độ tiền lương59</v>
      </c>
      <c r="B3441" s="25">
        <v>1</v>
      </c>
      <c r="C3441" s="10" t="s">
        <v>38</v>
      </c>
      <c r="D3441" s="48"/>
      <c r="E3441" s="45">
        <v>18275.069471439998</v>
      </c>
      <c r="F3441" s="46"/>
      <c r="G3441" s="45">
        <v>22622.667247440004</v>
      </c>
      <c r="H3441">
        <v>59</v>
      </c>
    </row>
    <row r="3442" spans="1:8" ht="30">
      <c r="A3442" t="str">
        <f t="shared" si="116"/>
        <v>Chế độ tiền lương theo số biên chế có mặt59</v>
      </c>
      <c r="B3442" s="3" t="s">
        <v>10</v>
      </c>
      <c r="C3442" s="8" t="s">
        <v>37</v>
      </c>
      <c r="D3442" s="49"/>
      <c r="E3442" s="50">
        <v>114</v>
      </c>
      <c r="F3442" s="51"/>
      <c r="G3442" s="50">
        <v>19244.019871439999</v>
      </c>
      <c r="H3442">
        <v>59</v>
      </c>
    </row>
    <row r="3443" spans="1:8">
      <c r="A3443" t="str">
        <f t="shared" si="116"/>
        <v>Phụ cấp cấp ủy59</v>
      </c>
      <c r="B3443" s="3" t="s">
        <v>1</v>
      </c>
      <c r="C3443" s="8" t="s">
        <v>36</v>
      </c>
      <c r="D3443" s="49"/>
      <c r="E3443" s="54">
        <v>30</v>
      </c>
      <c r="F3443" s="51">
        <v>8.4239999999999995</v>
      </c>
      <c r="G3443" s="50">
        <v>252.71999999999997</v>
      </c>
      <c r="H3443">
        <v>59</v>
      </c>
    </row>
    <row r="3444" spans="1:8">
      <c r="A3444" t="str">
        <f t="shared" si="116"/>
        <v>Phụ cấp HĐND59</v>
      </c>
      <c r="B3444" s="3" t="s">
        <v>26</v>
      </c>
      <c r="C3444" s="8" t="s">
        <v>35</v>
      </c>
      <c r="D3444" s="49"/>
      <c r="E3444" s="54">
        <v>92</v>
      </c>
      <c r="F3444" s="51">
        <v>8.4239999999999995</v>
      </c>
      <c r="G3444" s="50">
        <v>775.00799999999992</v>
      </c>
      <c r="H3444">
        <v>59</v>
      </c>
    </row>
    <row r="3445" spans="1:8" ht="45">
      <c r="A3445" t="str">
        <f t="shared" si="116"/>
        <v>Chế độ người hoạt động không chuyên trách, người trực tiếp tham gia hoạt động tại cấp ấp59</v>
      </c>
      <c r="B3445" s="3" t="s">
        <v>24</v>
      </c>
      <c r="C3445" s="8" t="s">
        <v>34</v>
      </c>
      <c r="D3445" s="49"/>
      <c r="E3445" s="50">
        <v>71</v>
      </c>
      <c r="F3445" s="51"/>
      <c r="G3445" s="50">
        <v>2350.9193759999998</v>
      </c>
      <c r="H3445">
        <v>59</v>
      </c>
    </row>
    <row r="3446" spans="1:8">
      <c r="A3446" t="str">
        <f t="shared" si="116"/>
        <v>Khoán chi hoạt động 59</v>
      </c>
      <c r="B3446" s="25">
        <v>2</v>
      </c>
      <c r="C3446" s="6" t="s">
        <v>33</v>
      </c>
      <c r="D3446" s="47"/>
      <c r="E3446" s="45">
        <v>126</v>
      </c>
      <c r="F3446" s="46"/>
      <c r="G3446" s="45">
        <v>10422</v>
      </c>
      <c r="H3446">
        <v>59</v>
      </c>
    </row>
    <row r="3447" spans="1:8" ht="30">
      <c r="A3447" t="str">
        <f t="shared" ref="A3447:A3469" si="117">C3447&amp;H3447</f>
        <v>Phân bổ theo số biên chế CBCC được giao59</v>
      </c>
      <c r="B3447" s="14" t="s">
        <v>10</v>
      </c>
      <c r="C3447" s="15" t="s">
        <v>32</v>
      </c>
      <c r="D3447" s="55"/>
      <c r="E3447" s="56">
        <v>111</v>
      </c>
      <c r="F3447" s="57">
        <v>80</v>
      </c>
      <c r="G3447" s="58">
        <v>8880</v>
      </c>
      <c r="H3447">
        <v>59</v>
      </c>
    </row>
    <row r="3448" spans="1:8" ht="30">
      <c r="A3448" t="str">
        <f t="shared" si="117"/>
        <v>Phân bổ theo số biên chế viên chức được giao59</v>
      </c>
      <c r="B3448" s="14" t="s">
        <v>1</v>
      </c>
      <c r="C3448" s="15" t="s">
        <v>31</v>
      </c>
      <c r="D3448" s="55"/>
      <c r="E3448" s="56">
        <v>15</v>
      </c>
      <c r="F3448" s="57">
        <v>50</v>
      </c>
      <c r="G3448" s="58">
        <v>750</v>
      </c>
      <c r="H3448">
        <v>59</v>
      </c>
    </row>
    <row r="3449" spans="1:8" ht="30">
      <c r="A3449" t="str">
        <f t="shared" si="117"/>
        <v>Phân bổ bổ sung số biên chế tiết kiệm, chưa tuyển59</v>
      </c>
      <c r="B3449" s="14" t="s">
        <v>26</v>
      </c>
      <c r="C3449" s="13" t="s">
        <v>30</v>
      </c>
      <c r="D3449" s="59"/>
      <c r="E3449" s="56">
        <v>12</v>
      </c>
      <c r="F3449" s="57">
        <v>66</v>
      </c>
      <c r="G3449" s="58">
        <v>792</v>
      </c>
      <c r="H3449">
        <v>59</v>
      </c>
    </row>
    <row r="3450" spans="1:8">
      <c r="A3450" t="str">
        <f t="shared" si="117"/>
        <v>Chi các chế độ chính sách lớn59</v>
      </c>
      <c r="B3450" s="25">
        <v>3</v>
      </c>
      <c r="C3450" s="6" t="s">
        <v>29</v>
      </c>
      <c r="D3450" s="47"/>
      <c r="E3450" s="45"/>
      <c r="F3450" s="46"/>
      <c r="G3450" s="45">
        <v>34318.715533333336</v>
      </c>
      <c r="H3450">
        <v>59</v>
      </c>
    </row>
    <row r="3451" spans="1:8" ht="30">
      <c r="A3451" t="str">
        <f t="shared" si="117"/>
        <v>Chi chế độ trợ giúp xã hội thường xuyên59</v>
      </c>
      <c r="B3451" s="3" t="s">
        <v>10</v>
      </c>
      <c r="C3451" s="8" t="s">
        <v>28</v>
      </c>
      <c r="D3451" s="49"/>
      <c r="E3451" s="50">
        <v>1854</v>
      </c>
      <c r="F3451" s="51"/>
      <c r="G3451" s="50">
        <v>16146.333333333334</v>
      </c>
      <c r="H3451">
        <v>59</v>
      </c>
    </row>
    <row r="3452" spans="1:8">
      <c r="A3452" t="str">
        <f t="shared" si="117"/>
        <v>Tiền điện hộ nghèo, BTXH59</v>
      </c>
      <c r="B3452" s="3" t="s">
        <v>1</v>
      </c>
      <c r="C3452" s="8" t="s">
        <v>27</v>
      </c>
      <c r="D3452" s="49"/>
      <c r="E3452" s="50"/>
      <c r="F3452" s="51"/>
      <c r="G3452" s="50">
        <v>122.616</v>
      </c>
      <c r="H3452">
        <v>59</v>
      </c>
    </row>
    <row r="3453" spans="1:8" ht="30">
      <c r="A3453" t="str">
        <f t="shared" si="117"/>
        <v>Chính sách người có uy tín, già làng59</v>
      </c>
      <c r="B3453" s="3" t="s">
        <v>26</v>
      </c>
      <c r="C3453" s="8" t="s">
        <v>25</v>
      </c>
      <c r="D3453" s="49"/>
      <c r="E3453" s="50"/>
      <c r="F3453" s="51"/>
      <c r="G3453" s="50">
        <v>0</v>
      </c>
      <c r="H3453">
        <v>59</v>
      </c>
    </row>
    <row r="3454" spans="1:8" ht="30">
      <c r="A3454" t="str">
        <f t="shared" si="117"/>
        <v>Chế độ quà tặng, chúc thọ người cao tuổi59</v>
      </c>
      <c r="B3454" s="3" t="s">
        <v>24</v>
      </c>
      <c r="C3454" s="8" t="s">
        <v>23</v>
      </c>
      <c r="D3454" s="49"/>
      <c r="E3454" s="50">
        <v>508</v>
      </c>
      <c r="F3454" s="51"/>
      <c r="G3454" s="50">
        <v>252.4</v>
      </c>
      <c r="H3454">
        <v>59</v>
      </c>
    </row>
    <row r="3455" spans="1:8" ht="30">
      <c r="A3455" t="str">
        <f t="shared" si="117"/>
        <v>Chế độ đối với trưởng các đoàn thể ấp59</v>
      </c>
      <c r="B3455" s="3" t="s">
        <v>22</v>
      </c>
      <c r="C3455" s="8" t="s">
        <v>21</v>
      </c>
      <c r="D3455" s="49"/>
      <c r="E3455" s="50"/>
      <c r="F3455" s="51"/>
      <c r="G3455" s="50"/>
      <c r="H3455">
        <v>59</v>
      </c>
    </row>
    <row r="3456" spans="1:8">
      <c r="A3456" t="str">
        <f t="shared" si="117"/>
        <v>Chế độ hỗ trợ tổ nhân dân59</v>
      </c>
      <c r="B3456" s="3" t="s">
        <v>20</v>
      </c>
      <c r="C3456" s="8" t="s">
        <v>19</v>
      </c>
      <c r="D3456" s="49"/>
      <c r="E3456" s="50">
        <v>201</v>
      </c>
      <c r="F3456" s="51">
        <v>8.4239999999999995</v>
      </c>
      <c r="G3456" s="50">
        <v>1693.2239999999999</v>
      </c>
      <c r="H3456">
        <v>59</v>
      </c>
    </row>
    <row r="3457" spans="1:8" ht="30">
      <c r="A3457" t="str">
        <f t="shared" si="117"/>
        <v>Chế độ đối với đội an ninh trật tự cơ sở59</v>
      </c>
      <c r="B3457" s="3" t="s">
        <v>18</v>
      </c>
      <c r="C3457" s="8" t="s">
        <v>17</v>
      </c>
      <c r="D3457" s="49"/>
      <c r="E3457" s="50">
        <v>78</v>
      </c>
      <c r="F3457" s="51"/>
      <c r="G3457" s="50">
        <v>5576.16</v>
      </c>
      <c r="H3457">
        <v>59</v>
      </c>
    </row>
    <row r="3458" spans="1:8">
      <c r="A3458" t="str">
        <f t="shared" si="117"/>
        <v>Chế độ dân quân tự vệ59</v>
      </c>
      <c r="B3458" s="3" t="s">
        <v>16</v>
      </c>
      <c r="C3458" s="8" t="s">
        <v>15</v>
      </c>
      <c r="D3458" s="49"/>
      <c r="E3458" s="50"/>
      <c r="F3458" s="51"/>
      <c r="G3458" s="50">
        <v>8217.9822000000004</v>
      </c>
      <c r="H3458">
        <v>59</v>
      </c>
    </row>
    <row r="3459" spans="1:8">
      <c r="A3459" t="str">
        <f t="shared" si="117"/>
        <v>Chế độ hỗ trợ Tết Nguyên đán59</v>
      </c>
      <c r="B3459" s="3" t="s">
        <v>14</v>
      </c>
      <c r="C3459" s="8" t="s">
        <v>13</v>
      </c>
      <c r="D3459" s="49"/>
      <c r="E3459" s="50">
        <v>2529</v>
      </c>
      <c r="F3459" s="51"/>
      <c r="G3459" s="50">
        <v>2310</v>
      </c>
      <c r="H3459">
        <v>59</v>
      </c>
    </row>
    <row r="3460" spans="1:8">
      <c r="A3460" t="str">
        <f t="shared" si="117"/>
        <v>Chi thu gom, xử lý rác59</v>
      </c>
      <c r="B3460" s="25">
        <v>4</v>
      </c>
      <c r="C3460" s="10" t="s">
        <v>12</v>
      </c>
      <c r="D3460" s="48"/>
      <c r="E3460" s="45"/>
      <c r="F3460" s="46"/>
      <c r="G3460" s="45">
        <v>16807.188762857146</v>
      </c>
      <c r="H3460">
        <v>59</v>
      </c>
    </row>
    <row r="3461" spans="1:8">
      <c r="A3461" t="str">
        <f t="shared" si="117"/>
        <v>Chi bổ sung đặc thù59</v>
      </c>
      <c r="B3461" s="25">
        <v>5</v>
      </c>
      <c r="C3461" s="6" t="s">
        <v>11</v>
      </c>
      <c r="D3461" s="47"/>
      <c r="E3461" s="45"/>
      <c r="F3461" s="46"/>
      <c r="G3461" s="45">
        <v>0</v>
      </c>
      <c r="H3461">
        <v>59</v>
      </c>
    </row>
    <row r="3462" spans="1:8">
      <c r="A3462" t="str">
        <f t="shared" si="117"/>
        <v>Hỗ trợ các phường, xã trung tâm59</v>
      </c>
      <c r="B3462" s="3" t="s">
        <v>10</v>
      </c>
      <c r="C3462" s="8" t="s">
        <v>9</v>
      </c>
      <c r="D3462" s="49"/>
      <c r="E3462" s="50"/>
      <c r="F3462" s="51"/>
      <c r="G3462" s="50"/>
      <c r="H3462">
        <v>59</v>
      </c>
    </row>
    <row r="3463" spans="1:8">
      <c r="A3463" t="str">
        <f t="shared" si="117"/>
        <v>- Phường Trấn Biên 59</v>
      </c>
      <c r="B3463" s="3"/>
      <c r="C3463" s="8" t="s">
        <v>8</v>
      </c>
      <c r="D3463" s="49"/>
      <c r="E3463" s="50"/>
      <c r="F3463" s="51">
        <v>70000</v>
      </c>
      <c r="G3463" s="50"/>
      <c r="H3463">
        <v>59</v>
      </c>
    </row>
    <row r="3464" spans="1:8" ht="30">
      <c r="A3464" t="str">
        <f t="shared" si="117"/>
        <v>- Phường Long Khánh và Phường Bình Phước59</v>
      </c>
      <c r="B3464" s="3"/>
      <c r="C3464" s="8" t="s">
        <v>7</v>
      </c>
      <c r="D3464" s="49"/>
      <c r="E3464" s="50"/>
      <c r="F3464" s="51">
        <v>19200</v>
      </c>
      <c r="G3464" s="50"/>
      <c r="H3464">
        <v>59</v>
      </c>
    </row>
    <row r="3465" spans="1:8">
      <c r="A3465" t="str">
        <f t="shared" si="117"/>
        <v>- Các phường trung tâm khác59</v>
      </c>
      <c r="B3465" s="3"/>
      <c r="C3465" s="8" t="s">
        <v>6</v>
      </c>
      <c r="D3465" s="49"/>
      <c r="E3465" s="50"/>
      <c r="F3465" s="51">
        <v>8500</v>
      </c>
      <c r="G3465" s="50">
        <v>0</v>
      </c>
      <c r="H3465">
        <v>59</v>
      </c>
    </row>
    <row r="3466" spans="1:8">
      <c r="A3466" t="str">
        <f t="shared" si="117"/>
        <v xml:space="preserve"> Hỗ trợ các xã vùng biên giới59</v>
      </c>
      <c r="B3466" s="3" t="s">
        <v>1</v>
      </c>
      <c r="C3466" s="8" t="s">
        <v>5</v>
      </c>
      <c r="D3466" s="49"/>
      <c r="E3466" s="50"/>
      <c r="F3466" s="51">
        <v>1500</v>
      </c>
      <c r="G3466" s="50">
        <v>0</v>
      </c>
      <c r="H3466">
        <v>59</v>
      </c>
    </row>
    <row r="3467" spans="1:8">
      <c r="A3467" t="str">
        <f t="shared" si="117"/>
        <v>Phân bổ chung 59</v>
      </c>
      <c r="B3467" s="25">
        <v>9</v>
      </c>
      <c r="C3467" s="6" t="s">
        <v>4</v>
      </c>
      <c r="D3467" s="47"/>
      <c r="E3467" s="45"/>
      <c r="F3467" s="46"/>
      <c r="G3467" s="45">
        <v>23733.805</v>
      </c>
      <c r="H3467">
        <v>59</v>
      </c>
    </row>
    <row r="3468" spans="1:8">
      <c r="A3468" t="str">
        <f t="shared" si="117"/>
        <v>Phân bổ chung theo xã59</v>
      </c>
      <c r="B3468" s="3" t="s">
        <v>3</v>
      </c>
      <c r="C3468" s="8" t="s">
        <v>2</v>
      </c>
      <c r="D3468" s="49"/>
      <c r="E3468" s="50">
        <v>1</v>
      </c>
      <c r="F3468" s="51">
        <v>18000</v>
      </c>
      <c r="G3468" s="50">
        <v>18000</v>
      </c>
      <c r="H3468">
        <v>59</v>
      </c>
    </row>
    <row r="3469" spans="1:8">
      <c r="A3469" t="str">
        <f t="shared" si="117"/>
        <v>Phân bổ theo dân số 59</v>
      </c>
      <c r="B3469" s="3" t="s">
        <v>1</v>
      </c>
      <c r="C3469" s="8" t="s">
        <v>0</v>
      </c>
      <c r="D3469" s="49"/>
      <c r="E3469" s="52">
        <v>74465</v>
      </c>
      <c r="F3469" s="51">
        <v>7.6999999999999999E-2</v>
      </c>
      <c r="G3469" s="50">
        <v>5733.8050000000003</v>
      </c>
      <c r="H3469">
        <v>59</v>
      </c>
    </row>
    <row r="3472" spans="1:8">
      <c r="B3472" s="147" t="s">
        <v>64</v>
      </c>
      <c r="C3472" s="149" t="s">
        <v>63</v>
      </c>
      <c r="D3472" s="149" t="s">
        <v>62</v>
      </c>
      <c r="E3472" s="151" t="s">
        <v>61</v>
      </c>
      <c r="F3472" s="151"/>
      <c r="G3472" s="151"/>
      <c r="H3472">
        <v>60</v>
      </c>
    </row>
    <row r="3473" spans="1:8">
      <c r="B3473" s="148"/>
      <c r="C3473" s="150"/>
      <c r="D3473" s="150"/>
      <c r="E3473" s="18" t="s">
        <v>60</v>
      </c>
      <c r="F3473" s="18" t="s">
        <v>59</v>
      </c>
      <c r="G3473" s="18" t="s">
        <v>58</v>
      </c>
      <c r="H3473">
        <v>60</v>
      </c>
    </row>
    <row r="3474" spans="1:8">
      <c r="A3474" t="str">
        <f t="shared" ref="A3474:A3505" si="118">C3474&amp;H3474</f>
        <v>Tổng60</v>
      </c>
      <c r="B3474" s="25"/>
      <c r="C3474" s="26" t="s">
        <v>57</v>
      </c>
      <c r="D3474" s="45"/>
      <c r="E3474" s="45"/>
      <c r="F3474" s="46"/>
      <c r="G3474" s="45">
        <v>223158.91695039999</v>
      </c>
      <c r="H3474">
        <v>60</v>
      </c>
    </row>
    <row r="3475" spans="1:8">
      <c r="A3475" t="str">
        <f t="shared" si="118"/>
        <v>Sự nghiệp giáo dục - đào tạo60</v>
      </c>
      <c r="B3475" s="25" t="s">
        <v>56</v>
      </c>
      <c r="C3475" s="6" t="s">
        <v>55</v>
      </c>
      <c r="D3475" s="47"/>
      <c r="E3475" s="45"/>
      <c r="F3475" s="46"/>
      <c r="G3475" s="45">
        <v>114816.44787439999</v>
      </c>
      <c r="H3475">
        <v>60</v>
      </c>
    </row>
    <row r="3476" spans="1:8" ht="28.5">
      <c r="A3476" t="str">
        <f t="shared" si="118"/>
        <v>Chi chế độ tiền lương theo số biên chế có mặt60</v>
      </c>
      <c r="B3476" s="25">
        <v>1</v>
      </c>
      <c r="C3476" s="10" t="s">
        <v>54</v>
      </c>
      <c r="D3476" s="48"/>
      <c r="E3476" s="45">
        <v>516</v>
      </c>
      <c r="F3476" s="46"/>
      <c r="G3476" s="45">
        <v>90547.833074399998</v>
      </c>
      <c r="H3476">
        <v>60</v>
      </c>
    </row>
    <row r="3477" spans="1:8">
      <c r="A3477" t="str">
        <f t="shared" si="118"/>
        <v>Khoán chi hoạt động giáo dục60</v>
      </c>
      <c r="B3477" s="25">
        <v>2</v>
      </c>
      <c r="C3477" s="6" t="s">
        <v>163</v>
      </c>
      <c r="D3477" s="47"/>
      <c r="E3477" s="45"/>
      <c r="F3477" s="46"/>
      <c r="G3477" s="45">
        <v>16547.752</v>
      </c>
      <c r="H3477">
        <v>60</v>
      </c>
    </row>
    <row r="3478" spans="1:8">
      <c r="A3478" t="str">
        <f t="shared" si="118"/>
        <v>Mầm non60</v>
      </c>
      <c r="B3478" s="3" t="s">
        <v>10</v>
      </c>
      <c r="C3478" s="8" t="s">
        <v>53</v>
      </c>
      <c r="D3478" s="49"/>
      <c r="E3478" s="50"/>
      <c r="F3478" s="51"/>
      <c r="G3478" s="50">
        <v>4108</v>
      </c>
      <c r="H3478">
        <v>60</v>
      </c>
    </row>
    <row r="3479" spans="1:8">
      <c r="A3479" t="str">
        <f t="shared" si="118"/>
        <v>- Phường60</v>
      </c>
      <c r="B3479" s="3"/>
      <c r="C3479" s="8" t="s">
        <v>167</v>
      </c>
      <c r="D3479" s="49"/>
      <c r="E3479" s="50">
        <v>79</v>
      </c>
      <c r="F3479" s="51">
        <v>52</v>
      </c>
      <c r="G3479" s="50">
        <v>4108</v>
      </c>
      <c r="H3479">
        <v>60</v>
      </c>
    </row>
    <row r="3480" spans="1:8">
      <c r="A3480" t="str">
        <f t="shared" si="118"/>
        <v>- Xã60</v>
      </c>
      <c r="B3480" s="3"/>
      <c r="C3480" s="8" t="s">
        <v>164</v>
      </c>
      <c r="D3480" s="49"/>
      <c r="E3480" s="50"/>
      <c r="F3480" s="51">
        <v>60</v>
      </c>
      <c r="G3480" s="50">
        <v>0</v>
      </c>
      <c r="H3480">
        <v>60</v>
      </c>
    </row>
    <row r="3481" spans="1:8">
      <c r="A3481" t="str">
        <f t="shared" si="118"/>
        <v>Cấp 1, 260</v>
      </c>
      <c r="B3481" s="3" t="s">
        <v>1</v>
      </c>
      <c r="C3481" s="8" t="s">
        <v>52</v>
      </c>
      <c r="D3481" s="49"/>
      <c r="E3481" s="50"/>
      <c r="F3481" s="51"/>
      <c r="G3481" s="50">
        <v>10140</v>
      </c>
      <c r="H3481">
        <v>60</v>
      </c>
    </row>
    <row r="3482" spans="1:8">
      <c r="A3482" t="str">
        <f t="shared" si="118"/>
        <v>-Phường60</v>
      </c>
      <c r="B3482" s="3"/>
      <c r="C3482" s="8" t="s">
        <v>168</v>
      </c>
      <c r="D3482" s="49"/>
      <c r="E3482" s="50">
        <v>338</v>
      </c>
      <c r="F3482" s="51">
        <v>30</v>
      </c>
      <c r="G3482" s="50">
        <v>10140</v>
      </c>
      <c r="H3482">
        <v>60</v>
      </c>
    </row>
    <row r="3483" spans="1:8">
      <c r="A3483" t="str">
        <f t="shared" si="118"/>
        <v>-Xã60</v>
      </c>
      <c r="B3483" s="3"/>
      <c r="C3483" s="8" t="s">
        <v>169</v>
      </c>
      <c r="D3483" s="49"/>
      <c r="E3483" s="50"/>
      <c r="F3483" s="51">
        <v>35</v>
      </c>
      <c r="G3483" s="50">
        <v>0</v>
      </c>
      <c r="H3483">
        <v>60</v>
      </c>
    </row>
    <row r="3484" spans="1:8">
      <c r="A3484" t="str">
        <f t="shared" si="118"/>
        <v>Trường chính trị 60</v>
      </c>
      <c r="B3484" s="3" t="s">
        <v>26</v>
      </c>
      <c r="C3484" s="8" t="s">
        <v>51</v>
      </c>
      <c r="D3484" s="49"/>
      <c r="E3484" s="50"/>
      <c r="F3484" s="51">
        <v>50</v>
      </c>
      <c r="G3484" s="50">
        <v>0</v>
      </c>
      <c r="H3484">
        <v>60</v>
      </c>
    </row>
    <row r="3485" spans="1:8">
      <c r="A3485" t="str">
        <f t="shared" si="118"/>
        <v>Trường dân tộc nội trú60</v>
      </c>
      <c r="B3485" s="3" t="s">
        <v>24</v>
      </c>
      <c r="C3485" s="8" t="s">
        <v>165</v>
      </c>
      <c r="D3485" s="49"/>
      <c r="E3485" s="50"/>
      <c r="F3485" s="51"/>
      <c r="G3485" s="50"/>
      <c r="H3485">
        <v>60</v>
      </c>
    </row>
    <row r="3486" spans="1:8" ht="45">
      <c r="A3486" t="str">
        <f t="shared" si="118"/>
        <v>'Phân bổ bổ sung số biên chế tiết kiệm, chưa tuyển sự nghiệp giáo dục - đào tạo60</v>
      </c>
      <c r="B3486" s="3" t="s">
        <v>22</v>
      </c>
      <c r="C3486" s="8" t="s">
        <v>170</v>
      </c>
      <c r="D3486" s="49"/>
      <c r="E3486" s="50">
        <v>35</v>
      </c>
      <c r="F3486" s="51">
        <v>65.707199999999986</v>
      </c>
      <c r="G3486" s="50">
        <v>2299.7519999999995</v>
      </c>
      <c r="H3486">
        <v>60</v>
      </c>
    </row>
    <row r="3487" spans="1:8">
      <c r="A3487" t="str">
        <f t="shared" si="118"/>
        <v>Chi các chế độ chính sách60</v>
      </c>
      <c r="B3487" s="25">
        <v>3</v>
      </c>
      <c r="C3487" s="6" t="s">
        <v>50</v>
      </c>
      <c r="D3487" s="47"/>
      <c r="E3487" s="45"/>
      <c r="F3487" s="46"/>
      <c r="G3487" s="45">
        <v>7039.7599999999993</v>
      </c>
      <c r="H3487">
        <v>60</v>
      </c>
    </row>
    <row r="3488" spans="1:8" ht="30">
      <c r="A3488" t="str">
        <f t="shared" si="118"/>
        <v>Miễn giảm học phí, hỗ trợ chi phí học tập60</v>
      </c>
      <c r="B3488" s="3" t="s">
        <v>10</v>
      </c>
      <c r="C3488" s="8" t="s">
        <v>49</v>
      </c>
      <c r="D3488" s="49"/>
      <c r="E3488" s="50"/>
      <c r="F3488" s="51"/>
      <c r="G3488" s="50">
        <v>3402</v>
      </c>
      <c r="H3488">
        <v>60</v>
      </c>
    </row>
    <row r="3489" spans="1:8" ht="45">
      <c r="A3489" t="str">
        <f t="shared" si="118"/>
        <v>Chính sách hỗ trợ mầm non (tiền ăn trẻ, hỗ trợ giáo viên, hỗ trợ cơ sở mầm non)60</v>
      </c>
      <c r="B3489" s="3" t="s">
        <v>1</v>
      </c>
      <c r="C3489" s="8" t="s">
        <v>48</v>
      </c>
      <c r="D3489" s="49"/>
      <c r="E3489" s="50"/>
      <c r="F3489" s="51"/>
      <c r="G3489" s="50">
        <v>3078</v>
      </c>
      <c r="H3489">
        <v>60</v>
      </c>
    </row>
    <row r="3490" spans="1:8">
      <c r="A3490" t="str">
        <f t="shared" si="118"/>
        <v>Chế độ hỗ trợ học sinh khuyết tật60</v>
      </c>
      <c r="B3490" s="3" t="s">
        <v>26</v>
      </c>
      <c r="C3490" s="8" t="s">
        <v>47</v>
      </c>
      <c r="D3490" s="49"/>
      <c r="E3490" s="50"/>
      <c r="F3490" s="51"/>
      <c r="G3490" s="50">
        <v>9.36</v>
      </c>
      <c r="H3490">
        <v>60</v>
      </c>
    </row>
    <row r="3491" spans="1:8" ht="30">
      <c r="A3491" t="str">
        <f t="shared" si="118"/>
        <v>Chế độ giáo viên dạy trẻ khuyết tật60</v>
      </c>
      <c r="B3491" s="3" t="s">
        <v>24</v>
      </c>
      <c r="C3491" s="8" t="s">
        <v>46</v>
      </c>
      <c r="D3491" s="49"/>
      <c r="E3491" s="50"/>
      <c r="F3491" s="51"/>
      <c r="G3491" s="50">
        <v>50</v>
      </c>
      <c r="H3491">
        <v>60</v>
      </c>
    </row>
    <row r="3492" spans="1:8" ht="30">
      <c r="A3492" t="str">
        <f t="shared" si="118"/>
        <v>Chế độ hỗ trợ trẻ em nhà trẻ bán trú60</v>
      </c>
      <c r="B3492" s="3" t="s">
        <v>22</v>
      </c>
      <c r="C3492" s="8" t="s">
        <v>45</v>
      </c>
      <c r="D3492" s="49"/>
      <c r="E3492" s="50"/>
      <c r="F3492" s="51"/>
      <c r="G3492" s="50">
        <v>0</v>
      </c>
      <c r="H3492">
        <v>60</v>
      </c>
    </row>
    <row r="3493" spans="1:8" ht="30">
      <c r="A3493" t="str">
        <f t="shared" si="118"/>
        <v>Chế độ hỗ trợ đối với học sinh, trường dân tộc nội trú60</v>
      </c>
      <c r="B3493" s="21" t="s">
        <v>20</v>
      </c>
      <c r="C3493" s="22" t="s">
        <v>161</v>
      </c>
      <c r="D3493" s="49"/>
      <c r="E3493" s="50"/>
      <c r="F3493" s="51"/>
      <c r="G3493" s="50">
        <v>0</v>
      </c>
      <c r="H3493">
        <v>60</v>
      </c>
    </row>
    <row r="3494" spans="1:8">
      <c r="A3494" t="str">
        <f t="shared" si="118"/>
        <v>Hỗ trợ Tết Nguyên đán60</v>
      </c>
      <c r="B3494" s="3" t="s">
        <v>18</v>
      </c>
      <c r="C3494" s="8" t="s">
        <v>44</v>
      </c>
      <c r="D3494" s="49"/>
      <c r="E3494" s="50"/>
      <c r="F3494" s="51"/>
      <c r="G3494" s="50">
        <v>500.4</v>
      </c>
      <c r="H3494">
        <v>60</v>
      </c>
    </row>
    <row r="3495" spans="1:8">
      <c r="A3495" t="str">
        <f t="shared" si="118"/>
        <v>Các đặc thù60</v>
      </c>
      <c r="B3495" s="25">
        <v>4</v>
      </c>
      <c r="C3495" s="6" t="s">
        <v>43</v>
      </c>
      <c r="D3495" s="47"/>
      <c r="E3495" s="45"/>
      <c r="F3495" s="46"/>
      <c r="G3495" s="45">
        <v>337.67280000000005</v>
      </c>
      <c r="H3495">
        <v>60</v>
      </c>
    </row>
    <row r="3496" spans="1:8" ht="30">
      <c r="A3496" t="str">
        <f t="shared" si="118"/>
        <v>Trường có từ 02 cơ sở trở lên, mỗi cơ sở60</v>
      </c>
      <c r="B3496" s="3" t="s">
        <v>10</v>
      </c>
      <c r="C3496" s="8" t="s">
        <v>42</v>
      </c>
      <c r="D3496" s="49"/>
      <c r="E3496" s="50">
        <v>6</v>
      </c>
      <c r="F3496" s="51">
        <v>56.278800000000004</v>
      </c>
      <c r="G3496" s="50">
        <v>337.67280000000005</v>
      </c>
      <c r="H3496">
        <v>60</v>
      </c>
    </row>
    <row r="3497" spans="1:8" ht="30">
      <c r="A3497" t="str">
        <f t="shared" si="118"/>
        <v>Hỗ trợ các phường, xã trung tâm (kinh phí đào tạo chính trị)60</v>
      </c>
      <c r="B3497" s="3" t="s">
        <v>1</v>
      </c>
      <c r="C3497" s="8" t="s">
        <v>166</v>
      </c>
      <c r="D3497" s="49"/>
      <c r="E3497" s="50"/>
      <c r="F3497" s="51"/>
      <c r="G3497" s="50"/>
      <c r="H3497">
        <v>60</v>
      </c>
    </row>
    <row r="3498" spans="1:8">
      <c r="A3498" t="str">
        <f t="shared" si="118"/>
        <v>Kinh phí hoạt động ngành60</v>
      </c>
      <c r="B3498" s="25">
        <v>5</v>
      </c>
      <c r="C3498" s="6" t="s">
        <v>41</v>
      </c>
      <c r="D3498" s="47"/>
      <c r="E3498" s="52">
        <v>34343</v>
      </c>
      <c r="F3498" s="53">
        <v>0.01</v>
      </c>
      <c r="G3498" s="45">
        <v>343.43</v>
      </c>
      <c r="H3498">
        <v>60</v>
      </c>
    </row>
    <row r="3499" spans="1:8">
      <c r="A3499" t="str">
        <f t="shared" si="118"/>
        <v>Các sự nghiệp khác60</v>
      </c>
      <c r="B3499" s="25" t="s">
        <v>40</v>
      </c>
      <c r="C3499" s="6" t="s">
        <v>39</v>
      </c>
      <c r="D3499" s="47"/>
      <c r="E3499" s="50"/>
      <c r="F3499" s="46"/>
      <c r="G3499" s="45">
        <v>108342.46907600001</v>
      </c>
      <c r="H3499">
        <v>60</v>
      </c>
    </row>
    <row r="3500" spans="1:8">
      <c r="A3500" t="str">
        <f t="shared" si="118"/>
        <v>Chi chế độ tiền lương60</v>
      </c>
      <c r="B3500" s="25">
        <v>1</v>
      </c>
      <c r="C3500" s="10" t="s">
        <v>38</v>
      </c>
      <c r="D3500" s="48"/>
      <c r="E3500" s="45"/>
      <c r="F3500" s="46"/>
      <c r="G3500" s="45">
        <v>26565.085403999998</v>
      </c>
      <c r="H3500">
        <v>60</v>
      </c>
    </row>
    <row r="3501" spans="1:8" ht="30">
      <c r="A3501" t="str">
        <f t="shared" si="118"/>
        <v>Chế độ tiền lương theo số biên chế có mặt60</v>
      </c>
      <c r="B3501" s="3" t="s">
        <v>10</v>
      </c>
      <c r="C3501" s="8" t="s">
        <v>37</v>
      </c>
      <c r="D3501" s="49"/>
      <c r="E3501" s="50">
        <v>121</v>
      </c>
      <c r="F3501" s="51"/>
      <c r="G3501" s="50">
        <v>21160.381787999999</v>
      </c>
      <c r="H3501">
        <v>60</v>
      </c>
    </row>
    <row r="3502" spans="1:8">
      <c r="A3502" t="str">
        <f t="shared" si="118"/>
        <v>Phụ cấp cấp ủy60</v>
      </c>
      <c r="B3502" s="3" t="s">
        <v>1</v>
      </c>
      <c r="C3502" s="8" t="s">
        <v>36</v>
      </c>
      <c r="D3502" s="49"/>
      <c r="E3502" s="54">
        <v>26</v>
      </c>
      <c r="F3502" s="51">
        <v>8.4239999999999995</v>
      </c>
      <c r="G3502" s="50">
        <v>219.024</v>
      </c>
      <c r="H3502">
        <v>60</v>
      </c>
    </row>
    <row r="3503" spans="1:8">
      <c r="A3503" t="str">
        <f t="shared" si="118"/>
        <v>Phụ cấp HĐND60</v>
      </c>
      <c r="B3503" s="3" t="s">
        <v>26</v>
      </c>
      <c r="C3503" s="8" t="s">
        <v>35</v>
      </c>
      <c r="D3503" s="49"/>
      <c r="E3503" s="54">
        <v>90</v>
      </c>
      <c r="F3503" s="51">
        <v>8.4239999999999995</v>
      </c>
      <c r="G3503" s="50">
        <v>758.16</v>
      </c>
      <c r="H3503">
        <v>60</v>
      </c>
    </row>
    <row r="3504" spans="1:8" ht="45">
      <c r="A3504" t="str">
        <f t="shared" si="118"/>
        <v>Chế độ người hoạt động không chuyên trách, người trực tiếp tham gia hoạt động tại cấp ấp60</v>
      </c>
      <c r="B3504" s="3" t="s">
        <v>24</v>
      </c>
      <c r="C3504" s="8" t="s">
        <v>34</v>
      </c>
      <c r="D3504" s="49"/>
      <c r="E3504" s="50"/>
      <c r="F3504" s="51"/>
      <c r="G3504" s="50">
        <v>4427.5196159999996</v>
      </c>
      <c r="H3504">
        <v>60</v>
      </c>
    </row>
    <row r="3505" spans="1:8">
      <c r="A3505" t="str">
        <f t="shared" si="118"/>
        <v>Khoán chi hoạt động 60</v>
      </c>
      <c r="B3505" s="25">
        <v>2</v>
      </c>
      <c r="C3505" s="6" t="s">
        <v>33</v>
      </c>
      <c r="D3505" s="47"/>
      <c r="E3505" s="45"/>
      <c r="F3505" s="46"/>
      <c r="G3505" s="45">
        <v>10690</v>
      </c>
      <c r="H3505">
        <v>60</v>
      </c>
    </row>
    <row r="3506" spans="1:8" ht="30">
      <c r="A3506" t="str">
        <f t="shared" ref="A3506:A3528" si="119">C3506&amp;H3506</f>
        <v>Phân bổ theo số biên chế CBCC được giao60</v>
      </c>
      <c r="B3506" s="14" t="s">
        <v>10</v>
      </c>
      <c r="C3506" s="15" t="s">
        <v>32</v>
      </c>
      <c r="D3506" s="55"/>
      <c r="E3506" s="56">
        <v>116</v>
      </c>
      <c r="F3506" s="57">
        <v>80</v>
      </c>
      <c r="G3506" s="58">
        <v>9280</v>
      </c>
      <c r="H3506">
        <v>60</v>
      </c>
    </row>
    <row r="3507" spans="1:8" ht="30">
      <c r="A3507" t="str">
        <f t="shared" si="119"/>
        <v>Phân bổ theo số biên chế viên chức được giao60</v>
      </c>
      <c r="B3507" s="14" t="s">
        <v>1</v>
      </c>
      <c r="C3507" s="15" t="s">
        <v>31</v>
      </c>
      <c r="D3507" s="55"/>
      <c r="E3507" s="56">
        <v>15</v>
      </c>
      <c r="F3507" s="57">
        <v>50</v>
      </c>
      <c r="G3507" s="58">
        <v>750</v>
      </c>
      <c r="H3507">
        <v>60</v>
      </c>
    </row>
    <row r="3508" spans="1:8" ht="30">
      <c r="A3508" t="str">
        <f t="shared" si="119"/>
        <v>Phân bổ bổ sung số biên chế tiết kiệm, chưa tuyển60</v>
      </c>
      <c r="B3508" s="14" t="s">
        <v>26</v>
      </c>
      <c r="C3508" s="13" t="s">
        <v>30</v>
      </c>
      <c r="D3508" s="59"/>
      <c r="E3508" s="56">
        <v>10</v>
      </c>
      <c r="F3508" s="57">
        <v>66</v>
      </c>
      <c r="G3508" s="58">
        <v>660</v>
      </c>
      <c r="H3508">
        <v>60</v>
      </c>
    </row>
    <row r="3509" spans="1:8">
      <c r="A3509" t="str">
        <f t="shared" si="119"/>
        <v>Chi các chế độ chính sách lớn60</v>
      </c>
      <c r="B3509" s="25">
        <v>3</v>
      </c>
      <c r="C3509" s="6" t="s">
        <v>29</v>
      </c>
      <c r="D3509" s="47"/>
      <c r="E3509" s="45"/>
      <c r="F3509" s="46"/>
      <c r="G3509" s="45">
        <v>30717.972672</v>
      </c>
      <c r="H3509">
        <v>60</v>
      </c>
    </row>
    <row r="3510" spans="1:8" ht="30">
      <c r="A3510" t="str">
        <f t="shared" si="119"/>
        <v>Chi chế độ trợ giúp xã hội thường xuyên60</v>
      </c>
      <c r="B3510" s="3" t="s">
        <v>10</v>
      </c>
      <c r="C3510" s="8" t="s">
        <v>28</v>
      </c>
      <c r="D3510" s="49"/>
      <c r="E3510" s="50"/>
      <c r="F3510" s="51"/>
      <c r="G3510" s="50">
        <v>9060</v>
      </c>
      <c r="H3510">
        <v>60</v>
      </c>
    </row>
    <row r="3511" spans="1:8">
      <c r="A3511" t="str">
        <f t="shared" si="119"/>
        <v>Tiền điện hộ nghèo, BTXH60</v>
      </c>
      <c r="B3511" s="3" t="s">
        <v>1</v>
      </c>
      <c r="C3511" s="8" t="s">
        <v>27</v>
      </c>
      <c r="D3511" s="49"/>
      <c r="E3511" s="50"/>
      <c r="F3511" s="51"/>
      <c r="G3511" s="50">
        <v>0.78600000000000003</v>
      </c>
      <c r="H3511">
        <v>60</v>
      </c>
    </row>
    <row r="3512" spans="1:8" ht="30">
      <c r="A3512" t="str">
        <f t="shared" si="119"/>
        <v>Chính sách người có uy tín, già làng60</v>
      </c>
      <c r="B3512" s="3" t="s">
        <v>26</v>
      </c>
      <c r="C3512" s="8" t="s">
        <v>25</v>
      </c>
      <c r="D3512" s="49"/>
      <c r="E3512" s="50"/>
      <c r="F3512" s="51"/>
      <c r="G3512" s="50">
        <v>35.700000000000003</v>
      </c>
      <c r="H3512">
        <v>60</v>
      </c>
    </row>
    <row r="3513" spans="1:8" ht="30">
      <c r="A3513" t="str">
        <f t="shared" si="119"/>
        <v>Chế độ quà tặng, chúc thọ người cao tuổi60</v>
      </c>
      <c r="B3513" s="3" t="s">
        <v>24</v>
      </c>
      <c r="C3513" s="8" t="s">
        <v>23</v>
      </c>
      <c r="D3513" s="49"/>
      <c r="E3513" s="50"/>
      <c r="F3513" s="51"/>
      <c r="G3513" s="50">
        <v>232.88000000000005</v>
      </c>
      <c r="H3513">
        <v>60</v>
      </c>
    </row>
    <row r="3514" spans="1:8" ht="30">
      <c r="A3514" t="str">
        <f t="shared" si="119"/>
        <v>Chế độ đối với trưởng các đoàn thể ấp60</v>
      </c>
      <c r="B3514" s="3" t="s">
        <v>22</v>
      </c>
      <c r="C3514" s="8" t="s">
        <v>21</v>
      </c>
      <c r="D3514" s="49"/>
      <c r="E3514" s="50">
        <v>140</v>
      </c>
      <c r="F3514" s="51">
        <v>3.5999999999999996</v>
      </c>
      <c r="G3514" s="50">
        <v>503.99999999999994</v>
      </c>
      <c r="H3514">
        <v>60</v>
      </c>
    </row>
    <row r="3515" spans="1:8">
      <c r="A3515" t="str">
        <f t="shared" si="119"/>
        <v>Chế độ hỗ trợ tổ nhân dân60</v>
      </c>
      <c r="B3515" s="3" t="s">
        <v>20</v>
      </c>
      <c r="C3515" s="8" t="s">
        <v>19</v>
      </c>
      <c r="D3515" s="49"/>
      <c r="E3515" s="50">
        <v>84</v>
      </c>
      <c r="F3515" s="51">
        <v>3.5999999999999996</v>
      </c>
      <c r="G3515" s="50">
        <v>302.39999999999998</v>
      </c>
      <c r="H3515">
        <v>60</v>
      </c>
    </row>
    <row r="3516" spans="1:8" ht="30">
      <c r="A3516" t="str">
        <f t="shared" si="119"/>
        <v>Chế độ đối với đội an ninh trật tự cơ sở60</v>
      </c>
      <c r="B3516" s="3" t="s">
        <v>18</v>
      </c>
      <c r="C3516" s="8" t="s">
        <v>17</v>
      </c>
      <c r="D3516" s="49"/>
      <c r="E3516" s="50"/>
      <c r="F3516" s="51"/>
      <c r="G3516" s="50">
        <v>9115.6450719999993</v>
      </c>
      <c r="H3516">
        <v>60</v>
      </c>
    </row>
    <row r="3517" spans="1:8">
      <c r="A3517" t="str">
        <f t="shared" si="119"/>
        <v>Chế độ dân quân tự vệ60</v>
      </c>
      <c r="B3517" s="3" t="s">
        <v>16</v>
      </c>
      <c r="C3517" s="8" t="s">
        <v>15</v>
      </c>
      <c r="D3517" s="49"/>
      <c r="E3517" s="50"/>
      <c r="F3517" s="51"/>
      <c r="G3517" s="50">
        <v>9898.7615999999998</v>
      </c>
      <c r="H3517">
        <v>60</v>
      </c>
    </row>
    <row r="3518" spans="1:8">
      <c r="A3518" t="str">
        <f t="shared" si="119"/>
        <v>Chế độ hỗ trợ Tết Nguyên đán60</v>
      </c>
      <c r="B3518" s="3" t="s">
        <v>14</v>
      </c>
      <c r="C3518" s="8" t="s">
        <v>13</v>
      </c>
      <c r="D3518" s="49"/>
      <c r="E3518" s="50"/>
      <c r="F3518" s="51"/>
      <c r="G3518" s="50">
        <v>1567.7999999999997</v>
      </c>
      <c r="H3518">
        <v>60</v>
      </c>
    </row>
    <row r="3519" spans="1:8">
      <c r="A3519" t="str">
        <f t="shared" si="119"/>
        <v>Chi thu gom, xử lý rác60</v>
      </c>
      <c r="B3519" s="25">
        <v>4</v>
      </c>
      <c r="C3519" s="10" t="s">
        <v>12</v>
      </c>
      <c r="D3519" s="48"/>
      <c r="E3519" s="45"/>
      <c r="F3519" s="46"/>
      <c r="G3519" s="45">
        <v>11225</v>
      </c>
      <c r="H3519">
        <v>60</v>
      </c>
    </row>
    <row r="3520" spans="1:8">
      <c r="A3520" t="str">
        <f t="shared" si="119"/>
        <v>Chi bổ sung đặc thù60</v>
      </c>
      <c r="B3520" s="25">
        <v>5</v>
      </c>
      <c r="C3520" s="6" t="s">
        <v>11</v>
      </c>
      <c r="D3520" s="47"/>
      <c r="E3520" s="45"/>
      <c r="F3520" s="46"/>
      <c r="G3520" s="45">
        <v>8500</v>
      </c>
      <c r="H3520">
        <v>60</v>
      </c>
    </row>
    <row r="3521" spans="1:8">
      <c r="A3521" t="str">
        <f t="shared" si="119"/>
        <v>Hỗ trợ các phường, xã trung tâm60</v>
      </c>
      <c r="B3521" s="3" t="s">
        <v>10</v>
      </c>
      <c r="C3521" s="8" t="s">
        <v>9</v>
      </c>
      <c r="D3521" s="49"/>
      <c r="E3521" s="50"/>
      <c r="F3521" s="51"/>
      <c r="G3521" s="50">
        <v>8500</v>
      </c>
      <c r="H3521">
        <v>60</v>
      </c>
    </row>
    <row r="3522" spans="1:8">
      <c r="A3522" t="str">
        <f t="shared" si="119"/>
        <v>- Phường Trấn Biên 60</v>
      </c>
      <c r="B3522" s="3"/>
      <c r="C3522" s="8" t="s">
        <v>8</v>
      </c>
      <c r="D3522" s="49"/>
      <c r="E3522" s="50"/>
      <c r="F3522" s="51">
        <v>60000</v>
      </c>
      <c r="G3522" s="50"/>
      <c r="H3522">
        <v>60</v>
      </c>
    </row>
    <row r="3523" spans="1:8" ht="30">
      <c r="A3523" t="str">
        <f t="shared" si="119"/>
        <v>- Phường Long Khánh và Phường Bình Phước60</v>
      </c>
      <c r="B3523" s="3"/>
      <c r="C3523" s="8" t="s">
        <v>7</v>
      </c>
      <c r="D3523" s="49"/>
      <c r="E3523" s="50"/>
      <c r="F3523" s="51">
        <v>19200</v>
      </c>
      <c r="G3523" s="50"/>
      <c r="H3523">
        <v>60</v>
      </c>
    </row>
    <row r="3524" spans="1:8">
      <c r="A3524" t="str">
        <f t="shared" si="119"/>
        <v>- Các phường trung tâm khác60</v>
      </c>
      <c r="B3524" s="3"/>
      <c r="C3524" s="8" t="s">
        <v>6</v>
      </c>
      <c r="D3524" s="49"/>
      <c r="E3524" s="50">
        <v>1</v>
      </c>
      <c r="F3524" s="51">
        <v>8500</v>
      </c>
      <c r="G3524" s="50">
        <v>8500</v>
      </c>
      <c r="H3524">
        <v>60</v>
      </c>
    </row>
    <row r="3525" spans="1:8">
      <c r="A3525" t="str">
        <f t="shared" si="119"/>
        <v xml:space="preserve"> Hỗ trợ các xã vùng biên giới60</v>
      </c>
      <c r="B3525" s="3" t="s">
        <v>1</v>
      </c>
      <c r="C3525" s="8" t="s">
        <v>5</v>
      </c>
      <c r="D3525" s="49"/>
      <c r="E3525" s="50"/>
      <c r="F3525" s="51">
        <v>1500</v>
      </c>
      <c r="G3525" s="50">
        <v>0</v>
      </c>
      <c r="H3525">
        <v>60</v>
      </c>
    </row>
    <row r="3526" spans="1:8">
      <c r="A3526" t="str">
        <f t="shared" si="119"/>
        <v>Phân bổ chung 60</v>
      </c>
      <c r="B3526" s="25">
        <v>9</v>
      </c>
      <c r="C3526" s="6" t="s">
        <v>4</v>
      </c>
      <c r="D3526" s="47"/>
      <c r="E3526" s="45"/>
      <c r="F3526" s="46"/>
      <c r="G3526" s="45">
        <v>20644.411</v>
      </c>
      <c r="H3526">
        <v>60</v>
      </c>
    </row>
    <row r="3527" spans="1:8">
      <c r="A3527" t="str">
        <f t="shared" si="119"/>
        <v>Phân bổ chung theo xã60</v>
      </c>
      <c r="B3527" s="3" t="s">
        <v>3</v>
      </c>
      <c r="C3527" s="8" t="s">
        <v>2</v>
      </c>
      <c r="D3527" s="49"/>
      <c r="E3527" s="50">
        <v>1</v>
      </c>
      <c r="F3527" s="51">
        <v>18000</v>
      </c>
      <c r="G3527" s="50">
        <v>18000</v>
      </c>
      <c r="H3527">
        <v>60</v>
      </c>
    </row>
    <row r="3528" spans="1:8">
      <c r="A3528" t="str">
        <f t="shared" si="119"/>
        <v>Phân bổ theo dân số 60</v>
      </c>
      <c r="B3528" s="3" t="s">
        <v>1</v>
      </c>
      <c r="C3528" s="8" t="s">
        <v>0</v>
      </c>
      <c r="D3528" s="49"/>
      <c r="E3528" s="52">
        <v>34343</v>
      </c>
      <c r="F3528" s="51">
        <v>7.6999999999999999E-2</v>
      </c>
      <c r="G3528" s="50">
        <v>2644.4110000000001</v>
      </c>
      <c r="H3528">
        <v>60</v>
      </c>
    </row>
    <row r="3530" spans="1:8">
      <c r="B3530" s="147" t="s">
        <v>64</v>
      </c>
      <c r="C3530" s="149" t="s">
        <v>63</v>
      </c>
      <c r="D3530" s="149" t="s">
        <v>62</v>
      </c>
      <c r="E3530" s="151" t="s">
        <v>61</v>
      </c>
      <c r="F3530" s="151"/>
      <c r="G3530" s="151"/>
      <c r="H3530">
        <v>61</v>
      </c>
    </row>
    <row r="3531" spans="1:8">
      <c r="B3531" s="148"/>
      <c r="C3531" s="150"/>
      <c r="D3531" s="150"/>
      <c r="E3531" s="18" t="s">
        <v>60</v>
      </c>
      <c r="F3531" s="18" t="s">
        <v>59</v>
      </c>
      <c r="G3531" s="18" t="s">
        <v>58</v>
      </c>
      <c r="H3531">
        <v>61</v>
      </c>
    </row>
    <row r="3532" spans="1:8">
      <c r="A3532" t="str">
        <f t="shared" ref="A3532:A3563" si="120">C3532&amp;H3532</f>
        <v>Tổng61</v>
      </c>
      <c r="B3532" s="25"/>
      <c r="C3532" s="26" t="s">
        <v>57</v>
      </c>
      <c r="D3532" s="45"/>
      <c r="E3532" s="45"/>
      <c r="F3532" s="46"/>
      <c r="G3532" s="45">
        <v>177391.18601903837</v>
      </c>
      <c r="H3532">
        <v>61</v>
      </c>
    </row>
    <row r="3533" spans="1:8">
      <c r="A3533" t="str">
        <f t="shared" si="120"/>
        <v>Sự nghiệp giáo dục - đào tạo61</v>
      </c>
      <c r="B3533" s="25" t="s">
        <v>56</v>
      </c>
      <c r="C3533" s="6" t="s">
        <v>55</v>
      </c>
      <c r="D3533" s="47"/>
      <c r="E3533" s="45"/>
      <c r="F3533" s="46"/>
      <c r="G3533" s="45">
        <v>97327.518757628786</v>
      </c>
      <c r="H3533">
        <v>61</v>
      </c>
    </row>
    <row r="3534" spans="1:8" ht="28.5">
      <c r="A3534" t="str">
        <f t="shared" si="120"/>
        <v>Chi chế độ tiền lương theo số biên chế có mặt61</v>
      </c>
      <c r="B3534" s="25">
        <v>1</v>
      </c>
      <c r="C3534" s="10" t="s">
        <v>54</v>
      </c>
      <c r="D3534" s="48"/>
      <c r="E3534" s="45">
        <v>338</v>
      </c>
      <c r="F3534" s="46"/>
      <c r="G3534" s="45">
        <v>81766.052157628801</v>
      </c>
      <c r="H3534">
        <v>61</v>
      </c>
    </row>
    <row r="3535" spans="1:8">
      <c r="A3535" t="str">
        <f t="shared" si="120"/>
        <v>Khoán chi hoạt động giáo dục61</v>
      </c>
      <c r="B3535" s="25">
        <v>2</v>
      </c>
      <c r="C3535" s="6" t="s">
        <v>163</v>
      </c>
      <c r="D3535" s="47"/>
      <c r="E3535" s="45"/>
      <c r="F3535" s="46"/>
      <c r="G3535" s="45">
        <v>13015.364799999999</v>
      </c>
      <c r="H3535">
        <v>61</v>
      </c>
    </row>
    <row r="3536" spans="1:8">
      <c r="A3536" t="str">
        <f t="shared" si="120"/>
        <v>Mầm non61</v>
      </c>
      <c r="B3536" s="3" t="s">
        <v>10</v>
      </c>
      <c r="C3536" s="8" t="s">
        <v>53</v>
      </c>
      <c r="D3536" s="49"/>
      <c r="E3536" s="50"/>
      <c r="F3536" s="51"/>
      <c r="G3536" s="50">
        <v>4004</v>
      </c>
      <c r="H3536">
        <v>61</v>
      </c>
    </row>
    <row r="3537" spans="1:8">
      <c r="A3537" t="str">
        <f t="shared" si="120"/>
        <v>- Phường61</v>
      </c>
      <c r="B3537" s="3"/>
      <c r="C3537" s="8" t="s">
        <v>167</v>
      </c>
      <c r="D3537" s="49"/>
      <c r="E3537" s="50">
        <v>77</v>
      </c>
      <c r="F3537" s="51">
        <v>52</v>
      </c>
      <c r="G3537" s="50">
        <v>4004</v>
      </c>
      <c r="H3537">
        <v>61</v>
      </c>
    </row>
    <row r="3538" spans="1:8">
      <c r="A3538" t="str">
        <f t="shared" si="120"/>
        <v>- Xã61</v>
      </c>
      <c r="B3538" s="3"/>
      <c r="C3538" s="8" t="s">
        <v>164</v>
      </c>
      <c r="D3538" s="49"/>
      <c r="E3538" s="50"/>
      <c r="F3538" s="51">
        <v>65</v>
      </c>
      <c r="G3538" s="50">
        <v>0</v>
      </c>
      <c r="H3538">
        <v>61</v>
      </c>
    </row>
    <row r="3539" spans="1:8">
      <c r="A3539" t="str">
        <f t="shared" si="120"/>
        <v>Cấp 1, 261</v>
      </c>
      <c r="B3539" s="3" t="s">
        <v>1</v>
      </c>
      <c r="C3539" s="8" t="s">
        <v>52</v>
      </c>
      <c r="D3539" s="49"/>
      <c r="E3539" s="50"/>
      <c r="F3539" s="51"/>
      <c r="G3539" s="50">
        <v>8100</v>
      </c>
      <c r="H3539">
        <v>61</v>
      </c>
    </row>
    <row r="3540" spans="1:8">
      <c r="A3540" t="str">
        <f t="shared" si="120"/>
        <v>-Phường61</v>
      </c>
      <c r="B3540" s="3"/>
      <c r="C3540" s="8" t="s">
        <v>168</v>
      </c>
      <c r="D3540" s="49"/>
      <c r="E3540" s="50">
        <v>270</v>
      </c>
      <c r="F3540" s="51">
        <v>30</v>
      </c>
      <c r="G3540" s="50">
        <v>8100</v>
      </c>
      <c r="H3540">
        <v>61</v>
      </c>
    </row>
    <row r="3541" spans="1:8">
      <c r="A3541" t="str">
        <f t="shared" si="120"/>
        <v>-Xã61</v>
      </c>
      <c r="B3541" s="3"/>
      <c r="C3541" s="8" t="s">
        <v>169</v>
      </c>
      <c r="D3541" s="49"/>
      <c r="E3541" s="50"/>
      <c r="F3541" s="51">
        <v>40</v>
      </c>
      <c r="G3541" s="50">
        <v>0</v>
      </c>
      <c r="H3541">
        <v>61</v>
      </c>
    </row>
    <row r="3542" spans="1:8">
      <c r="A3542" t="str">
        <f t="shared" si="120"/>
        <v>Trường chính trị 61</v>
      </c>
      <c r="B3542" s="3" t="s">
        <v>26</v>
      </c>
      <c r="C3542" s="8" t="s">
        <v>51</v>
      </c>
      <c r="D3542" s="49"/>
      <c r="E3542" s="50">
        <v>4</v>
      </c>
      <c r="F3542" s="51">
        <v>80</v>
      </c>
      <c r="G3542" s="50">
        <v>320</v>
      </c>
      <c r="H3542">
        <v>61</v>
      </c>
    </row>
    <row r="3543" spans="1:8">
      <c r="A3543" t="str">
        <f t="shared" si="120"/>
        <v>Trường dân tộc nội trú61</v>
      </c>
      <c r="B3543" s="3" t="s">
        <v>24</v>
      </c>
      <c r="C3543" s="8" t="s">
        <v>165</v>
      </c>
      <c r="D3543" s="49"/>
      <c r="E3543" s="50"/>
      <c r="F3543" s="51">
        <v>55</v>
      </c>
      <c r="G3543" s="50"/>
      <c r="H3543">
        <v>61</v>
      </c>
    </row>
    <row r="3544" spans="1:8" ht="45">
      <c r="A3544" t="str">
        <f t="shared" si="120"/>
        <v>'Phân bổ bổ sung số biên chế tiết kiệm, chưa tuyển sự nghiệp giáo dục - đào tạo61</v>
      </c>
      <c r="B3544" s="3" t="s">
        <v>22</v>
      </c>
      <c r="C3544" s="8" t="s">
        <v>170</v>
      </c>
      <c r="D3544" s="49"/>
      <c r="E3544" s="50">
        <v>9</v>
      </c>
      <c r="F3544" s="51">
        <v>65.707199999999986</v>
      </c>
      <c r="G3544" s="50">
        <v>591.36479999999983</v>
      </c>
      <c r="H3544">
        <v>61</v>
      </c>
    </row>
    <row r="3545" spans="1:8">
      <c r="A3545" t="str">
        <f t="shared" si="120"/>
        <v>Chi các chế độ chính sách61</v>
      </c>
      <c r="B3545" s="25">
        <v>3</v>
      </c>
      <c r="C3545" s="6" t="s">
        <v>50</v>
      </c>
      <c r="D3545" s="47"/>
      <c r="E3545" s="45"/>
      <c r="F3545" s="46"/>
      <c r="G3545" s="45">
        <v>709.59299999999996</v>
      </c>
      <c r="H3545">
        <v>61</v>
      </c>
    </row>
    <row r="3546" spans="1:8" ht="30">
      <c r="A3546" t="str">
        <f t="shared" si="120"/>
        <v>Miễn giảm học phí, hỗ trợ chi phí học tập61</v>
      </c>
      <c r="B3546" s="3" t="s">
        <v>10</v>
      </c>
      <c r="C3546" s="8" t="s">
        <v>49</v>
      </c>
      <c r="D3546" s="49"/>
      <c r="E3546" s="50">
        <v>47</v>
      </c>
      <c r="F3546" s="51"/>
      <c r="G3546" s="50">
        <v>290.88900000000001</v>
      </c>
      <c r="H3546">
        <v>61</v>
      </c>
    </row>
    <row r="3547" spans="1:8" ht="45">
      <c r="A3547" t="str">
        <f t="shared" si="120"/>
        <v>Chính sách hỗ trợ mầm non (tiền ăn trẻ, hỗ trợ giáo viên, hỗ trợ cơ sở mầm non)61</v>
      </c>
      <c r="B3547" s="3" t="s">
        <v>1</v>
      </c>
      <c r="C3547" s="8" t="s">
        <v>48</v>
      </c>
      <c r="D3547" s="49"/>
      <c r="E3547" s="50">
        <v>2</v>
      </c>
      <c r="F3547" s="51"/>
      <c r="G3547" s="50">
        <v>2.3039999999999998</v>
      </c>
      <c r="H3547">
        <v>61</v>
      </c>
    </row>
    <row r="3548" spans="1:8">
      <c r="A3548" t="str">
        <f t="shared" si="120"/>
        <v>Chế độ hỗ trợ học sinh khuyết tật61</v>
      </c>
      <c r="B3548" s="3" t="s">
        <v>26</v>
      </c>
      <c r="C3548" s="8" t="s">
        <v>47</v>
      </c>
      <c r="D3548" s="49"/>
      <c r="E3548" s="50"/>
      <c r="F3548" s="51"/>
      <c r="G3548" s="50">
        <v>0</v>
      </c>
      <c r="H3548">
        <v>61</v>
      </c>
    </row>
    <row r="3549" spans="1:8" ht="30">
      <c r="A3549" t="str">
        <f t="shared" si="120"/>
        <v>Chế độ giáo viên dạy trẻ khuyết tật61</v>
      </c>
      <c r="B3549" s="3" t="s">
        <v>24</v>
      </c>
      <c r="C3549" s="8" t="s">
        <v>46</v>
      </c>
      <c r="D3549" s="49"/>
      <c r="E3549" s="50">
        <v>347</v>
      </c>
      <c r="F3549" s="51">
        <v>1.2</v>
      </c>
      <c r="G3549" s="50">
        <v>416.4</v>
      </c>
      <c r="H3549">
        <v>61</v>
      </c>
    </row>
    <row r="3550" spans="1:8" ht="30">
      <c r="A3550" t="str">
        <f t="shared" si="120"/>
        <v>Chế độ hỗ trợ trẻ em nhà trẻ bán trú61</v>
      </c>
      <c r="B3550" s="3" t="s">
        <v>22</v>
      </c>
      <c r="C3550" s="8" t="s">
        <v>45</v>
      </c>
      <c r="D3550" s="49"/>
      <c r="E3550" s="50"/>
      <c r="F3550" s="51"/>
      <c r="G3550" s="50"/>
      <c r="H3550">
        <v>61</v>
      </c>
    </row>
    <row r="3551" spans="1:8" ht="30">
      <c r="A3551" t="str">
        <f t="shared" si="120"/>
        <v>Chế độ hỗ trợ đối với học sinh, trường dân tộc nội trú61</v>
      </c>
      <c r="B3551" s="21" t="s">
        <v>20</v>
      </c>
      <c r="C3551" s="22" t="s">
        <v>161</v>
      </c>
      <c r="D3551" s="49"/>
      <c r="E3551" s="50"/>
      <c r="F3551" s="51"/>
      <c r="G3551" s="50"/>
      <c r="H3551">
        <v>61</v>
      </c>
    </row>
    <row r="3552" spans="1:8">
      <c r="A3552" t="str">
        <f t="shared" si="120"/>
        <v>Hỗ trợ Tết Nguyên đán61</v>
      </c>
      <c r="B3552" s="3" t="s">
        <v>18</v>
      </c>
      <c r="C3552" s="8" t="s">
        <v>44</v>
      </c>
      <c r="D3552" s="49"/>
      <c r="E3552" s="50"/>
      <c r="F3552" s="51"/>
      <c r="G3552" s="50"/>
      <c r="H3552">
        <v>61</v>
      </c>
    </row>
    <row r="3553" spans="1:8">
      <c r="A3553" t="str">
        <f t="shared" si="120"/>
        <v>Các đặc thù61</v>
      </c>
      <c r="B3553" s="25">
        <v>4</v>
      </c>
      <c r="C3553" s="6" t="s">
        <v>43</v>
      </c>
      <c r="D3553" s="47"/>
      <c r="E3553" s="45">
        <v>1</v>
      </c>
      <c r="F3553" s="46">
        <v>56.278800000000004</v>
      </c>
      <c r="G3553" s="45">
        <v>1556.2788</v>
      </c>
      <c r="H3553">
        <v>61</v>
      </c>
    </row>
    <row r="3554" spans="1:8" ht="30">
      <c r="A3554" t="str">
        <f t="shared" si="120"/>
        <v>Trường có từ 02 cơ sở trở lên, mỗi cơ sở61</v>
      </c>
      <c r="B3554" s="3" t="s">
        <v>10</v>
      </c>
      <c r="C3554" s="8" t="s">
        <v>42</v>
      </c>
      <c r="D3554" s="49"/>
      <c r="E3554" s="50">
        <v>1</v>
      </c>
      <c r="F3554" s="51">
        <v>56.278800000000004</v>
      </c>
      <c r="G3554" s="50">
        <v>56.278800000000004</v>
      </c>
      <c r="H3554">
        <v>61</v>
      </c>
    </row>
    <row r="3555" spans="1:8" ht="30">
      <c r="A3555" t="str">
        <f t="shared" si="120"/>
        <v>Hỗ trợ các phường, xã trung tâm (kinh phí đào tạo chính trị)61</v>
      </c>
      <c r="B3555" s="3" t="s">
        <v>1</v>
      </c>
      <c r="C3555" s="8" t="s">
        <v>166</v>
      </c>
      <c r="D3555" s="49"/>
      <c r="E3555" s="50">
        <v>1</v>
      </c>
      <c r="F3555" s="51">
        <v>1500</v>
      </c>
      <c r="G3555" s="50">
        <v>1500</v>
      </c>
      <c r="H3555">
        <v>61</v>
      </c>
    </row>
    <row r="3556" spans="1:8">
      <c r="A3556" t="str">
        <f t="shared" si="120"/>
        <v>Kinh phí hoạt động ngành61</v>
      </c>
      <c r="B3556" s="25">
        <v>5</v>
      </c>
      <c r="C3556" s="6" t="s">
        <v>41</v>
      </c>
      <c r="D3556" s="47"/>
      <c r="E3556" s="52">
        <v>28023</v>
      </c>
      <c r="F3556" s="53">
        <v>0.01</v>
      </c>
      <c r="G3556" s="45">
        <v>280.23</v>
      </c>
      <c r="H3556">
        <v>61</v>
      </c>
    </row>
    <row r="3557" spans="1:8">
      <c r="A3557" t="str">
        <f t="shared" si="120"/>
        <v>Các sự nghiệp khác61</v>
      </c>
      <c r="B3557" s="25" t="s">
        <v>40</v>
      </c>
      <c r="C3557" s="6" t="s">
        <v>39</v>
      </c>
      <c r="D3557" s="47"/>
      <c r="E3557" s="50"/>
      <c r="F3557" s="46"/>
      <c r="G3557" s="45">
        <v>80063.667261409573</v>
      </c>
      <c r="H3557">
        <v>61</v>
      </c>
    </row>
    <row r="3558" spans="1:8">
      <c r="A3558" t="str">
        <f t="shared" si="120"/>
        <v>Chi chế độ tiền lương61</v>
      </c>
      <c r="B3558" s="25">
        <v>1</v>
      </c>
      <c r="C3558" s="10" t="s">
        <v>38</v>
      </c>
      <c r="D3558" s="48"/>
      <c r="E3558" s="45"/>
      <c r="F3558" s="46"/>
      <c r="G3558" s="45">
        <v>24754.874255279999</v>
      </c>
      <c r="H3558">
        <v>61</v>
      </c>
    </row>
    <row r="3559" spans="1:8" ht="30">
      <c r="A3559" t="str">
        <f t="shared" si="120"/>
        <v>Chế độ tiền lương theo số biên chế có mặt61</v>
      </c>
      <c r="B3559" s="3" t="s">
        <v>10</v>
      </c>
      <c r="C3559" s="8" t="s">
        <v>37</v>
      </c>
      <c r="D3559" s="49"/>
      <c r="E3559" s="50">
        <v>113</v>
      </c>
      <c r="F3559" s="51"/>
      <c r="G3559" s="50">
        <v>20317.23741528</v>
      </c>
      <c r="H3559">
        <v>61</v>
      </c>
    </row>
    <row r="3560" spans="1:8">
      <c r="A3560" t="str">
        <f t="shared" si="120"/>
        <v>Phụ cấp cấp ủy61</v>
      </c>
      <c r="B3560" s="3" t="s">
        <v>1</v>
      </c>
      <c r="C3560" s="8" t="s">
        <v>36</v>
      </c>
      <c r="D3560" s="49"/>
      <c r="E3560" s="54">
        <v>27</v>
      </c>
      <c r="F3560" s="51">
        <v>8.4239999999999995</v>
      </c>
      <c r="G3560" s="50">
        <v>227.44799999999998</v>
      </c>
      <c r="H3560">
        <v>61</v>
      </c>
    </row>
    <row r="3561" spans="1:8">
      <c r="A3561" t="str">
        <f t="shared" si="120"/>
        <v>Phụ cấp HĐND61</v>
      </c>
      <c r="B3561" s="3" t="s">
        <v>26</v>
      </c>
      <c r="C3561" s="8" t="s">
        <v>35</v>
      </c>
      <c r="D3561" s="49"/>
      <c r="E3561" s="54">
        <v>90</v>
      </c>
      <c r="F3561" s="51">
        <v>8.4239999999999995</v>
      </c>
      <c r="G3561" s="50">
        <v>758.16</v>
      </c>
      <c r="H3561">
        <v>61</v>
      </c>
    </row>
    <row r="3562" spans="1:8" ht="45">
      <c r="A3562" t="str">
        <f t="shared" si="120"/>
        <v>Chế độ người hoạt động không chuyên trách, người trực tiếp tham gia hoạt động tại cấp ấp61</v>
      </c>
      <c r="B3562" s="3" t="s">
        <v>24</v>
      </c>
      <c r="C3562" s="8" t="s">
        <v>34</v>
      </c>
      <c r="D3562" s="49"/>
      <c r="E3562" s="50">
        <v>129</v>
      </c>
      <c r="F3562" s="51"/>
      <c r="G3562" s="50">
        <v>3452.0288399999999</v>
      </c>
      <c r="H3562">
        <v>61</v>
      </c>
    </row>
    <row r="3563" spans="1:8">
      <c r="A3563" t="str">
        <f t="shared" si="120"/>
        <v>Khoán chi hoạt động 61</v>
      </c>
      <c r="B3563" s="25">
        <v>2</v>
      </c>
      <c r="C3563" s="6" t="s">
        <v>33</v>
      </c>
      <c r="D3563" s="47"/>
      <c r="E3563" s="45"/>
      <c r="F3563" s="46"/>
      <c r="G3563" s="45">
        <v>9108</v>
      </c>
      <c r="H3563">
        <v>61</v>
      </c>
    </row>
    <row r="3564" spans="1:8" ht="30">
      <c r="A3564" t="str">
        <f t="shared" ref="A3564:A3586" si="121">C3564&amp;H3564</f>
        <v>Phân bổ theo số biên chế CBCC được giao61</v>
      </c>
      <c r="B3564" s="14" t="s">
        <v>10</v>
      </c>
      <c r="C3564" s="15" t="s">
        <v>32</v>
      </c>
      <c r="D3564" s="55"/>
      <c r="E3564" s="56">
        <v>102</v>
      </c>
      <c r="F3564" s="57">
        <v>80</v>
      </c>
      <c r="G3564" s="58">
        <v>8160</v>
      </c>
      <c r="H3564">
        <v>61</v>
      </c>
    </row>
    <row r="3565" spans="1:8" ht="30">
      <c r="A3565" t="str">
        <f t="shared" si="121"/>
        <v>Phân bổ theo số biên chế viên chức được giao61</v>
      </c>
      <c r="B3565" s="14" t="s">
        <v>1</v>
      </c>
      <c r="C3565" s="15" t="s">
        <v>31</v>
      </c>
      <c r="D3565" s="55"/>
      <c r="E3565" s="56">
        <v>15</v>
      </c>
      <c r="F3565" s="57">
        <v>50</v>
      </c>
      <c r="G3565" s="58">
        <v>750</v>
      </c>
      <c r="H3565">
        <v>61</v>
      </c>
    </row>
    <row r="3566" spans="1:8" ht="30">
      <c r="A3566" t="str">
        <f t="shared" si="121"/>
        <v>Phân bổ bổ sung số biên chế tiết kiệm, chưa tuyển61</v>
      </c>
      <c r="B3566" s="14" t="s">
        <v>26</v>
      </c>
      <c r="C3566" s="13" t="s">
        <v>30</v>
      </c>
      <c r="D3566" s="59"/>
      <c r="E3566" s="56">
        <v>3</v>
      </c>
      <c r="F3566" s="57">
        <v>66</v>
      </c>
      <c r="G3566" s="58">
        <v>198</v>
      </c>
      <c r="H3566">
        <v>61</v>
      </c>
    </row>
    <row r="3567" spans="1:8">
      <c r="A3567" t="str">
        <f t="shared" si="121"/>
        <v>Chi các chế độ chính sách lớn61</v>
      </c>
      <c r="B3567" s="25">
        <v>3</v>
      </c>
      <c r="C3567" s="6" t="s">
        <v>29</v>
      </c>
      <c r="D3567" s="47"/>
      <c r="E3567" s="45"/>
      <c r="F3567" s="46"/>
      <c r="G3567" s="45">
        <v>22207.780000000002</v>
      </c>
      <c r="H3567">
        <v>61</v>
      </c>
    </row>
    <row r="3568" spans="1:8" ht="30">
      <c r="A3568" t="str">
        <f t="shared" si="121"/>
        <v>Chi chế độ trợ giúp xã hội thường xuyên61</v>
      </c>
      <c r="B3568" s="3" t="s">
        <v>10</v>
      </c>
      <c r="C3568" s="8" t="s">
        <v>28</v>
      </c>
      <c r="D3568" s="49"/>
      <c r="E3568" s="50">
        <v>910</v>
      </c>
      <c r="F3568" s="51"/>
      <c r="G3568" s="50">
        <v>6918</v>
      </c>
      <c r="H3568">
        <v>61</v>
      </c>
    </row>
    <row r="3569" spans="1:8">
      <c r="A3569" t="str">
        <f t="shared" si="121"/>
        <v>Tiền điện hộ nghèo, BTXH61</v>
      </c>
      <c r="B3569" s="3" t="s">
        <v>1</v>
      </c>
      <c r="C3569" s="8" t="s">
        <v>27</v>
      </c>
      <c r="D3569" s="49"/>
      <c r="E3569" s="50"/>
      <c r="F3569" s="51"/>
      <c r="G3569" s="50">
        <v>0</v>
      </c>
      <c r="H3569">
        <v>61</v>
      </c>
    </row>
    <row r="3570" spans="1:8" ht="30">
      <c r="A3570" t="str">
        <f t="shared" si="121"/>
        <v>Chính sách người có uy tín, già làng61</v>
      </c>
      <c r="B3570" s="3" t="s">
        <v>26</v>
      </c>
      <c r="C3570" s="8" t="s">
        <v>25</v>
      </c>
      <c r="D3570" s="49"/>
      <c r="E3570" s="50">
        <v>0</v>
      </c>
      <c r="F3570" s="51"/>
      <c r="G3570" s="50">
        <v>0</v>
      </c>
      <c r="H3570">
        <v>61</v>
      </c>
    </row>
    <row r="3571" spans="1:8" ht="30">
      <c r="A3571" t="str">
        <f t="shared" si="121"/>
        <v>Chế độ quà tặng, chúc thọ người cao tuổi61</v>
      </c>
      <c r="B3571" s="3" t="s">
        <v>24</v>
      </c>
      <c r="C3571" s="8" t="s">
        <v>23</v>
      </c>
      <c r="D3571" s="49"/>
      <c r="E3571" s="50">
        <v>294</v>
      </c>
      <c r="F3571" s="51"/>
      <c r="G3571" s="50">
        <v>165.66000000000003</v>
      </c>
      <c r="H3571">
        <v>61</v>
      </c>
    </row>
    <row r="3572" spans="1:8" ht="30">
      <c r="A3572" t="str">
        <f t="shared" si="121"/>
        <v>Chế độ đối với trưởng các đoàn thể ấp61</v>
      </c>
      <c r="B3572" s="3" t="s">
        <v>22</v>
      </c>
      <c r="C3572" s="8" t="s">
        <v>21</v>
      </c>
      <c r="D3572" s="49"/>
      <c r="E3572" s="50">
        <v>95</v>
      </c>
      <c r="F3572" s="51">
        <v>3.6</v>
      </c>
      <c r="G3572" s="50">
        <v>342</v>
      </c>
      <c r="H3572">
        <v>61</v>
      </c>
    </row>
    <row r="3573" spans="1:8">
      <c r="A3573" t="str">
        <f t="shared" si="121"/>
        <v>Chế độ hỗ trợ tổ nhân dân61</v>
      </c>
      <c r="B3573" s="3" t="s">
        <v>20</v>
      </c>
      <c r="C3573" s="8" t="s">
        <v>19</v>
      </c>
      <c r="D3573" s="49"/>
      <c r="E3573" s="50"/>
      <c r="F3573" s="51"/>
      <c r="G3573" s="50"/>
      <c r="H3573">
        <v>61</v>
      </c>
    </row>
    <row r="3574" spans="1:8" ht="30">
      <c r="A3574" t="str">
        <f t="shared" si="121"/>
        <v>Chế độ đối với đội an ninh trật tự cơ sở61</v>
      </c>
      <c r="B3574" s="3" t="s">
        <v>18</v>
      </c>
      <c r="C3574" s="8" t="s">
        <v>17</v>
      </c>
      <c r="D3574" s="49"/>
      <c r="E3574" s="50"/>
      <c r="F3574" s="51"/>
      <c r="G3574" s="50">
        <v>4794.04</v>
      </c>
      <c r="H3574">
        <v>61</v>
      </c>
    </row>
    <row r="3575" spans="1:8">
      <c r="A3575" t="str">
        <f t="shared" si="121"/>
        <v>Chế độ dân quân tự vệ61</v>
      </c>
      <c r="B3575" s="3" t="s">
        <v>16</v>
      </c>
      <c r="C3575" s="8" t="s">
        <v>15</v>
      </c>
      <c r="D3575" s="49"/>
      <c r="E3575" s="50"/>
      <c r="F3575" s="51"/>
      <c r="G3575" s="50">
        <v>8603.2800000000007</v>
      </c>
      <c r="H3575">
        <v>61</v>
      </c>
    </row>
    <row r="3576" spans="1:8">
      <c r="A3576" t="str">
        <f t="shared" si="121"/>
        <v>Chế độ hỗ trợ Tết Nguyên đán61</v>
      </c>
      <c r="B3576" s="3" t="s">
        <v>14</v>
      </c>
      <c r="C3576" s="8" t="s">
        <v>13</v>
      </c>
      <c r="D3576" s="49"/>
      <c r="E3576" s="50">
        <v>2369</v>
      </c>
      <c r="F3576" s="51">
        <v>1.2</v>
      </c>
      <c r="G3576" s="50">
        <v>1384.7999999999997</v>
      </c>
      <c r="H3576">
        <v>61</v>
      </c>
    </row>
    <row r="3577" spans="1:8">
      <c r="A3577" t="str">
        <f t="shared" si="121"/>
        <v>Chi thu gom, xử lý rác61</v>
      </c>
      <c r="B3577" s="25">
        <v>4</v>
      </c>
      <c r="C3577" s="10" t="s">
        <v>12</v>
      </c>
      <c r="D3577" s="48"/>
      <c r="E3577" s="45"/>
      <c r="F3577" s="46"/>
      <c r="G3577" s="45">
        <v>3835.2420061295679</v>
      </c>
      <c r="H3577">
        <v>61</v>
      </c>
    </row>
    <row r="3578" spans="1:8">
      <c r="A3578" t="str">
        <f t="shared" si="121"/>
        <v>Chi bổ sung đặc thù61</v>
      </c>
      <c r="B3578" s="25">
        <v>5</v>
      </c>
      <c r="C3578" s="6" t="s">
        <v>11</v>
      </c>
      <c r="D3578" s="47"/>
      <c r="E3578" s="45"/>
      <c r="F3578" s="46"/>
      <c r="G3578" s="45">
        <v>0</v>
      </c>
      <c r="H3578">
        <v>61</v>
      </c>
    </row>
    <row r="3579" spans="1:8">
      <c r="A3579" t="str">
        <f t="shared" si="121"/>
        <v>Hỗ trợ các phường, xã trung tâm61</v>
      </c>
      <c r="B3579" s="3" t="s">
        <v>10</v>
      </c>
      <c r="C3579" s="8" t="s">
        <v>9</v>
      </c>
      <c r="D3579" s="49"/>
      <c r="E3579" s="50"/>
      <c r="F3579" s="51"/>
      <c r="G3579" s="50">
        <v>0</v>
      </c>
      <c r="H3579">
        <v>61</v>
      </c>
    </row>
    <row r="3580" spans="1:8">
      <c r="A3580" t="str">
        <f t="shared" si="121"/>
        <v>- Phường Trấn Biên 61</v>
      </c>
      <c r="B3580" s="3"/>
      <c r="C3580" s="8" t="s">
        <v>8</v>
      </c>
      <c r="D3580" s="49"/>
      <c r="E3580" s="50"/>
      <c r="F3580" s="51">
        <v>70000</v>
      </c>
      <c r="G3580" s="50"/>
      <c r="H3580">
        <v>61</v>
      </c>
    </row>
    <row r="3581" spans="1:8" ht="30">
      <c r="A3581" t="str">
        <f t="shared" si="121"/>
        <v>- Phường Long Khánh và Phường Bình Phước61</v>
      </c>
      <c r="B3581" s="3"/>
      <c r="C3581" s="8" t="s">
        <v>7</v>
      </c>
      <c r="D3581" s="49"/>
      <c r="E3581" s="50"/>
      <c r="F3581" s="51">
        <v>19200</v>
      </c>
      <c r="G3581" s="50"/>
      <c r="H3581">
        <v>61</v>
      </c>
    </row>
    <row r="3582" spans="1:8">
      <c r="A3582" t="str">
        <f t="shared" si="121"/>
        <v>- Các phường trung tâm khác61</v>
      </c>
      <c r="B3582" s="3"/>
      <c r="C3582" s="8" t="s">
        <v>6</v>
      </c>
      <c r="D3582" s="49"/>
      <c r="E3582" s="50"/>
      <c r="F3582" s="51">
        <v>8500</v>
      </c>
      <c r="G3582" s="50"/>
      <c r="H3582">
        <v>61</v>
      </c>
    </row>
    <row r="3583" spans="1:8">
      <c r="A3583" t="str">
        <f t="shared" si="121"/>
        <v xml:space="preserve"> Hỗ trợ các xã vùng biên giới61</v>
      </c>
      <c r="B3583" s="3" t="s">
        <v>1</v>
      </c>
      <c r="C3583" s="8" t="s">
        <v>5</v>
      </c>
      <c r="D3583" s="49"/>
      <c r="E3583" s="50"/>
      <c r="F3583" s="51">
        <v>1500</v>
      </c>
      <c r="G3583" s="50">
        <v>0</v>
      </c>
      <c r="H3583">
        <v>61</v>
      </c>
    </row>
    <row r="3584" spans="1:8">
      <c r="A3584" t="str">
        <f t="shared" si="121"/>
        <v>Phân bổ chung 61</v>
      </c>
      <c r="B3584" s="25">
        <v>9</v>
      </c>
      <c r="C3584" s="6" t="s">
        <v>4</v>
      </c>
      <c r="D3584" s="47"/>
      <c r="E3584" s="45"/>
      <c r="F3584" s="46"/>
      <c r="G3584" s="45">
        <v>20157.771000000001</v>
      </c>
      <c r="H3584">
        <v>61</v>
      </c>
    </row>
    <row r="3585" spans="1:8">
      <c r="A3585" t="str">
        <f t="shared" si="121"/>
        <v>Phân bổ chung theo xã61</v>
      </c>
      <c r="B3585" s="3" t="s">
        <v>3</v>
      </c>
      <c r="C3585" s="8" t="s">
        <v>2</v>
      </c>
      <c r="D3585" s="49"/>
      <c r="E3585" s="50">
        <v>1</v>
      </c>
      <c r="F3585" s="51">
        <v>18000</v>
      </c>
      <c r="G3585" s="50">
        <v>18000</v>
      </c>
      <c r="H3585">
        <v>61</v>
      </c>
    </row>
    <row r="3586" spans="1:8">
      <c r="A3586" t="str">
        <f t="shared" si="121"/>
        <v>Phân bổ theo dân số 61</v>
      </c>
      <c r="B3586" s="3" t="s">
        <v>1</v>
      </c>
      <c r="C3586" s="8" t="s">
        <v>0</v>
      </c>
      <c r="D3586" s="49"/>
      <c r="E3586" s="52">
        <v>28023</v>
      </c>
      <c r="F3586" s="51">
        <v>7.6999999999999999E-2</v>
      </c>
      <c r="G3586" s="50">
        <v>2157.7710000000002</v>
      </c>
      <c r="H3586">
        <v>61</v>
      </c>
    </row>
    <row r="3589" spans="1:8">
      <c r="B3589" s="147" t="s">
        <v>64</v>
      </c>
      <c r="C3589" s="149" t="s">
        <v>63</v>
      </c>
      <c r="D3589" s="149" t="s">
        <v>62</v>
      </c>
      <c r="E3589" s="151" t="s">
        <v>61</v>
      </c>
      <c r="F3589" s="151"/>
      <c r="G3589" s="151"/>
      <c r="H3589">
        <v>62</v>
      </c>
    </row>
    <row r="3590" spans="1:8">
      <c r="B3590" s="148"/>
      <c r="C3590" s="150"/>
      <c r="D3590" s="150"/>
      <c r="E3590" s="18" t="s">
        <v>60</v>
      </c>
      <c r="F3590" s="18" t="s">
        <v>59</v>
      </c>
      <c r="G3590" s="18" t="s">
        <v>58</v>
      </c>
      <c r="H3590">
        <v>62</v>
      </c>
    </row>
    <row r="3591" spans="1:8">
      <c r="A3591" t="str">
        <f t="shared" ref="A3591:A3622" si="122">C3591&amp;H3591</f>
        <v>Tổng62</v>
      </c>
      <c r="B3591" s="25"/>
      <c r="C3591" s="26" t="s">
        <v>57</v>
      </c>
      <c r="D3591" s="45"/>
      <c r="E3591" s="45"/>
      <c r="F3591" s="46"/>
      <c r="G3591" s="45">
        <v>181680.29525720002</v>
      </c>
      <c r="H3591">
        <v>62</v>
      </c>
    </row>
    <row r="3592" spans="1:8">
      <c r="A3592" t="str">
        <f t="shared" si="122"/>
        <v>Sự nghiệp giáo dục - đào tạo62</v>
      </c>
      <c r="B3592" s="25" t="s">
        <v>56</v>
      </c>
      <c r="C3592" s="6" t="s">
        <v>55</v>
      </c>
      <c r="D3592" s="47"/>
      <c r="E3592" s="45"/>
      <c r="F3592" s="46"/>
      <c r="G3592" s="45">
        <v>104304.05</v>
      </c>
      <c r="H3592">
        <v>62</v>
      </c>
    </row>
    <row r="3593" spans="1:8" ht="28.5">
      <c r="A3593" t="str">
        <f t="shared" si="122"/>
        <v>Chi chế độ tiền lương theo số biên chế có mặt62</v>
      </c>
      <c r="B3593" s="25">
        <v>1</v>
      </c>
      <c r="C3593" s="10" t="s">
        <v>54</v>
      </c>
      <c r="D3593" s="48"/>
      <c r="E3593" s="45">
        <v>360</v>
      </c>
      <c r="F3593" s="46"/>
      <c r="G3593" s="45">
        <v>84045</v>
      </c>
      <c r="H3593">
        <v>62</v>
      </c>
    </row>
    <row r="3594" spans="1:8">
      <c r="A3594" t="str">
        <f t="shared" si="122"/>
        <v>Khoán chi hoạt động giáo dục62</v>
      </c>
      <c r="B3594" s="25">
        <v>2</v>
      </c>
      <c r="C3594" s="6" t="s">
        <v>163</v>
      </c>
      <c r="D3594" s="47"/>
      <c r="E3594" s="45">
        <v>367</v>
      </c>
      <c r="F3594" s="46"/>
      <c r="G3594" s="45">
        <v>15882</v>
      </c>
      <c r="H3594">
        <v>62</v>
      </c>
    </row>
    <row r="3595" spans="1:8">
      <c r="A3595" t="str">
        <f t="shared" si="122"/>
        <v>Mầm non62</v>
      </c>
      <c r="B3595" s="3" t="s">
        <v>10</v>
      </c>
      <c r="C3595" s="8" t="s">
        <v>53</v>
      </c>
      <c r="D3595" s="49"/>
      <c r="E3595" s="50"/>
      <c r="F3595" s="51"/>
      <c r="G3595" s="50">
        <v>6180</v>
      </c>
      <c r="H3595">
        <v>62</v>
      </c>
    </row>
    <row r="3596" spans="1:8">
      <c r="A3596" t="str">
        <f t="shared" si="122"/>
        <v>- Phường62</v>
      </c>
      <c r="B3596" s="3"/>
      <c r="C3596" s="8" t="s">
        <v>167</v>
      </c>
      <c r="D3596" s="49"/>
      <c r="E3596" s="50"/>
      <c r="F3596" s="51">
        <v>52</v>
      </c>
      <c r="G3596" s="50">
        <v>0</v>
      </c>
      <c r="H3596">
        <v>62</v>
      </c>
    </row>
    <row r="3597" spans="1:8">
      <c r="A3597" t="str">
        <f t="shared" si="122"/>
        <v>- Xã62</v>
      </c>
      <c r="B3597" s="3"/>
      <c r="C3597" s="8" t="s">
        <v>164</v>
      </c>
      <c r="D3597" s="49"/>
      <c r="E3597" s="50">
        <v>103</v>
      </c>
      <c r="F3597" s="51">
        <v>60</v>
      </c>
      <c r="G3597" s="50">
        <v>6180</v>
      </c>
      <c r="H3597">
        <v>62</v>
      </c>
    </row>
    <row r="3598" spans="1:8">
      <c r="A3598" t="str">
        <f t="shared" si="122"/>
        <v>Cấp 1, 262</v>
      </c>
      <c r="B3598" s="3" t="s">
        <v>1</v>
      </c>
      <c r="C3598" s="8" t="s">
        <v>52</v>
      </c>
      <c r="D3598" s="49"/>
      <c r="E3598" s="50"/>
      <c r="F3598" s="51"/>
      <c r="G3598" s="50">
        <v>9240</v>
      </c>
      <c r="H3598">
        <v>62</v>
      </c>
    </row>
    <row r="3599" spans="1:8">
      <c r="A3599" t="str">
        <f t="shared" si="122"/>
        <v>-Phường62</v>
      </c>
      <c r="B3599" s="3"/>
      <c r="C3599" s="8" t="s">
        <v>168</v>
      </c>
      <c r="D3599" s="49"/>
      <c r="E3599" s="50"/>
      <c r="F3599" s="51">
        <v>30</v>
      </c>
      <c r="G3599" s="50">
        <v>0</v>
      </c>
      <c r="H3599">
        <v>62</v>
      </c>
    </row>
    <row r="3600" spans="1:8">
      <c r="A3600" t="str">
        <f t="shared" si="122"/>
        <v>-Xã62</v>
      </c>
      <c r="B3600" s="3"/>
      <c r="C3600" s="8" t="s">
        <v>169</v>
      </c>
      <c r="D3600" s="49"/>
      <c r="E3600" s="50">
        <v>264</v>
      </c>
      <c r="F3600" s="51">
        <v>35</v>
      </c>
      <c r="G3600" s="50">
        <v>9240</v>
      </c>
      <c r="H3600">
        <v>62</v>
      </c>
    </row>
    <row r="3601" spans="1:8">
      <c r="A3601" t="str">
        <f t="shared" si="122"/>
        <v>Trường chính trị 62</v>
      </c>
      <c r="B3601" s="3" t="s">
        <v>26</v>
      </c>
      <c r="C3601" s="8" t="s">
        <v>51</v>
      </c>
      <c r="D3601" s="49"/>
      <c r="E3601" s="50"/>
      <c r="F3601" s="51">
        <v>80</v>
      </c>
      <c r="G3601" s="50">
        <v>0</v>
      </c>
      <c r="H3601">
        <v>62</v>
      </c>
    </row>
    <row r="3602" spans="1:8">
      <c r="A3602" t="str">
        <f t="shared" si="122"/>
        <v>Trường dân tộc nội trú62</v>
      </c>
      <c r="B3602" s="3" t="s">
        <v>24</v>
      </c>
      <c r="C3602" s="8" t="s">
        <v>165</v>
      </c>
      <c r="D3602" s="49"/>
      <c r="E3602" s="50"/>
      <c r="F3602" s="51">
        <v>55</v>
      </c>
      <c r="G3602" s="50">
        <v>0</v>
      </c>
      <c r="H3602">
        <v>62</v>
      </c>
    </row>
    <row r="3603" spans="1:8" ht="45">
      <c r="A3603" t="str">
        <f t="shared" si="122"/>
        <v>'Phân bổ bổ sung số biên chế tiết kiệm, chưa tuyển sự nghiệp giáo dục - đào tạo62</v>
      </c>
      <c r="B3603" s="3" t="s">
        <v>22</v>
      </c>
      <c r="C3603" s="8" t="s">
        <v>170</v>
      </c>
      <c r="D3603" s="49"/>
      <c r="E3603" s="50">
        <v>7</v>
      </c>
      <c r="F3603" s="51">
        <v>66</v>
      </c>
      <c r="G3603" s="50">
        <v>462</v>
      </c>
      <c r="H3603">
        <v>62</v>
      </c>
    </row>
    <row r="3604" spans="1:8">
      <c r="A3604" t="str">
        <f t="shared" si="122"/>
        <v>Chi các chế độ chính sách62</v>
      </c>
      <c r="B3604" s="25">
        <v>3</v>
      </c>
      <c r="C3604" s="6" t="s">
        <v>50</v>
      </c>
      <c r="D3604" s="47"/>
      <c r="E3604" s="45"/>
      <c r="F3604" s="46"/>
      <c r="G3604" s="45">
        <v>3154</v>
      </c>
      <c r="H3604">
        <v>62</v>
      </c>
    </row>
    <row r="3605" spans="1:8" ht="30">
      <c r="A3605" t="str">
        <f t="shared" si="122"/>
        <v>Miễn giảm học phí, hỗ trợ chi phí học tập62</v>
      </c>
      <c r="B3605" s="3" t="s">
        <v>10</v>
      </c>
      <c r="C3605" s="8" t="s">
        <v>49</v>
      </c>
      <c r="D3605" s="49"/>
      <c r="E3605" s="50"/>
      <c r="F3605" s="51"/>
      <c r="G3605" s="50">
        <v>1512</v>
      </c>
      <c r="H3605">
        <v>62</v>
      </c>
    </row>
    <row r="3606" spans="1:8" ht="45">
      <c r="A3606" t="str">
        <f t="shared" si="122"/>
        <v>Chính sách hỗ trợ mầm non (tiền ăn trẻ, hỗ trợ giáo viên, hỗ trợ cơ sở mầm non)62</v>
      </c>
      <c r="B3606" s="3" t="s">
        <v>1</v>
      </c>
      <c r="C3606" s="8" t="s">
        <v>48</v>
      </c>
      <c r="D3606" s="49"/>
      <c r="E3606" s="50"/>
      <c r="F3606" s="51"/>
      <c r="G3606" s="50">
        <v>167</v>
      </c>
      <c r="H3606">
        <v>62</v>
      </c>
    </row>
    <row r="3607" spans="1:8">
      <c r="A3607" t="str">
        <f t="shared" si="122"/>
        <v>Chế độ hỗ trợ học sinh khuyết tật62</v>
      </c>
      <c r="B3607" s="3" t="s">
        <v>26</v>
      </c>
      <c r="C3607" s="8" t="s">
        <v>47</v>
      </c>
      <c r="D3607" s="49"/>
      <c r="E3607" s="50"/>
      <c r="F3607" s="51"/>
      <c r="G3607" s="50">
        <v>32</v>
      </c>
      <c r="H3607">
        <v>62</v>
      </c>
    </row>
    <row r="3608" spans="1:8" ht="30">
      <c r="A3608" t="str">
        <f t="shared" si="122"/>
        <v>Chế độ giáo viên dạy trẻ khuyết tật62</v>
      </c>
      <c r="B3608" s="3" t="s">
        <v>24</v>
      </c>
      <c r="C3608" s="8" t="s">
        <v>46</v>
      </c>
      <c r="D3608" s="49"/>
      <c r="E3608" s="50"/>
      <c r="F3608" s="51"/>
      <c r="G3608" s="50">
        <v>548</v>
      </c>
      <c r="H3608">
        <v>62</v>
      </c>
    </row>
    <row r="3609" spans="1:8" ht="30">
      <c r="A3609" t="str">
        <f t="shared" si="122"/>
        <v>Chế độ hỗ trợ trẻ em nhà trẻ bán trú62</v>
      </c>
      <c r="B3609" s="3" t="s">
        <v>22</v>
      </c>
      <c r="C3609" s="8" t="s">
        <v>45</v>
      </c>
      <c r="D3609" s="49"/>
      <c r="E3609" s="50"/>
      <c r="F3609" s="51"/>
      <c r="G3609" s="50">
        <v>463</v>
      </c>
      <c r="H3609">
        <v>62</v>
      </c>
    </row>
    <row r="3610" spans="1:8" ht="30">
      <c r="A3610" t="str">
        <f t="shared" si="122"/>
        <v>Chế độ hỗ trợ đối với học sinh, trường dân tộc nội trú62</v>
      </c>
      <c r="B3610" s="21" t="s">
        <v>20</v>
      </c>
      <c r="C3610" s="22" t="s">
        <v>161</v>
      </c>
      <c r="D3610" s="49"/>
      <c r="E3610" s="50"/>
      <c r="F3610" s="51"/>
      <c r="G3610" s="50"/>
      <c r="H3610">
        <v>62</v>
      </c>
    </row>
    <row r="3611" spans="1:8">
      <c r="A3611" t="str">
        <f t="shared" si="122"/>
        <v>Hỗ trợ Tết Nguyên đán62</v>
      </c>
      <c r="B3611" s="3" t="s">
        <v>18</v>
      </c>
      <c r="C3611" s="8" t="s">
        <v>44</v>
      </c>
      <c r="D3611" s="49"/>
      <c r="E3611" s="50"/>
      <c r="F3611" s="51"/>
      <c r="G3611" s="50">
        <v>432</v>
      </c>
      <c r="H3611">
        <v>62</v>
      </c>
    </row>
    <row r="3612" spans="1:8">
      <c r="A3612" t="str">
        <f t="shared" si="122"/>
        <v>Các đặc thù62</v>
      </c>
      <c r="B3612" s="25">
        <v>4</v>
      </c>
      <c r="C3612" s="6" t="s">
        <v>43</v>
      </c>
      <c r="D3612" s="47"/>
      <c r="E3612" s="45"/>
      <c r="F3612" s="46"/>
      <c r="G3612" s="45">
        <v>952</v>
      </c>
      <c r="H3612">
        <v>62</v>
      </c>
    </row>
    <row r="3613" spans="1:8" ht="30">
      <c r="A3613" t="str">
        <f t="shared" si="122"/>
        <v>Trường có từ 02 cơ sở trở lên, mỗi cơ sở62</v>
      </c>
      <c r="B3613" s="3" t="s">
        <v>10</v>
      </c>
      <c r="C3613" s="8" t="s">
        <v>42</v>
      </c>
      <c r="D3613" s="49"/>
      <c r="E3613" s="50">
        <v>17</v>
      </c>
      <c r="F3613" s="51">
        <v>56</v>
      </c>
      <c r="G3613" s="50">
        <v>952</v>
      </c>
      <c r="H3613">
        <v>62</v>
      </c>
    </row>
    <row r="3614" spans="1:8" ht="30">
      <c r="A3614" t="str">
        <f t="shared" si="122"/>
        <v>Hỗ trợ các phường, xã trung tâm (kinh phí đào tạo chính trị)62</v>
      </c>
      <c r="B3614" s="3" t="s">
        <v>1</v>
      </c>
      <c r="C3614" s="8" t="s">
        <v>166</v>
      </c>
      <c r="D3614" s="49"/>
      <c r="E3614" s="50"/>
      <c r="F3614" s="51">
        <v>1500</v>
      </c>
      <c r="G3614" s="50">
        <v>0</v>
      </c>
      <c r="H3614">
        <v>62</v>
      </c>
    </row>
    <row r="3615" spans="1:8">
      <c r="A3615" t="str">
        <f t="shared" si="122"/>
        <v>Kinh phí hoạt động ngành62</v>
      </c>
      <c r="B3615" s="25">
        <v>5</v>
      </c>
      <c r="C3615" s="6" t="s">
        <v>41</v>
      </c>
      <c r="D3615" s="47"/>
      <c r="E3615" s="52">
        <v>27105</v>
      </c>
      <c r="F3615" s="53">
        <v>0.01</v>
      </c>
      <c r="G3615" s="45">
        <v>271.05</v>
      </c>
      <c r="H3615">
        <v>62</v>
      </c>
    </row>
    <row r="3616" spans="1:8">
      <c r="A3616" t="str">
        <f t="shared" si="122"/>
        <v>Các sự nghiệp khác62</v>
      </c>
      <c r="B3616" s="25" t="s">
        <v>40</v>
      </c>
      <c r="C3616" s="6" t="s">
        <v>39</v>
      </c>
      <c r="D3616" s="47"/>
      <c r="E3616" s="50"/>
      <c r="F3616" s="46"/>
      <c r="G3616" s="45">
        <v>77376.245257200004</v>
      </c>
      <c r="H3616">
        <v>62</v>
      </c>
    </row>
    <row r="3617" spans="1:8">
      <c r="A3617" t="str">
        <f t="shared" si="122"/>
        <v>Chi chế độ tiền lương62</v>
      </c>
      <c r="B3617" s="25">
        <v>1</v>
      </c>
      <c r="C3617" s="10" t="s">
        <v>38</v>
      </c>
      <c r="D3617" s="48"/>
      <c r="E3617" s="45"/>
      <c r="F3617" s="46"/>
      <c r="G3617" s="45">
        <v>16740.560257199999</v>
      </c>
      <c r="H3617">
        <v>62</v>
      </c>
    </row>
    <row r="3618" spans="1:8" ht="30">
      <c r="A3618" t="str">
        <f t="shared" si="122"/>
        <v>Chế độ tiền lương theo số biên chế có mặt62</v>
      </c>
      <c r="B3618" s="3" t="s">
        <v>10</v>
      </c>
      <c r="C3618" s="8" t="s">
        <v>37</v>
      </c>
      <c r="D3618" s="49"/>
      <c r="E3618" s="50">
        <v>71</v>
      </c>
      <c r="F3618" s="51"/>
      <c r="G3618" s="50">
        <v>10856.198761200001</v>
      </c>
      <c r="H3618">
        <v>62</v>
      </c>
    </row>
    <row r="3619" spans="1:8">
      <c r="A3619" t="str">
        <f t="shared" si="122"/>
        <v>Phụ cấp cấp ủy62</v>
      </c>
      <c r="B3619" s="3" t="s">
        <v>1</v>
      </c>
      <c r="C3619" s="8" t="s">
        <v>36</v>
      </c>
      <c r="D3619" s="49"/>
      <c r="E3619" s="54">
        <v>33</v>
      </c>
      <c r="F3619" s="51">
        <v>8.4239999999999995</v>
      </c>
      <c r="G3619" s="50">
        <v>277.99199999999996</v>
      </c>
      <c r="H3619">
        <v>62</v>
      </c>
    </row>
    <row r="3620" spans="1:8">
      <c r="A3620" t="str">
        <f t="shared" si="122"/>
        <v>Phụ cấp HĐND62</v>
      </c>
      <c r="B3620" s="3" t="s">
        <v>26</v>
      </c>
      <c r="C3620" s="8" t="s">
        <v>35</v>
      </c>
      <c r="D3620" s="49"/>
      <c r="E3620" s="54">
        <v>85</v>
      </c>
      <c r="F3620" s="51">
        <v>8.4239999999999995</v>
      </c>
      <c r="G3620" s="50">
        <v>716.04</v>
      </c>
      <c r="H3620">
        <v>62</v>
      </c>
    </row>
    <row r="3621" spans="1:8" ht="45">
      <c r="A3621" t="str">
        <f t="shared" si="122"/>
        <v>Chế độ người hoạt động không chuyên trách, người trực tiếp tham gia hoạt động tại cấp ấp62</v>
      </c>
      <c r="B3621" s="3" t="s">
        <v>24</v>
      </c>
      <c r="C3621" s="8" t="s">
        <v>34</v>
      </c>
      <c r="D3621" s="49"/>
      <c r="E3621" s="50"/>
      <c r="F3621" s="51"/>
      <c r="G3621" s="50">
        <v>4890.3294960000003</v>
      </c>
      <c r="H3621">
        <v>62</v>
      </c>
    </row>
    <row r="3622" spans="1:8">
      <c r="A3622" t="str">
        <f t="shared" si="122"/>
        <v>Khoán chi hoạt động 62</v>
      </c>
      <c r="B3622" s="25">
        <v>2</v>
      </c>
      <c r="C3622" s="6" t="s">
        <v>33</v>
      </c>
      <c r="D3622" s="47"/>
      <c r="E3622" s="45"/>
      <c r="F3622" s="46"/>
      <c r="G3622" s="45">
        <v>7566</v>
      </c>
      <c r="H3622">
        <v>62</v>
      </c>
    </row>
    <row r="3623" spans="1:8" ht="30">
      <c r="A3623" t="str">
        <f t="shared" ref="A3623:A3645" si="123">C3623&amp;H3623</f>
        <v>Phân bổ theo số biên chế CBCC được giao62</v>
      </c>
      <c r="B3623" s="14" t="s">
        <v>10</v>
      </c>
      <c r="C3623" s="15" t="s">
        <v>32</v>
      </c>
      <c r="D3623" s="55"/>
      <c r="E3623" s="56">
        <v>72</v>
      </c>
      <c r="F3623" s="57">
        <v>80</v>
      </c>
      <c r="G3623" s="58">
        <v>5760</v>
      </c>
      <c r="H3623">
        <v>62</v>
      </c>
    </row>
    <row r="3624" spans="1:8" ht="30">
      <c r="A3624" t="str">
        <f t="shared" si="123"/>
        <v>Phân bổ theo số biên chế viên chức được giao62</v>
      </c>
      <c r="B3624" s="14" t="s">
        <v>1</v>
      </c>
      <c r="C3624" s="15" t="s">
        <v>31</v>
      </c>
      <c r="D3624" s="55"/>
      <c r="E3624" s="56">
        <v>15</v>
      </c>
      <c r="F3624" s="57">
        <v>50</v>
      </c>
      <c r="G3624" s="58">
        <v>750</v>
      </c>
      <c r="H3624">
        <v>62</v>
      </c>
    </row>
    <row r="3625" spans="1:8" ht="30">
      <c r="A3625" t="str">
        <f t="shared" si="123"/>
        <v>Phân bổ bổ sung số biên chế tiết kiệm, chưa tuyển62</v>
      </c>
      <c r="B3625" s="14" t="s">
        <v>26</v>
      </c>
      <c r="C3625" s="13" t="s">
        <v>30</v>
      </c>
      <c r="D3625" s="59"/>
      <c r="E3625" s="56">
        <v>16</v>
      </c>
      <c r="F3625" s="57">
        <v>66</v>
      </c>
      <c r="G3625" s="58">
        <v>1056</v>
      </c>
      <c r="H3625">
        <v>62</v>
      </c>
    </row>
    <row r="3626" spans="1:8">
      <c r="A3626" t="str">
        <f t="shared" si="123"/>
        <v>Chi các chế độ chính sách lớn62</v>
      </c>
      <c r="B3626" s="25">
        <v>3</v>
      </c>
      <c r="C3626" s="6" t="s">
        <v>29</v>
      </c>
      <c r="D3626" s="47"/>
      <c r="E3626" s="45"/>
      <c r="F3626" s="46"/>
      <c r="G3626" s="45">
        <v>30982.6</v>
      </c>
      <c r="H3626">
        <v>62</v>
      </c>
    </row>
    <row r="3627" spans="1:8" ht="30">
      <c r="A3627" t="str">
        <f t="shared" si="123"/>
        <v>Chi chế độ trợ giúp xã hội thường xuyên62</v>
      </c>
      <c r="B3627" s="3" t="s">
        <v>10</v>
      </c>
      <c r="C3627" s="8" t="s">
        <v>28</v>
      </c>
      <c r="D3627" s="49"/>
      <c r="E3627" s="50"/>
      <c r="F3627" s="51"/>
      <c r="G3627" s="50">
        <v>11326</v>
      </c>
      <c r="H3627">
        <v>62</v>
      </c>
    </row>
    <row r="3628" spans="1:8">
      <c r="A3628" t="str">
        <f t="shared" si="123"/>
        <v>Tiền điện hộ nghèo, BTXH62</v>
      </c>
      <c r="B3628" s="3" t="s">
        <v>1</v>
      </c>
      <c r="C3628" s="8" t="s">
        <v>27</v>
      </c>
      <c r="D3628" s="49"/>
      <c r="E3628" s="50"/>
      <c r="F3628" s="51"/>
      <c r="G3628" s="50">
        <v>6</v>
      </c>
      <c r="H3628">
        <v>62</v>
      </c>
    </row>
    <row r="3629" spans="1:8" ht="30">
      <c r="A3629" t="str">
        <f t="shared" si="123"/>
        <v>Chính sách người có uy tín, già làng62</v>
      </c>
      <c r="B3629" s="3" t="s">
        <v>26</v>
      </c>
      <c r="C3629" s="8" t="s">
        <v>25</v>
      </c>
      <c r="D3629" s="49"/>
      <c r="E3629" s="50"/>
      <c r="F3629" s="51"/>
      <c r="G3629" s="50">
        <v>87</v>
      </c>
      <c r="H3629">
        <v>62</v>
      </c>
    </row>
    <row r="3630" spans="1:8" ht="30">
      <c r="A3630" t="str">
        <f t="shared" si="123"/>
        <v>Chế độ quà tặng, chúc thọ người cao tuổi62</v>
      </c>
      <c r="B3630" s="3" t="s">
        <v>24</v>
      </c>
      <c r="C3630" s="8" t="s">
        <v>23</v>
      </c>
      <c r="D3630" s="49"/>
      <c r="E3630" s="50"/>
      <c r="F3630" s="51"/>
      <c r="G3630" s="50">
        <v>165</v>
      </c>
      <c r="H3630">
        <v>62</v>
      </c>
    </row>
    <row r="3631" spans="1:8" ht="30">
      <c r="A3631" t="str">
        <f t="shared" si="123"/>
        <v>Chế độ đối với trưởng các đoàn thể ấp62</v>
      </c>
      <c r="B3631" s="3" t="s">
        <v>22</v>
      </c>
      <c r="C3631" s="8" t="s">
        <v>21</v>
      </c>
      <c r="D3631" s="49"/>
      <c r="E3631" s="50">
        <v>100</v>
      </c>
      <c r="F3631" s="51">
        <v>3.5999999999999996</v>
      </c>
      <c r="G3631" s="50">
        <v>359.99999999999994</v>
      </c>
      <c r="H3631">
        <v>62</v>
      </c>
    </row>
    <row r="3632" spans="1:8">
      <c r="A3632" t="str">
        <f t="shared" si="123"/>
        <v>Chế độ hỗ trợ tổ nhân dân62</v>
      </c>
      <c r="B3632" s="3" t="s">
        <v>20</v>
      </c>
      <c r="C3632" s="8" t="s">
        <v>19</v>
      </c>
      <c r="D3632" s="49"/>
      <c r="E3632" s="50">
        <v>280</v>
      </c>
      <c r="F3632" s="51">
        <v>3.5999999999999996</v>
      </c>
      <c r="G3632" s="50">
        <v>1007.9999999999999</v>
      </c>
      <c r="H3632">
        <v>62</v>
      </c>
    </row>
    <row r="3633" spans="1:8" ht="30">
      <c r="A3633" t="str">
        <f t="shared" si="123"/>
        <v>Chế độ đối với đội an ninh trật tự cơ sở62</v>
      </c>
      <c r="B3633" s="3" t="s">
        <v>18</v>
      </c>
      <c r="C3633" s="8" t="s">
        <v>17</v>
      </c>
      <c r="D3633" s="49"/>
      <c r="E3633" s="50"/>
      <c r="F3633" s="51"/>
      <c r="G3633" s="50">
        <v>6956</v>
      </c>
      <c r="H3633">
        <v>62</v>
      </c>
    </row>
    <row r="3634" spans="1:8">
      <c r="A3634" t="str">
        <f t="shared" si="123"/>
        <v>Chế độ dân quân tự vệ62</v>
      </c>
      <c r="B3634" s="3" t="s">
        <v>16</v>
      </c>
      <c r="C3634" s="8" t="s">
        <v>15</v>
      </c>
      <c r="D3634" s="49"/>
      <c r="E3634" s="50"/>
      <c r="F3634" s="51"/>
      <c r="G3634" s="50">
        <v>8941</v>
      </c>
      <c r="H3634">
        <v>62</v>
      </c>
    </row>
    <row r="3635" spans="1:8">
      <c r="A3635" t="str">
        <f t="shared" si="123"/>
        <v>Chế độ hỗ trợ Tết Nguyên đán62</v>
      </c>
      <c r="B3635" s="3" t="s">
        <v>14</v>
      </c>
      <c r="C3635" s="8" t="s">
        <v>13</v>
      </c>
      <c r="D3635" s="49"/>
      <c r="E3635" s="50"/>
      <c r="F3635" s="51"/>
      <c r="G3635" s="50">
        <v>2133.6</v>
      </c>
      <c r="H3635">
        <v>62</v>
      </c>
    </row>
    <row r="3636" spans="1:8">
      <c r="A3636" t="str">
        <f t="shared" si="123"/>
        <v>Chi thu gom, xử lý rác62</v>
      </c>
      <c r="B3636" s="25">
        <v>4</v>
      </c>
      <c r="C3636" s="10" t="s">
        <v>12</v>
      </c>
      <c r="D3636" s="48"/>
      <c r="E3636" s="45"/>
      <c r="F3636" s="46"/>
      <c r="G3636" s="45">
        <v>2000</v>
      </c>
      <c r="H3636">
        <v>62</v>
      </c>
    </row>
    <row r="3637" spans="1:8">
      <c r="A3637" t="str">
        <f t="shared" si="123"/>
        <v>Chi bổ sung đặc thù62</v>
      </c>
      <c r="B3637" s="25">
        <v>5</v>
      </c>
      <c r="C3637" s="6" t="s">
        <v>11</v>
      </c>
      <c r="D3637" s="47"/>
      <c r="E3637" s="45"/>
      <c r="F3637" s="46"/>
      <c r="G3637" s="45">
        <v>0</v>
      </c>
      <c r="H3637">
        <v>62</v>
      </c>
    </row>
    <row r="3638" spans="1:8">
      <c r="A3638" t="str">
        <f t="shared" si="123"/>
        <v>Hỗ trợ các phường, xã trung tâm62</v>
      </c>
      <c r="B3638" s="3" t="s">
        <v>10</v>
      </c>
      <c r="C3638" s="8" t="s">
        <v>9</v>
      </c>
      <c r="D3638" s="49"/>
      <c r="E3638" s="50"/>
      <c r="F3638" s="51"/>
      <c r="G3638" s="50">
        <v>0</v>
      </c>
      <c r="H3638">
        <v>62</v>
      </c>
    </row>
    <row r="3639" spans="1:8">
      <c r="A3639" t="str">
        <f t="shared" si="123"/>
        <v>- Phường Trấn Biên 62</v>
      </c>
      <c r="B3639" s="3"/>
      <c r="C3639" s="8" t="s">
        <v>8</v>
      </c>
      <c r="D3639" s="49"/>
      <c r="E3639" s="50"/>
      <c r="F3639" s="51">
        <v>60000</v>
      </c>
      <c r="G3639" s="50"/>
      <c r="H3639">
        <v>62</v>
      </c>
    </row>
    <row r="3640" spans="1:8" ht="30">
      <c r="A3640" t="str">
        <f t="shared" si="123"/>
        <v>- Phường Long Khánh và Phường Bình Phước62</v>
      </c>
      <c r="B3640" s="3"/>
      <c r="C3640" s="8" t="s">
        <v>7</v>
      </c>
      <c r="D3640" s="49"/>
      <c r="E3640" s="50"/>
      <c r="F3640" s="51">
        <v>19200</v>
      </c>
      <c r="G3640" s="50"/>
      <c r="H3640">
        <v>62</v>
      </c>
    </row>
    <row r="3641" spans="1:8">
      <c r="A3641" t="str">
        <f t="shared" si="123"/>
        <v>- Các phường trung tâm khác62</v>
      </c>
      <c r="B3641" s="3"/>
      <c r="C3641" s="8" t="s">
        <v>6</v>
      </c>
      <c r="D3641" s="49"/>
      <c r="E3641" s="50">
        <v>1</v>
      </c>
      <c r="F3641" s="51">
        <v>8500</v>
      </c>
      <c r="G3641" s="50"/>
      <c r="H3641">
        <v>62</v>
      </c>
    </row>
    <row r="3642" spans="1:8">
      <c r="A3642" t="str">
        <f t="shared" si="123"/>
        <v xml:space="preserve"> Hỗ trợ các xã vùng biên giới62</v>
      </c>
      <c r="B3642" s="3" t="s">
        <v>1</v>
      </c>
      <c r="C3642" s="8" t="s">
        <v>5</v>
      </c>
      <c r="D3642" s="49"/>
      <c r="E3642" s="50"/>
      <c r="F3642" s="51">
        <v>3000</v>
      </c>
      <c r="G3642" s="50">
        <v>0</v>
      </c>
      <c r="H3642">
        <v>62</v>
      </c>
    </row>
    <row r="3643" spans="1:8">
      <c r="A3643" t="str">
        <f t="shared" si="123"/>
        <v>Phân bổ chung 62</v>
      </c>
      <c r="B3643" s="25">
        <v>9</v>
      </c>
      <c r="C3643" s="6" t="s">
        <v>4</v>
      </c>
      <c r="D3643" s="47"/>
      <c r="E3643" s="45"/>
      <c r="F3643" s="46"/>
      <c r="G3643" s="45">
        <v>20087.084999999999</v>
      </c>
      <c r="H3643">
        <v>62</v>
      </c>
    </row>
    <row r="3644" spans="1:8">
      <c r="A3644" t="str">
        <f t="shared" si="123"/>
        <v>Phân bổ chung theo xã62</v>
      </c>
      <c r="B3644" s="3" t="s">
        <v>3</v>
      </c>
      <c r="C3644" s="8" t="s">
        <v>2</v>
      </c>
      <c r="D3644" s="49"/>
      <c r="E3644" s="50">
        <v>1</v>
      </c>
      <c r="F3644" s="51">
        <v>18000</v>
      </c>
      <c r="G3644" s="50">
        <v>18000</v>
      </c>
      <c r="H3644">
        <v>62</v>
      </c>
    </row>
    <row r="3645" spans="1:8">
      <c r="A3645" t="str">
        <f t="shared" si="123"/>
        <v>Phân bổ theo dân số 62</v>
      </c>
      <c r="B3645" s="3" t="s">
        <v>1</v>
      </c>
      <c r="C3645" s="8" t="s">
        <v>0</v>
      </c>
      <c r="D3645" s="49"/>
      <c r="E3645" s="52">
        <v>27105</v>
      </c>
      <c r="F3645" s="51">
        <v>7.6999999999999999E-2</v>
      </c>
      <c r="G3645" s="50">
        <v>2087.085</v>
      </c>
      <c r="H3645">
        <v>62</v>
      </c>
    </row>
    <row r="3648" spans="1:8">
      <c r="B3648" s="147" t="s">
        <v>64</v>
      </c>
      <c r="C3648" s="149" t="s">
        <v>63</v>
      </c>
      <c r="D3648" s="149" t="s">
        <v>62</v>
      </c>
      <c r="E3648" s="151" t="s">
        <v>61</v>
      </c>
      <c r="F3648" s="151"/>
      <c r="G3648" s="151"/>
      <c r="H3648">
        <v>63</v>
      </c>
    </row>
    <row r="3649" spans="1:8">
      <c r="B3649" s="148"/>
      <c r="C3649" s="150"/>
      <c r="D3649" s="150"/>
      <c r="E3649" s="18" t="s">
        <v>60</v>
      </c>
      <c r="F3649" s="18" t="s">
        <v>59</v>
      </c>
      <c r="G3649" s="18" t="s">
        <v>58</v>
      </c>
      <c r="H3649">
        <v>63</v>
      </c>
    </row>
    <row r="3650" spans="1:8">
      <c r="A3650" t="str">
        <f t="shared" ref="A3650:A3681" si="124">C3650&amp;H3650</f>
        <v>Tổng63</v>
      </c>
      <c r="B3650" s="25"/>
      <c r="C3650" s="26" t="s">
        <v>57</v>
      </c>
      <c r="D3650" s="45"/>
      <c r="E3650" s="45">
        <v>83463</v>
      </c>
      <c r="F3650" s="46"/>
      <c r="G3650" s="45">
        <v>199577.14537361791</v>
      </c>
      <c r="H3650">
        <v>63</v>
      </c>
    </row>
    <row r="3651" spans="1:8">
      <c r="A3651" t="str">
        <f t="shared" si="124"/>
        <v>Sự nghiệp giáo dục - đào tạo63</v>
      </c>
      <c r="B3651" s="25" t="s">
        <v>56</v>
      </c>
      <c r="C3651" s="6" t="s">
        <v>55</v>
      </c>
      <c r="D3651" s="47"/>
      <c r="E3651" s="45">
        <v>80938</v>
      </c>
      <c r="F3651" s="46"/>
      <c r="G3651" s="45">
        <v>112126.67047190364</v>
      </c>
      <c r="H3651">
        <v>63</v>
      </c>
    </row>
    <row r="3652" spans="1:8" ht="28.5">
      <c r="A3652" t="str">
        <f t="shared" si="124"/>
        <v>Chi chế độ tiền lương theo số biên chế có mặt63</v>
      </c>
      <c r="B3652" s="25">
        <v>1</v>
      </c>
      <c r="C3652" s="10" t="s">
        <v>54</v>
      </c>
      <c r="D3652" s="48"/>
      <c r="E3652" s="45">
        <v>464</v>
      </c>
      <c r="F3652" s="46"/>
      <c r="G3652" s="45">
        <v>87163.24649759999</v>
      </c>
      <c r="H3652">
        <v>63</v>
      </c>
    </row>
    <row r="3653" spans="1:8">
      <c r="A3653" t="str">
        <f t="shared" si="124"/>
        <v>Khoán chi hoạt động giáo dục63</v>
      </c>
      <c r="B3653" s="25">
        <v>2</v>
      </c>
      <c r="C3653" s="6" t="s">
        <v>163</v>
      </c>
      <c r="D3653" s="47"/>
      <c r="E3653" s="45">
        <v>577</v>
      </c>
      <c r="F3653" s="46"/>
      <c r="G3653" s="45">
        <v>19974</v>
      </c>
      <c r="H3653">
        <v>63</v>
      </c>
    </row>
    <row r="3654" spans="1:8">
      <c r="A3654" t="str">
        <f t="shared" si="124"/>
        <v>Mầm non63</v>
      </c>
      <c r="B3654" s="3" t="s">
        <v>10</v>
      </c>
      <c r="C3654" s="8" t="s">
        <v>53</v>
      </c>
      <c r="D3654" s="49"/>
      <c r="E3654" s="50">
        <v>18</v>
      </c>
      <c r="F3654" s="51">
        <v>112</v>
      </c>
      <c r="G3654" s="50">
        <v>936</v>
      </c>
      <c r="H3654">
        <v>63</v>
      </c>
    </row>
    <row r="3655" spans="1:8">
      <c r="A3655" t="str">
        <f t="shared" si="124"/>
        <v>- Phường63</v>
      </c>
      <c r="B3655" s="3"/>
      <c r="C3655" s="8" t="s">
        <v>167</v>
      </c>
      <c r="D3655" s="49"/>
      <c r="E3655" s="50">
        <v>18</v>
      </c>
      <c r="F3655" s="51">
        <v>52</v>
      </c>
      <c r="G3655" s="50">
        <v>936</v>
      </c>
      <c r="H3655">
        <v>63</v>
      </c>
    </row>
    <row r="3656" spans="1:8">
      <c r="A3656" t="str">
        <f t="shared" si="124"/>
        <v>- Xã63</v>
      </c>
      <c r="B3656" s="3"/>
      <c r="C3656" s="8" t="s">
        <v>164</v>
      </c>
      <c r="D3656" s="49"/>
      <c r="E3656" s="50"/>
      <c r="F3656" s="51">
        <v>60</v>
      </c>
      <c r="G3656" s="50">
        <v>0</v>
      </c>
      <c r="H3656">
        <v>63</v>
      </c>
    </row>
    <row r="3657" spans="1:8">
      <c r="A3657" t="str">
        <f t="shared" si="124"/>
        <v>Cấp 1, 263</v>
      </c>
      <c r="B3657" s="3" t="s">
        <v>1</v>
      </c>
      <c r="C3657" s="8" t="s">
        <v>52</v>
      </c>
      <c r="D3657" s="49"/>
      <c r="E3657" s="50">
        <v>496</v>
      </c>
      <c r="F3657" s="51">
        <v>65</v>
      </c>
      <c r="G3657" s="50">
        <v>14880</v>
      </c>
      <c r="H3657">
        <v>63</v>
      </c>
    </row>
    <row r="3658" spans="1:8">
      <c r="A3658" t="str">
        <f t="shared" si="124"/>
        <v>-Phường63</v>
      </c>
      <c r="B3658" s="3"/>
      <c r="C3658" s="8" t="s">
        <v>168</v>
      </c>
      <c r="D3658" s="49"/>
      <c r="E3658" s="50">
        <v>496</v>
      </c>
      <c r="F3658" s="51">
        <v>30</v>
      </c>
      <c r="G3658" s="50">
        <v>14880</v>
      </c>
      <c r="H3658">
        <v>63</v>
      </c>
    </row>
    <row r="3659" spans="1:8">
      <c r="A3659" t="str">
        <f t="shared" si="124"/>
        <v>-Xã63</v>
      </c>
      <c r="B3659" s="3"/>
      <c r="C3659" s="8" t="s">
        <v>169</v>
      </c>
      <c r="D3659" s="49"/>
      <c r="E3659" s="50"/>
      <c r="F3659" s="51">
        <v>35</v>
      </c>
      <c r="G3659" s="50">
        <v>0</v>
      </c>
      <c r="H3659">
        <v>63</v>
      </c>
    </row>
    <row r="3660" spans="1:8">
      <c r="A3660" t="str">
        <f t="shared" si="124"/>
        <v>Trường chính trị 63</v>
      </c>
      <c r="B3660" s="3" t="s">
        <v>26</v>
      </c>
      <c r="C3660" s="8" t="s">
        <v>51</v>
      </c>
      <c r="D3660" s="49"/>
      <c r="E3660" s="50"/>
      <c r="F3660" s="51">
        <v>50</v>
      </c>
      <c r="G3660" s="50">
        <v>0</v>
      </c>
      <c r="H3660">
        <v>63</v>
      </c>
    </row>
    <row r="3661" spans="1:8">
      <c r="A3661" t="str">
        <f t="shared" si="124"/>
        <v>Trường dân tộc nội trú63</v>
      </c>
      <c r="B3661" s="3" t="s">
        <v>24</v>
      </c>
      <c r="C3661" s="8" t="s">
        <v>165</v>
      </c>
      <c r="D3661" s="49"/>
      <c r="E3661" s="50"/>
      <c r="F3661" s="51"/>
      <c r="G3661" s="50"/>
      <c r="H3661">
        <v>63</v>
      </c>
    </row>
    <row r="3662" spans="1:8" ht="45">
      <c r="A3662" t="str">
        <f t="shared" si="124"/>
        <v>'Phân bổ bổ sung số biên chế tiết kiệm, chưa tuyển sự nghiệp giáo dục - đào tạo63</v>
      </c>
      <c r="B3662" s="3" t="s">
        <v>22</v>
      </c>
      <c r="C3662" s="8" t="s">
        <v>170</v>
      </c>
      <c r="D3662" s="49"/>
      <c r="E3662" s="50">
        <v>63</v>
      </c>
      <c r="F3662" s="51">
        <v>66</v>
      </c>
      <c r="G3662" s="50">
        <v>4158</v>
      </c>
      <c r="H3662">
        <v>63</v>
      </c>
    </row>
    <row r="3663" spans="1:8">
      <c r="A3663" t="str">
        <f t="shared" si="124"/>
        <v>Chi các chế độ chính sách63</v>
      </c>
      <c r="B3663" s="25">
        <v>3</v>
      </c>
      <c r="C3663" s="6" t="s">
        <v>50</v>
      </c>
      <c r="D3663" s="47"/>
      <c r="E3663" s="45">
        <v>2331</v>
      </c>
      <c r="F3663" s="46"/>
      <c r="G3663" s="45">
        <v>4157.4851743036434</v>
      </c>
      <c r="H3663">
        <v>63</v>
      </c>
    </row>
    <row r="3664" spans="1:8" ht="30">
      <c r="A3664" t="str">
        <f t="shared" si="124"/>
        <v>Miễn giảm học phí, hỗ trợ chi phí học tập63</v>
      </c>
      <c r="B3664" s="3" t="s">
        <v>10</v>
      </c>
      <c r="C3664" s="8" t="s">
        <v>49</v>
      </c>
      <c r="D3664" s="49"/>
      <c r="E3664" s="50">
        <v>185</v>
      </c>
      <c r="F3664" s="51">
        <v>0.15</v>
      </c>
      <c r="G3664" s="50">
        <v>249.74999999999997</v>
      </c>
      <c r="H3664">
        <v>63</v>
      </c>
    </row>
    <row r="3665" spans="1:8" ht="45">
      <c r="A3665" t="str">
        <f t="shared" si="124"/>
        <v>Chính sách hỗ trợ mầm non (tiền ăn trẻ, hỗ trợ giáo viên, hỗ trợ cơ sở mầm non)63</v>
      </c>
      <c r="B3665" s="3" t="s">
        <v>1</v>
      </c>
      <c r="C3665" s="8" t="s">
        <v>48</v>
      </c>
      <c r="D3665" s="49"/>
      <c r="E3665" s="50"/>
      <c r="F3665" s="51"/>
      <c r="G3665" s="50">
        <v>0</v>
      </c>
      <c r="H3665">
        <v>63</v>
      </c>
    </row>
    <row r="3666" spans="1:8">
      <c r="A3666" t="str">
        <f t="shared" si="124"/>
        <v>Chế độ hỗ trợ học sinh khuyết tật63</v>
      </c>
      <c r="B3666" s="3" t="s">
        <v>26</v>
      </c>
      <c r="C3666" s="8" t="s">
        <v>47</v>
      </c>
      <c r="D3666" s="49"/>
      <c r="E3666" s="50"/>
      <c r="F3666" s="51"/>
      <c r="G3666" s="50">
        <v>262.8288</v>
      </c>
      <c r="H3666">
        <v>63</v>
      </c>
    </row>
    <row r="3667" spans="1:8" ht="30">
      <c r="A3667" t="str">
        <f t="shared" si="124"/>
        <v>Chế độ giáo viên dạy trẻ khuyết tật63</v>
      </c>
      <c r="B3667" s="3" t="s">
        <v>24</v>
      </c>
      <c r="C3667" s="8" t="s">
        <v>46</v>
      </c>
      <c r="D3667" s="49"/>
      <c r="E3667" s="50"/>
      <c r="F3667" s="51"/>
      <c r="G3667" s="50">
        <v>1735.9463743036431</v>
      </c>
      <c r="H3667">
        <v>63</v>
      </c>
    </row>
    <row r="3668" spans="1:8" ht="30">
      <c r="A3668" t="str">
        <f t="shared" si="124"/>
        <v>Chế độ hỗ trợ trẻ em nhà trẻ bán trú63</v>
      </c>
      <c r="B3668" s="3" t="s">
        <v>22</v>
      </c>
      <c r="C3668" s="8" t="s">
        <v>45</v>
      </c>
      <c r="D3668" s="49"/>
      <c r="E3668" s="50"/>
      <c r="F3668" s="51"/>
      <c r="G3668" s="50">
        <v>0</v>
      </c>
      <c r="H3668">
        <v>63</v>
      </c>
    </row>
    <row r="3669" spans="1:8" ht="30">
      <c r="A3669" t="str">
        <f t="shared" si="124"/>
        <v>Chế độ hỗ trợ đối với học sinh, trường dân tộc nội trú63</v>
      </c>
      <c r="B3669" s="21" t="s">
        <v>20</v>
      </c>
      <c r="C3669" s="22" t="s">
        <v>161</v>
      </c>
      <c r="D3669" s="49"/>
      <c r="E3669" s="50"/>
      <c r="F3669" s="51"/>
      <c r="G3669" s="50"/>
      <c r="H3669">
        <v>63</v>
      </c>
    </row>
    <row r="3670" spans="1:8">
      <c r="A3670" t="str">
        <f t="shared" si="124"/>
        <v>Hỗ trợ Tết Nguyên đán63</v>
      </c>
      <c r="B3670" s="3" t="s">
        <v>18</v>
      </c>
      <c r="C3670" s="8" t="s">
        <v>44</v>
      </c>
      <c r="D3670" s="49"/>
      <c r="E3670" s="50">
        <v>2146</v>
      </c>
      <c r="F3670" s="51"/>
      <c r="G3670" s="50">
        <v>1908.96</v>
      </c>
      <c r="H3670">
        <v>63</v>
      </c>
    </row>
    <row r="3671" spans="1:8">
      <c r="A3671" t="str">
        <f t="shared" si="124"/>
        <v>Các đặc thù63</v>
      </c>
      <c r="B3671" s="25">
        <v>4</v>
      </c>
      <c r="C3671" s="6" t="s">
        <v>43</v>
      </c>
      <c r="D3671" s="47"/>
      <c r="E3671" s="45"/>
      <c r="F3671" s="46"/>
      <c r="G3671" s="45">
        <v>56.278800000000004</v>
      </c>
      <c r="H3671">
        <v>63</v>
      </c>
    </row>
    <row r="3672" spans="1:8" ht="30">
      <c r="A3672" t="str">
        <f t="shared" si="124"/>
        <v>Trường có từ 02 cơ sở trở lên, mỗi cơ sở63</v>
      </c>
      <c r="B3672" s="3" t="s">
        <v>10</v>
      </c>
      <c r="C3672" s="8" t="s">
        <v>42</v>
      </c>
      <c r="D3672" s="49"/>
      <c r="E3672" s="50">
        <v>1</v>
      </c>
      <c r="F3672" s="51">
        <v>56.278800000000004</v>
      </c>
      <c r="G3672" s="50">
        <v>56.278800000000004</v>
      </c>
      <c r="H3672">
        <v>63</v>
      </c>
    </row>
    <row r="3673" spans="1:8" ht="30">
      <c r="A3673" t="str">
        <f t="shared" si="124"/>
        <v>Hỗ trợ các phường, xã trung tâm (kinh phí đào tạo chính trị)63</v>
      </c>
      <c r="B3673" s="3" t="s">
        <v>1</v>
      </c>
      <c r="C3673" s="8" t="s">
        <v>166</v>
      </c>
      <c r="D3673" s="49"/>
      <c r="E3673" s="50"/>
      <c r="F3673" s="51">
        <v>15000</v>
      </c>
      <c r="G3673" s="50">
        <v>0</v>
      </c>
      <c r="H3673">
        <v>63</v>
      </c>
    </row>
    <row r="3674" spans="1:8">
      <c r="A3674" t="str">
        <f t="shared" si="124"/>
        <v>Kinh phí hoạt động ngành63</v>
      </c>
      <c r="B3674" s="25">
        <v>5</v>
      </c>
      <c r="C3674" s="6" t="s">
        <v>41</v>
      </c>
      <c r="D3674" s="47"/>
      <c r="E3674" s="52">
        <v>77566</v>
      </c>
      <c r="F3674" s="53">
        <v>0.01</v>
      </c>
      <c r="G3674" s="45">
        <v>775.66</v>
      </c>
      <c r="H3674">
        <v>63</v>
      </c>
    </row>
    <row r="3675" spans="1:8">
      <c r="A3675" t="str">
        <f t="shared" si="124"/>
        <v>Các sự nghiệp khác63</v>
      </c>
      <c r="B3675" s="25" t="s">
        <v>40</v>
      </c>
      <c r="C3675" s="6" t="s">
        <v>39</v>
      </c>
      <c r="D3675" s="47"/>
      <c r="E3675" s="50">
        <v>2525</v>
      </c>
      <c r="F3675" s="46"/>
      <c r="G3675" s="45">
        <v>87450.474901714275</v>
      </c>
      <c r="H3675">
        <v>63</v>
      </c>
    </row>
    <row r="3676" spans="1:8">
      <c r="A3676" t="str">
        <f t="shared" si="124"/>
        <v>Chi chế độ tiền lương63</v>
      </c>
      <c r="B3676" s="25">
        <v>1</v>
      </c>
      <c r="C3676" s="10" t="s">
        <v>38</v>
      </c>
      <c r="D3676" s="48"/>
      <c r="E3676" s="45">
        <v>413</v>
      </c>
      <c r="F3676" s="46"/>
      <c r="G3676" s="45">
        <v>17771.871311999999</v>
      </c>
      <c r="H3676">
        <v>63</v>
      </c>
    </row>
    <row r="3677" spans="1:8" ht="30">
      <c r="A3677" t="str">
        <f t="shared" si="124"/>
        <v>Chế độ tiền lương theo số biên chế có mặt63</v>
      </c>
      <c r="B3677" s="3" t="s">
        <v>10</v>
      </c>
      <c r="C3677" s="8" t="s">
        <v>37</v>
      </c>
      <c r="D3677" s="49"/>
      <c r="E3677" s="50">
        <v>84</v>
      </c>
      <c r="F3677" s="51"/>
      <c r="G3677" s="50">
        <v>13071.913919999999</v>
      </c>
      <c r="H3677">
        <v>63</v>
      </c>
    </row>
    <row r="3678" spans="1:8">
      <c r="A3678" t="str">
        <f t="shared" si="124"/>
        <v>Phụ cấp cấp ủy63</v>
      </c>
      <c r="B3678" s="3" t="s">
        <v>1</v>
      </c>
      <c r="C3678" s="8" t="s">
        <v>36</v>
      </c>
      <c r="D3678" s="49"/>
      <c r="E3678" s="54">
        <v>27</v>
      </c>
      <c r="F3678" s="51">
        <v>8.4239999999999995</v>
      </c>
      <c r="G3678" s="50">
        <v>2729.3759999999997</v>
      </c>
      <c r="H3678">
        <v>63</v>
      </c>
    </row>
    <row r="3679" spans="1:8">
      <c r="A3679" t="str">
        <f t="shared" si="124"/>
        <v>Phụ cấp HĐND63</v>
      </c>
      <c r="B3679" s="3" t="s">
        <v>26</v>
      </c>
      <c r="C3679" s="8" t="s">
        <v>35</v>
      </c>
      <c r="D3679" s="49"/>
      <c r="E3679" s="54">
        <v>32</v>
      </c>
      <c r="F3679" s="51">
        <v>8.4239999999999995</v>
      </c>
      <c r="G3679" s="50">
        <v>269.56799999999998</v>
      </c>
      <c r="H3679">
        <v>63</v>
      </c>
    </row>
    <row r="3680" spans="1:8" ht="45">
      <c r="A3680" t="str">
        <f t="shared" si="124"/>
        <v>Chế độ người hoạt động không chuyên trách, người trực tiếp tham gia hoạt động tại cấp ấp63</v>
      </c>
      <c r="B3680" s="3" t="s">
        <v>24</v>
      </c>
      <c r="C3680" s="8" t="s">
        <v>34</v>
      </c>
      <c r="D3680" s="49"/>
      <c r="E3680" s="50"/>
      <c r="F3680" s="51"/>
      <c r="G3680" s="50">
        <v>1701.0133919999998</v>
      </c>
      <c r="H3680">
        <v>63</v>
      </c>
    </row>
    <row r="3681" spans="1:8">
      <c r="A3681" t="str">
        <f t="shared" si="124"/>
        <v>Khoán chi hoạt động 63</v>
      </c>
      <c r="B3681" s="25">
        <v>2</v>
      </c>
      <c r="C3681" s="6" t="s">
        <v>33</v>
      </c>
      <c r="D3681" s="47"/>
      <c r="E3681" s="45">
        <v>135</v>
      </c>
      <c r="F3681" s="46"/>
      <c r="G3681" s="45">
        <v>10098</v>
      </c>
      <c r="H3681">
        <v>63</v>
      </c>
    </row>
    <row r="3682" spans="1:8" ht="30">
      <c r="A3682" t="str">
        <f t="shared" ref="A3682:A3704" si="125">C3682&amp;H3682</f>
        <v>Phân bổ theo số biên chế CBCC được giao63</v>
      </c>
      <c r="B3682" s="14" t="s">
        <v>10</v>
      </c>
      <c r="C3682" s="15" t="s">
        <v>32</v>
      </c>
      <c r="D3682" s="55"/>
      <c r="E3682" s="56">
        <v>87</v>
      </c>
      <c r="F3682" s="57">
        <v>80</v>
      </c>
      <c r="G3682" s="58">
        <v>8160</v>
      </c>
      <c r="H3682">
        <v>63</v>
      </c>
    </row>
    <row r="3683" spans="1:8" ht="30">
      <c r="A3683" t="str">
        <f t="shared" si="125"/>
        <v>Phân bổ theo số biên chế viên chức được giao63</v>
      </c>
      <c r="B3683" s="14" t="s">
        <v>1</v>
      </c>
      <c r="C3683" s="15" t="s">
        <v>31</v>
      </c>
      <c r="D3683" s="55"/>
      <c r="E3683" s="56">
        <v>15</v>
      </c>
      <c r="F3683" s="57">
        <v>50</v>
      </c>
      <c r="G3683" s="58">
        <v>750</v>
      </c>
      <c r="H3683">
        <v>63</v>
      </c>
    </row>
    <row r="3684" spans="1:8" ht="30">
      <c r="A3684" t="str">
        <f t="shared" si="125"/>
        <v>Phân bổ bổ sung số biên chế tiết kiệm, chưa tuyển63</v>
      </c>
      <c r="B3684" s="14" t="s">
        <v>26</v>
      </c>
      <c r="C3684" s="13" t="s">
        <v>30</v>
      </c>
      <c r="D3684" s="59"/>
      <c r="E3684" s="56">
        <v>18</v>
      </c>
      <c r="F3684" s="57">
        <v>66</v>
      </c>
      <c r="G3684" s="58">
        <v>1188</v>
      </c>
      <c r="H3684">
        <v>63</v>
      </c>
    </row>
    <row r="3685" spans="1:8">
      <c r="A3685" t="str">
        <f t="shared" si="125"/>
        <v>Chi các chế độ chính sách lớn63</v>
      </c>
      <c r="B3685" s="25">
        <v>3</v>
      </c>
      <c r="C3685" s="6" t="s">
        <v>29</v>
      </c>
      <c r="D3685" s="47"/>
      <c r="E3685" s="45">
        <v>1977</v>
      </c>
      <c r="F3685" s="46"/>
      <c r="G3685" s="45">
        <v>25819.141599999999</v>
      </c>
      <c r="H3685">
        <v>63</v>
      </c>
    </row>
    <row r="3686" spans="1:8" ht="30">
      <c r="A3686" t="str">
        <f t="shared" si="125"/>
        <v>Chi chế độ trợ giúp xã hội thường xuyên63</v>
      </c>
      <c r="B3686" s="3" t="s">
        <v>10</v>
      </c>
      <c r="C3686" s="8" t="s">
        <v>28</v>
      </c>
      <c r="D3686" s="49"/>
      <c r="E3686" s="50"/>
      <c r="F3686" s="51"/>
      <c r="G3686" s="50">
        <v>12600</v>
      </c>
      <c r="H3686">
        <v>63</v>
      </c>
    </row>
    <row r="3687" spans="1:8">
      <c r="A3687" t="str">
        <f t="shared" si="125"/>
        <v>Tiền điện hộ nghèo, BTXH63</v>
      </c>
      <c r="B3687" s="3" t="s">
        <v>1</v>
      </c>
      <c r="C3687" s="8" t="s">
        <v>27</v>
      </c>
      <c r="D3687" s="49"/>
      <c r="E3687" s="50"/>
      <c r="F3687" s="51"/>
      <c r="G3687" s="50">
        <v>28.295999999999999</v>
      </c>
      <c r="H3687">
        <v>63</v>
      </c>
    </row>
    <row r="3688" spans="1:8" ht="30">
      <c r="A3688" t="str">
        <f t="shared" si="125"/>
        <v>Chính sách người có uy tín, già làng63</v>
      </c>
      <c r="B3688" s="3" t="s">
        <v>26</v>
      </c>
      <c r="C3688" s="8" t="s">
        <v>25</v>
      </c>
      <c r="D3688" s="49"/>
      <c r="E3688" s="50"/>
      <c r="F3688" s="51"/>
      <c r="G3688" s="50"/>
      <c r="H3688">
        <v>63</v>
      </c>
    </row>
    <row r="3689" spans="1:8" ht="30">
      <c r="A3689" t="str">
        <f t="shared" si="125"/>
        <v>Chế độ quà tặng, chúc thọ người cao tuổi63</v>
      </c>
      <c r="B3689" s="3" t="s">
        <v>24</v>
      </c>
      <c r="C3689" s="8" t="s">
        <v>23</v>
      </c>
      <c r="D3689" s="49"/>
      <c r="E3689" s="50"/>
      <c r="F3689" s="51"/>
      <c r="G3689" s="50">
        <v>172.3</v>
      </c>
      <c r="H3689">
        <v>63</v>
      </c>
    </row>
    <row r="3690" spans="1:8" ht="30">
      <c r="A3690" t="str">
        <f t="shared" si="125"/>
        <v>Chế độ đối với trưởng các đoàn thể ấp63</v>
      </c>
      <c r="B3690" s="3" t="s">
        <v>22</v>
      </c>
      <c r="C3690" s="8" t="s">
        <v>21</v>
      </c>
      <c r="D3690" s="49"/>
      <c r="E3690" s="50">
        <v>32</v>
      </c>
      <c r="F3690" s="51">
        <v>3.5999999999999996</v>
      </c>
      <c r="G3690" s="50">
        <v>115.19999999999999</v>
      </c>
      <c r="H3690">
        <v>63</v>
      </c>
    </row>
    <row r="3691" spans="1:8">
      <c r="A3691" t="str">
        <f t="shared" si="125"/>
        <v>Chế độ hỗ trợ tổ nhân dân63</v>
      </c>
      <c r="B3691" s="3" t="s">
        <v>20</v>
      </c>
      <c r="C3691" s="8" t="s">
        <v>19</v>
      </c>
      <c r="D3691" s="49"/>
      <c r="E3691" s="50">
        <v>227</v>
      </c>
      <c r="F3691" s="51">
        <v>3.5999999999999996</v>
      </c>
      <c r="G3691" s="50">
        <v>817.19999999999993</v>
      </c>
      <c r="H3691">
        <v>63</v>
      </c>
    </row>
    <row r="3692" spans="1:8" ht="30">
      <c r="A3692" t="str">
        <f t="shared" si="125"/>
        <v>Chế độ đối với đội an ninh trật tự cơ sở63</v>
      </c>
      <c r="B3692" s="3" t="s">
        <v>18</v>
      </c>
      <c r="C3692" s="8" t="s">
        <v>17</v>
      </c>
      <c r="D3692" s="49"/>
      <c r="E3692" s="50">
        <v>48</v>
      </c>
      <c r="F3692" s="51"/>
      <c r="G3692" s="50">
        <v>3351.96</v>
      </c>
      <c r="H3692">
        <v>63</v>
      </c>
    </row>
    <row r="3693" spans="1:8">
      <c r="A3693" t="str">
        <f t="shared" si="125"/>
        <v>Chế độ dân quân tự vệ63</v>
      </c>
      <c r="B3693" s="3" t="s">
        <v>16</v>
      </c>
      <c r="C3693" s="8" t="s">
        <v>15</v>
      </c>
      <c r="D3693" s="49"/>
      <c r="E3693" s="50"/>
      <c r="F3693" s="51"/>
      <c r="G3693" s="50">
        <v>6825.2255999999988</v>
      </c>
      <c r="H3693">
        <v>63</v>
      </c>
    </row>
    <row r="3694" spans="1:8">
      <c r="A3694" t="str">
        <f t="shared" si="125"/>
        <v>Chế độ hỗ trợ Tết Nguyên đán63</v>
      </c>
      <c r="B3694" s="3" t="s">
        <v>14</v>
      </c>
      <c r="C3694" s="8" t="s">
        <v>13</v>
      </c>
      <c r="D3694" s="49"/>
      <c r="E3694" s="50">
        <v>1670</v>
      </c>
      <c r="F3694" s="51"/>
      <c r="G3694" s="50">
        <v>1908.96</v>
      </c>
      <c r="H3694">
        <v>63</v>
      </c>
    </row>
    <row r="3695" spans="1:8">
      <c r="A3695" t="str">
        <f t="shared" si="125"/>
        <v>Chi thu gom, xử lý rác63</v>
      </c>
      <c r="B3695" s="25">
        <v>4</v>
      </c>
      <c r="C3695" s="10" t="s">
        <v>12</v>
      </c>
      <c r="D3695" s="48"/>
      <c r="E3695" s="45"/>
      <c r="F3695" s="46"/>
      <c r="G3695" s="45">
        <v>9788.8799897142853</v>
      </c>
      <c r="H3695">
        <v>63</v>
      </c>
    </row>
    <row r="3696" spans="1:8">
      <c r="A3696" t="str">
        <f t="shared" si="125"/>
        <v>Chi bổ sung đặc thù63</v>
      </c>
      <c r="B3696" s="25">
        <v>5</v>
      </c>
      <c r="C3696" s="6" t="s">
        <v>11</v>
      </c>
      <c r="D3696" s="47"/>
      <c r="E3696" s="45">
        <v>0</v>
      </c>
      <c r="F3696" s="46"/>
      <c r="G3696" s="45">
        <v>0</v>
      </c>
      <c r="H3696">
        <v>63</v>
      </c>
    </row>
    <row r="3697" spans="1:8">
      <c r="A3697" t="str">
        <f t="shared" si="125"/>
        <v>Hỗ trợ các phường, xã trung tâm63</v>
      </c>
      <c r="B3697" s="3" t="s">
        <v>10</v>
      </c>
      <c r="C3697" s="8" t="s">
        <v>9</v>
      </c>
      <c r="D3697" s="49"/>
      <c r="E3697" s="50"/>
      <c r="F3697" s="51"/>
      <c r="G3697" s="50">
        <v>0</v>
      </c>
      <c r="H3697">
        <v>63</v>
      </c>
    </row>
    <row r="3698" spans="1:8">
      <c r="A3698" t="str">
        <f t="shared" si="125"/>
        <v>- Phường Trấn Biên 63</v>
      </c>
      <c r="B3698" s="3"/>
      <c r="C3698" s="8" t="s">
        <v>8</v>
      </c>
      <c r="D3698" s="49"/>
      <c r="E3698" s="50"/>
      <c r="F3698" s="51">
        <v>60000</v>
      </c>
      <c r="G3698" s="50"/>
      <c r="H3698">
        <v>63</v>
      </c>
    </row>
    <row r="3699" spans="1:8" ht="30">
      <c r="A3699" t="str">
        <f t="shared" si="125"/>
        <v>- Phường Long Khánh và Phường Bình Phước63</v>
      </c>
      <c r="B3699" s="3"/>
      <c r="C3699" s="8" t="s">
        <v>7</v>
      </c>
      <c r="D3699" s="49"/>
      <c r="E3699" s="50"/>
      <c r="F3699" s="51">
        <v>19200</v>
      </c>
      <c r="G3699" s="50"/>
      <c r="H3699">
        <v>63</v>
      </c>
    </row>
    <row r="3700" spans="1:8">
      <c r="A3700" t="str">
        <f t="shared" si="125"/>
        <v>- Các phường trung tâm khác63</v>
      </c>
      <c r="B3700" s="3"/>
      <c r="C3700" s="8" t="s">
        <v>6</v>
      </c>
      <c r="D3700" s="49"/>
      <c r="E3700" s="50">
        <v>0</v>
      </c>
      <c r="F3700" s="51">
        <v>8500</v>
      </c>
      <c r="G3700" s="50">
        <v>0</v>
      </c>
      <c r="H3700">
        <v>63</v>
      </c>
    </row>
    <row r="3701" spans="1:8">
      <c r="A3701" t="str">
        <f t="shared" si="125"/>
        <v xml:space="preserve"> Hỗ trợ các xã vùng biên giới63</v>
      </c>
      <c r="B3701" s="3" t="s">
        <v>1</v>
      </c>
      <c r="C3701" s="8" t="s">
        <v>5</v>
      </c>
      <c r="D3701" s="49"/>
      <c r="E3701" s="50"/>
      <c r="F3701" s="51">
        <v>1500</v>
      </c>
      <c r="G3701" s="50">
        <v>0</v>
      </c>
      <c r="H3701">
        <v>63</v>
      </c>
    </row>
    <row r="3702" spans="1:8">
      <c r="A3702" t="str">
        <f t="shared" si="125"/>
        <v>Phân bổ chung 63</v>
      </c>
      <c r="B3702" s="25">
        <v>9</v>
      </c>
      <c r="C3702" s="6" t="s">
        <v>4</v>
      </c>
      <c r="D3702" s="47"/>
      <c r="E3702" s="45"/>
      <c r="F3702" s="46"/>
      <c r="G3702" s="45">
        <v>23972.582000000002</v>
      </c>
      <c r="H3702">
        <v>63</v>
      </c>
    </row>
    <row r="3703" spans="1:8">
      <c r="A3703" t="str">
        <f t="shared" si="125"/>
        <v>Phân bổ chung theo xã63</v>
      </c>
      <c r="B3703" s="3" t="s">
        <v>3</v>
      </c>
      <c r="C3703" s="8" t="s">
        <v>2</v>
      </c>
      <c r="D3703" s="49"/>
      <c r="E3703" s="50">
        <v>1</v>
      </c>
      <c r="F3703" s="51">
        <v>18000</v>
      </c>
      <c r="G3703" s="50">
        <v>18000</v>
      </c>
      <c r="H3703">
        <v>63</v>
      </c>
    </row>
    <row r="3704" spans="1:8">
      <c r="A3704" t="str">
        <f t="shared" si="125"/>
        <v>Phân bổ theo dân số 63</v>
      </c>
      <c r="B3704" s="3" t="s">
        <v>1</v>
      </c>
      <c r="C3704" s="8" t="s">
        <v>0</v>
      </c>
      <c r="D3704" s="49"/>
      <c r="E3704" s="52">
        <v>77566</v>
      </c>
      <c r="F3704" s="51">
        <v>7.6999999999999999E-2</v>
      </c>
      <c r="G3704" s="50">
        <v>5972.5820000000003</v>
      </c>
      <c r="H3704">
        <v>63</v>
      </c>
    </row>
    <row r="3707" spans="1:8">
      <c r="B3707" s="147" t="s">
        <v>64</v>
      </c>
      <c r="C3707" s="149" t="s">
        <v>63</v>
      </c>
      <c r="D3707" s="149" t="s">
        <v>62</v>
      </c>
      <c r="E3707" s="151" t="s">
        <v>61</v>
      </c>
      <c r="F3707" s="151"/>
      <c r="G3707" s="151"/>
      <c r="H3707">
        <v>64</v>
      </c>
    </row>
    <row r="3708" spans="1:8">
      <c r="B3708" s="148"/>
      <c r="C3708" s="150"/>
      <c r="D3708" s="150"/>
      <c r="E3708" s="18" t="s">
        <v>60</v>
      </c>
      <c r="F3708" s="18" t="s">
        <v>59</v>
      </c>
      <c r="G3708" s="18" t="s">
        <v>58</v>
      </c>
      <c r="H3708">
        <v>64</v>
      </c>
    </row>
    <row r="3709" spans="1:8">
      <c r="A3709" t="str">
        <f t="shared" ref="A3709:A3740" si="126">C3709&amp;H3709</f>
        <v>Tổng64</v>
      </c>
      <c r="B3709" s="25"/>
      <c r="C3709" s="26" t="s">
        <v>57</v>
      </c>
      <c r="D3709" s="45"/>
      <c r="E3709" s="45"/>
      <c r="F3709" s="46"/>
      <c r="G3709" s="45">
        <v>181615.6171495</v>
      </c>
      <c r="H3709">
        <v>64</v>
      </c>
    </row>
    <row r="3710" spans="1:8">
      <c r="A3710" t="str">
        <f t="shared" si="126"/>
        <v>Sự nghiệp giáo dục - đào tạo64</v>
      </c>
      <c r="B3710" s="25" t="s">
        <v>56</v>
      </c>
      <c r="C3710" s="6" t="s">
        <v>55</v>
      </c>
      <c r="D3710" s="47"/>
      <c r="E3710" s="45"/>
      <c r="F3710" s="46"/>
      <c r="G3710" s="45">
        <v>96233.265688700019</v>
      </c>
      <c r="H3710">
        <v>64</v>
      </c>
    </row>
    <row r="3711" spans="1:8" ht="28.5">
      <c r="A3711" t="str">
        <f t="shared" si="126"/>
        <v>Chi chế độ tiền lương theo số biên chế có mặt64</v>
      </c>
      <c r="B3711" s="25">
        <v>1</v>
      </c>
      <c r="C3711" s="10" t="s">
        <v>54</v>
      </c>
      <c r="D3711" s="48"/>
      <c r="E3711" s="45">
        <v>396</v>
      </c>
      <c r="F3711" s="46"/>
      <c r="G3711" s="45">
        <v>74957.353333200008</v>
      </c>
      <c r="H3711">
        <v>64</v>
      </c>
    </row>
    <row r="3712" spans="1:8">
      <c r="A3712" t="str">
        <f t="shared" si="126"/>
        <v>Khoán chi hoạt động giáo dục64</v>
      </c>
      <c r="B3712" s="25">
        <v>2</v>
      </c>
      <c r="C3712" s="6" t="s">
        <v>163</v>
      </c>
      <c r="D3712" s="47"/>
      <c r="E3712" s="45"/>
      <c r="F3712" s="46"/>
      <c r="G3712" s="45">
        <v>19646</v>
      </c>
      <c r="H3712">
        <v>64</v>
      </c>
    </row>
    <row r="3713" spans="1:8">
      <c r="A3713" t="str">
        <f t="shared" si="126"/>
        <v>Mầm non64</v>
      </c>
      <c r="B3713" s="3" t="s">
        <v>10</v>
      </c>
      <c r="C3713" s="8" t="s">
        <v>53</v>
      </c>
      <c r="D3713" s="49"/>
      <c r="E3713" s="50"/>
      <c r="F3713" s="51"/>
      <c r="G3713" s="50">
        <v>5160</v>
      </c>
      <c r="H3713">
        <v>64</v>
      </c>
    </row>
    <row r="3714" spans="1:8">
      <c r="A3714" t="str">
        <f t="shared" si="126"/>
        <v>- Phường64</v>
      </c>
      <c r="B3714" s="3"/>
      <c r="C3714" s="8" t="s">
        <v>167</v>
      </c>
      <c r="D3714" s="49"/>
      <c r="E3714" s="50"/>
      <c r="F3714" s="51">
        <v>52</v>
      </c>
      <c r="G3714" s="50">
        <v>0</v>
      </c>
      <c r="H3714">
        <v>64</v>
      </c>
    </row>
    <row r="3715" spans="1:8">
      <c r="A3715" t="str">
        <f t="shared" si="126"/>
        <v>- Xã64</v>
      </c>
      <c r="B3715" s="3"/>
      <c r="C3715" s="8" t="s">
        <v>164</v>
      </c>
      <c r="D3715" s="49"/>
      <c r="E3715" s="50">
        <v>86</v>
      </c>
      <c r="F3715" s="51">
        <v>60</v>
      </c>
      <c r="G3715" s="50">
        <v>5160</v>
      </c>
      <c r="H3715">
        <v>64</v>
      </c>
    </row>
    <row r="3716" spans="1:8">
      <c r="A3716" t="str">
        <f t="shared" si="126"/>
        <v>Cấp 1, 264</v>
      </c>
      <c r="B3716" s="3" t="s">
        <v>1</v>
      </c>
      <c r="C3716" s="8" t="s">
        <v>52</v>
      </c>
      <c r="D3716" s="49"/>
      <c r="E3716" s="50"/>
      <c r="F3716" s="51"/>
      <c r="G3716" s="50">
        <v>12110</v>
      </c>
      <c r="H3716">
        <v>64</v>
      </c>
    </row>
    <row r="3717" spans="1:8">
      <c r="A3717" t="str">
        <f t="shared" si="126"/>
        <v>-Phường64</v>
      </c>
      <c r="B3717" s="3"/>
      <c r="C3717" s="8" t="s">
        <v>168</v>
      </c>
      <c r="D3717" s="49"/>
      <c r="E3717" s="50"/>
      <c r="F3717" s="51">
        <v>30</v>
      </c>
      <c r="G3717" s="50">
        <v>0</v>
      </c>
      <c r="H3717">
        <v>64</v>
      </c>
    </row>
    <row r="3718" spans="1:8">
      <c r="A3718" t="str">
        <f t="shared" si="126"/>
        <v>-Xã64</v>
      </c>
      <c r="B3718" s="3"/>
      <c r="C3718" s="8" t="s">
        <v>169</v>
      </c>
      <c r="D3718" s="49"/>
      <c r="E3718" s="50">
        <v>346</v>
      </c>
      <c r="F3718" s="51">
        <v>35</v>
      </c>
      <c r="G3718" s="50">
        <v>12110</v>
      </c>
      <c r="H3718">
        <v>64</v>
      </c>
    </row>
    <row r="3719" spans="1:8">
      <c r="A3719" t="str">
        <f t="shared" si="126"/>
        <v>Trường chính trị 64</v>
      </c>
      <c r="B3719" s="3" t="s">
        <v>26</v>
      </c>
      <c r="C3719" s="8" t="s">
        <v>51</v>
      </c>
      <c r="D3719" s="49"/>
      <c r="E3719" s="50"/>
      <c r="F3719" s="51">
        <v>80</v>
      </c>
      <c r="G3719" s="50">
        <v>0</v>
      </c>
      <c r="H3719">
        <v>64</v>
      </c>
    </row>
    <row r="3720" spans="1:8">
      <c r="A3720" t="str">
        <f t="shared" si="126"/>
        <v>Trường dân tộc nội trú64</v>
      </c>
      <c r="B3720" s="3" t="s">
        <v>24</v>
      </c>
      <c r="C3720" s="8" t="s">
        <v>165</v>
      </c>
      <c r="D3720" s="49"/>
      <c r="E3720" s="50"/>
      <c r="F3720" s="51">
        <v>55</v>
      </c>
      <c r="G3720" s="50">
        <v>0</v>
      </c>
      <c r="H3720">
        <v>64</v>
      </c>
    </row>
    <row r="3721" spans="1:8" ht="45">
      <c r="A3721" t="str">
        <f t="shared" si="126"/>
        <v>'Phân bổ bổ sung số biên chế tiết kiệm, chưa tuyển sự nghiệp giáo dục - đào tạo64</v>
      </c>
      <c r="B3721" s="3" t="s">
        <v>22</v>
      </c>
      <c r="C3721" s="8" t="s">
        <v>170</v>
      </c>
      <c r="D3721" s="49"/>
      <c r="E3721" s="50">
        <v>36</v>
      </c>
      <c r="F3721" s="51">
        <v>66</v>
      </c>
      <c r="G3721" s="50">
        <v>2376</v>
      </c>
      <c r="H3721">
        <v>64</v>
      </c>
    </row>
    <row r="3722" spans="1:8">
      <c r="A3722" t="str">
        <f t="shared" si="126"/>
        <v>Chi các chế độ chính sách64</v>
      </c>
      <c r="B3722" s="25">
        <v>3</v>
      </c>
      <c r="C3722" s="6" t="s">
        <v>50</v>
      </c>
      <c r="D3722" s="47"/>
      <c r="E3722" s="45"/>
      <c r="F3722" s="46"/>
      <c r="G3722" s="45">
        <v>1049.5623555</v>
      </c>
      <c r="H3722">
        <v>64</v>
      </c>
    </row>
    <row r="3723" spans="1:8" ht="30">
      <c r="A3723" t="str">
        <f t="shared" si="126"/>
        <v>Miễn giảm học phí, hỗ trợ chi phí học tập64</v>
      </c>
      <c r="B3723" s="3" t="s">
        <v>10</v>
      </c>
      <c r="C3723" s="8" t="s">
        <v>49</v>
      </c>
      <c r="D3723" s="49"/>
      <c r="E3723" s="50"/>
      <c r="F3723" s="51"/>
      <c r="G3723" s="50">
        <v>406.45799999999997</v>
      </c>
      <c r="H3723">
        <v>64</v>
      </c>
    </row>
    <row r="3724" spans="1:8" ht="45">
      <c r="A3724" t="str">
        <f t="shared" si="126"/>
        <v>Chính sách hỗ trợ mầm non (tiền ăn trẻ, hỗ trợ giáo viên, hỗ trợ cơ sở mầm non)64</v>
      </c>
      <c r="B3724" s="3" t="s">
        <v>1</v>
      </c>
      <c r="C3724" s="8" t="s">
        <v>48</v>
      </c>
      <c r="D3724" s="49"/>
      <c r="E3724" s="50"/>
      <c r="F3724" s="51"/>
      <c r="G3724" s="50">
        <v>7.1999999999999993</v>
      </c>
      <c r="H3724">
        <v>64</v>
      </c>
    </row>
    <row r="3725" spans="1:8">
      <c r="A3725" t="str">
        <f t="shared" si="126"/>
        <v>Chế độ hỗ trợ học sinh khuyết tật64</v>
      </c>
      <c r="B3725" s="3" t="s">
        <v>26</v>
      </c>
      <c r="C3725" s="8" t="s">
        <v>47</v>
      </c>
      <c r="D3725" s="49"/>
      <c r="E3725" s="50"/>
      <c r="F3725" s="51"/>
      <c r="G3725" s="50">
        <v>3.375</v>
      </c>
      <c r="H3725">
        <v>64</v>
      </c>
    </row>
    <row r="3726" spans="1:8" ht="30">
      <c r="A3726" t="str">
        <f t="shared" si="126"/>
        <v>Chế độ giáo viên dạy trẻ khuyết tật64</v>
      </c>
      <c r="B3726" s="3" t="s">
        <v>24</v>
      </c>
      <c r="C3726" s="8" t="s">
        <v>46</v>
      </c>
      <c r="D3726" s="49"/>
      <c r="E3726" s="50"/>
      <c r="F3726" s="51"/>
      <c r="G3726" s="50">
        <v>157.32935550000002</v>
      </c>
      <c r="H3726">
        <v>64</v>
      </c>
    </row>
    <row r="3727" spans="1:8" ht="30">
      <c r="A3727" t="str">
        <f t="shared" si="126"/>
        <v>Chế độ hỗ trợ trẻ em nhà trẻ bán trú64</v>
      </c>
      <c r="B3727" s="3" t="s">
        <v>22</v>
      </c>
      <c r="C3727" s="8" t="s">
        <v>45</v>
      </c>
      <c r="D3727" s="49"/>
      <c r="E3727" s="50"/>
      <c r="F3727" s="51"/>
      <c r="G3727" s="50"/>
      <c r="H3727">
        <v>64</v>
      </c>
    </row>
    <row r="3728" spans="1:8" ht="30">
      <c r="A3728" t="str">
        <f t="shared" si="126"/>
        <v>Chế độ hỗ trợ đối với học sinh, trường dân tộc nội trú64</v>
      </c>
      <c r="B3728" s="21" t="s">
        <v>20</v>
      </c>
      <c r="C3728" s="22" t="s">
        <v>161</v>
      </c>
      <c r="D3728" s="49"/>
      <c r="E3728" s="50"/>
      <c r="F3728" s="51"/>
      <c r="G3728" s="50"/>
      <c r="H3728">
        <v>64</v>
      </c>
    </row>
    <row r="3729" spans="1:8">
      <c r="A3729" t="str">
        <f t="shared" si="126"/>
        <v>Hỗ trợ Tết Nguyên đán64</v>
      </c>
      <c r="B3729" s="3" t="s">
        <v>18</v>
      </c>
      <c r="C3729" s="8" t="s">
        <v>44</v>
      </c>
      <c r="D3729" s="49"/>
      <c r="E3729" s="50"/>
      <c r="F3729" s="51"/>
      <c r="G3729" s="50">
        <v>475.20000000000005</v>
      </c>
      <c r="H3729">
        <v>64</v>
      </c>
    </row>
    <row r="3730" spans="1:8">
      <c r="A3730" t="str">
        <f t="shared" si="126"/>
        <v>Các đặc thù64</v>
      </c>
      <c r="B3730" s="25">
        <v>4</v>
      </c>
      <c r="C3730" s="6" t="s">
        <v>43</v>
      </c>
      <c r="D3730" s="47"/>
      <c r="E3730" s="45"/>
      <c r="F3730" s="46"/>
      <c r="G3730" s="45">
        <v>0</v>
      </c>
      <c r="H3730">
        <v>64</v>
      </c>
    </row>
    <row r="3731" spans="1:8" ht="30">
      <c r="A3731" t="str">
        <f t="shared" si="126"/>
        <v>Trường có từ 02 cơ sở trở lên, mỗi cơ sở64</v>
      </c>
      <c r="B3731" s="3" t="s">
        <v>10</v>
      </c>
      <c r="C3731" s="8" t="s">
        <v>42</v>
      </c>
      <c r="D3731" s="49"/>
      <c r="E3731" s="50"/>
      <c r="F3731" s="51">
        <v>56</v>
      </c>
      <c r="G3731" s="50">
        <v>0</v>
      </c>
      <c r="H3731">
        <v>64</v>
      </c>
    </row>
    <row r="3732" spans="1:8" ht="30">
      <c r="A3732" t="str">
        <f t="shared" si="126"/>
        <v>Hỗ trợ các phường, xã trung tâm (kinh phí đào tạo chính trị)64</v>
      </c>
      <c r="B3732" s="3" t="s">
        <v>1</v>
      </c>
      <c r="C3732" s="8" t="s">
        <v>166</v>
      </c>
      <c r="D3732" s="49"/>
      <c r="E3732" s="50"/>
      <c r="F3732" s="51">
        <v>1500</v>
      </c>
      <c r="G3732" s="50">
        <v>0</v>
      </c>
      <c r="H3732">
        <v>64</v>
      </c>
    </row>
    <row r="3733" spans="1:8">
      <c r="A3733" t="str">
        <f t="shared" si="126"/>
        <v>Kinh phí hoạt động ngành64</v>
      </c>
      <c r="B3733" s="25">
        <v>5</v>
      </c>
      <c r="C3733" s="6" t="s">
        <v>41</v>
      </c>
      <c r="D3733" s="47"/>
      <c r="E3733" s="52">
        <v>58035</v>
      </c>
      <c r="F3733" s="53">
        <v>0.01</v>
      </c>
      <c r="G3733" s="45">
        <v>580.35</v>
      </c>
      <c r="H3733">
        <v>64</v>
      </c>
    </row>
    <row r="3734" spans="1:8">
      <c r="A3734" t="str">
        <f t="shared" si="126"/>
        <v>Các sự nghiệp khác64</v>
      </c>
      <c r="B3734" s="25" t="s">
        <v>40</v>
      </c>
      <c r="C3734" s="6" t="s">
        <v>39</v>
      </c>
      <c r="D3734" s="47"/>
      <c r="E3734" s="50"/>
      <c r="F3734" s="46"/>
      <c r="G3734" s="45">
        <v>85382.351460799997</v>
      </c>
      <c r="H3734">
        <v>64</v>
      </c>
    </row>
    <row r="3735" spans="1:8">
      <c r="A3735" t="str">
        <f t="shared" si="126"/>
        <v>Chi chế độ tiền lương64</v>
      </c>
      <c r="B3735" s="25">
        <v>1</v>
      </c>
      <c r="C3735" s="10" t="s">
        <v>38</v>
      </c>
      <c r="D3735" s="48"/>
      <c r="E3735" s="45"/>
      <c r="F3735" s="46"/>
      <c r="G3735" s="45">
        <v>15408.922463999999</v>
      </c>
      <c r="H3735">
        <v>64</v>
      </c>
    </row>
    <row r="3736" spans="1:8" ht="30">
      <c r="A3736" t="str">
        <f t="shared" si="126"/>
        <v>Chế độ tiền lương theo số biên chế có mặt64</v>
      </c>
      <c r="B3736" s="3" t="s">
        <v>10</v>
      </c>
      <c r="C3736" s="8" t="s">
        <v>37</v>
      </c>
      <c r="D3736" s="49"/>
      <c r="E3736" s="50">
        <v>71</v>
      </c>
      <c r="F3736" s="51"/>
      <c r="G3736" s="50">
        <v>12112.122672</v>
      </c>
      <c r="H3736">
        <v>64</v>
      </c>
    </row>
    <row r="3737" spans="1:8">
      <c r="A3737" t="str">
        <f t="shared" si="126"/>
        <v>Phụ cấp cấp ủy64</v>
      </c>
      <c r="B3737" s="3" t="s">
        <v>1</v>
      </c>
      <c r="C3737" s="8" t="s">
        <v>36</v>
      </c>
      <c r="D3737" s="49"/>
      <c r="E3737" s="54">
        <v>29</v>
      </c>
      <c r="F3737" s="51">
        <v>8.4239999999999995</v>
      </c>
      <c r="G3737" s="50">
        <v>244.29599999999999</v>
      </c>
      <c r="H3737">
        <v>64</v>
      </c>
    </row>
    <row r="3738" spans="1:8">
      <c r="A3738" t="str">
        <f t="shared" si="126"/>
        <v>Phụ cấp HĐND64</v>
      </c>
      <c r="B3738" s="3" t="s">
        <v>26</v>
      </c>
      <c r="C3738" s="8" t="s">
        <v>35</v>
      </c>
      <c r="D3738" s="49"/>
      <c r="E3738" s="54">
        <v>78</v>
      </c>
      <c r="F3738" s="51">
        <v>8.4239999999999995</v>
      </c>
      <c r="G3738" s="50">
        <v>657.072</v>
      </c>
      <c r="H3738">
        <v>64</v>
      </c>
    </row>
    <row r="3739" spans="1:8" ht="45">
      <c r="A3739" t="str">
        <f t="shared" si="126"/>
        <v>Chế độ người hoạt động không chuyên trách, người trực tiếp tham gia hoạt động tại cấp ấp64</v>
      </c>
      <c r="B3739" s="3" t="s">
        <v>24</v>
      </c>
      <c r="C3739" s="8" t="s">
        <v>34</v>
      </c>
      <c r="D3739" s="49"/>
      <c r="E3739" s="50"/>
      <c r="F3739" s="51"/>
      <c r="G3739" s="50">
        <v>2395.4317919999994</v>
      </c>
      <c r="H3739">
        <v>64</v>
      </c>
    </row>
    <row r="3740" spans="1:8">
      <c r="A3740" t="str">
        <f t="shared" si="126"/>
        <v>Khoán chi hoạt động 64</v>
      </c>
      <c r="B3740" s="25">
        <v>2</v>
      </c>
      <c r="C3740" s="6" t="s">
        <v>33</v>
      </c>
      <c r="D3740" s="47"/>
      <c r="E3740" s="45"/>
      <c r="F3740" s="46"/>
      <c r="G3740" s="45">
        <v>8880</v>
      </c>
      <c r="H3740">
        <v>64</v>
      </c>
    </row>
    <row r="3741" spans="1:8" ht="30">
      <c r="A3741" t="str">
        <f t="shared" ref="A3741:A3763" si="127">C3741&amp;H3741</f>
        <v>Phân bổ theo số biên chế CBCC được giao64</v>
      </c>
      <c r="B3741" s="14" t="s">
        <v>10</v>
      </c>
      <c r="C3741" s="15" t="s">
        <v>32</v>
      </c>
      <c r="D3741" s="55"/>
      <c r="E3741" s="56">
        <v>81</v>
      </c>
      <c r="F3741" s="57">
        <v>80</v>
      </c>
      <c r="G3741" s="58">
        <v>6480</v>
      </c>
      <c r="H3741">
        <v>64</v>
      </c>
    </row>
    <row r="3742" spans="1:8" ht="30">
      <c r="A3742" t="str">
        <f t="shared" si="127"/>
        <v>Phân bổ theo số biên chế viên chức được giao64</v>
      </c>
      <c r="B3742" s="14" t="s">
        <v>1</v>
      </c>
      <c r="C3742" s="15" t="s">
        <v>31</v>
      </c>
      <c r="D3742" s="55"/>
      <c r="E3742" s="56">
        <v>15</v>
      </c>
      <c r="F3742" s="57">
        <v>50</v>
      </c>
      <c r="G3742" s="58">
        <v>750</v>
      </c>
      <c r="H3742">
        <v>64</v>
      </c>
    </row>
    <row r="3743" spans="1:8" ht="30">
      <c r="A3743" t="str">
        <f t="shared" si="127"/>
        <v>Phân bổ bổ sung số biên chế tiết kiệm, chưa tuyển64</v>
      </c>
      <c r="B3743" s="14" t="s">
        <v>26</v>
      </c>
      <c r="C3743" s="13" t="s">
        <v>30</v>
      </c>
      <c r="D3743" s="59"/>
      <c r="E3743" s="56">
        <v>25</v>
      </c>
      <c r="F3743" s="57">
        <v>66</v>
      </c>
      <c r="G3743" s="58">
        <v>1650</v>
      </c>
      <c r="H3743">
        <v>64</v>
      </c>
    </row>
    <row r="3744" spans="1:8">
      <c r="A3744" t="str">
        <f t="shared" si="127"/>
        <v>Chi các chế độ chính sách lớn64</v>
      </c>
      <c r="B3744" s="25">
        <v>3</v>
      </c>
      <c r="C3744" s="6" t="s">
        <v>29</v>
      </c>
      <c r="D3744" s="47"/>
      <c r="E3744" s="45"/>
      <c r="F3744" s="46"/>
      <c r="G3744" s="45">
        <v>29466.7628</v>
      </c>
      <c r="H3744">
        <v>64</v>
      </c>
    </row>
    <row r="3745" spans="1:8" ht="30">
      <c r="A3745" t="str">
        <f t="shared" si="127"/>
        <v>Chi chế độ trợ giúp xã hội thường xuyên64</v>
      </c>
      <c r="B3745" s="3" t="s">
        <v>10</v>
      </c>
      <c r="C3745" s="8" t="s">
        <v>28</v>
      </c>
      <c r="D3745" s="49"/>
      <c r="E3745" s="50"/>
      <c r="F3745" s="51"/>
      <c r="G3745" s="50">
        <v>13765.5</v>
      </c>
      <c r="H3745">
        <v>64</v>
      </c>
    </row>
    <row r="3746" spans="1:8">
      <c r="A3746" t="str">
        <f t="shared" si="127"/>
        <v>Tiền điện hộ nghèo, BTXH64</v>
      </c>
      <c r="B3746" s="3" t="s">
        <v>1</v>
      </c>
      <c r="C3746" s="8" t="s">
        <v>27</v>
      </c>
      <c r="D3746" s="49"/>
      <c r="E3746" s="50"/>
      <c r="F3746" s="51"/>
      <c r="G3746" s="50">
        <v>64.451999999999998</v>
      </c>
      <c r="H3746">
        <v>64</v>
      </c>
    </row>
    <row r="3747" spans="1:8" ht="30">
      <c r="A3747" t="str">
        <f t="shared" si="127"/>
        <v>Chính sách người có uy tín, già làng64</v>
      </c>
      <c r="B3747" s="3" t="s">
        <v>26</v>
      </c>
      <c r="C3747" s="8" t="s">
        <v>25</v>
      </c>
      <c r="D3747" s="49"/>
      <c r="E3747" s="50"/>
      <c r="F3747" s="51"/>
      <c r="G3747" s="50"/>
      <c r="H3747">
        <v>64</v>
      </c>
    </row>
    <row r="3748" spans="1:8" ht="30">
      <c r="A3748" t="str">
        <f t="shared" si="127"/>
        <v>Chế độ quà tặng, chúc thọ người cao tuổi64</v>
      </c>
      <c r="B3748" s="3" t="s">
        <v>24</v>
      </c>
      <c r="C3748" s="8" t="s">
        <v>23</v>
      </c>
      <c r="D3748" s="49"/>
      <c r="E3748" s="50"/>
      <c r="F3748" s="51"/>
      <c r="G3748" s="50">
        <v>516.79999999999995</v>
      </c>
      <c r="H3748">
        <v>64</v>
      </c>
    </row>
    <row r="3749" spans="1:8" ht="30">
      <c r="A3749" t="str">
        <f t="shared" si="127"/>
        <v>Chế độ đối với trưởng các đoàn thể ấp64</v>
      </c>
      <c r="B3749" s="3" t="s">
        <v>22</v>
      </c>
      <c r="C3749" s="8" t="s">
        <v>21</v>
      </c>
      <c r="D3749" s="49"/>
      <c r="E3749" s="50">
        <v>72</v>
      </c>
      <c r="F3749" s="51">
        <v>3.5999999999999996</v>
      </c>
      <c r="G3749" s="50">
        <v>259.2</v>
      </c>
      <c r="H3749">
        <v>64</v>
      </c>
    </row>
    <row r="3750" spans="1:8">
      <c r="A3750" t="str">
        <f t="shared" si="127"/>
        <v>Chế độ hỗ trợ tổ nhân dân64</v>
      </c>
      <c r="B3750" s="3" t="s">
        <v>20</v>
      </c>
      <c r="C3750" s="8" t="s">
        <v>19</v>
      </c>
      <c r="D3750" s="49"/>
      <c r="E3750" s="50">
        <v>225</v>
      </c>
      <c r="F3750" s="51">
        <v>3.5999999999999996</v>
      </c>
      <c r="G3750" s="50">
        <v>809.99999999999989</v>
      </c>
      <c r="H3750">
        <v>64</v>
      </c>
    </row>
    <row r="3751" spans="1:8" ht="30">
      <c r="A3751" t="str">
        <f t="shared" si="127"/>
        <v>Chế độ đối với đội an ninh trật tự cơ sở64</v>
      </c>
      <c r="B3751" s="3" t="s">
        <v>18</v>
      </c>
      <c r="C3751" s="8" t="s">
        <v>17</v>
      </c>
      <c r="D3751" s="49"/>
      <c r="E3751" s="50"/>
      <c r="F3751" s="51"/>
      <c r="G3751" s="50">
        <v>4038.6</v>
      </c>
      <c r="H3751">
        <v>64</v>
      </c>
    </row>
    <row r="3752" spans="1:8">
      <c r="A3752" t="str">
        <f t="shared" si="127"/>
        <v>Chế độ dân quân tự vệ64</v>
      </c>
      <c r="B3752" s="3" t="s">
        <v>16</v>
      </c>
      <c r="C3752" s="8" t="s">
        <v>15</v>
      </c>
      <c r="D3752" s="49"/>
      <c r="E3752" s="50"/>
      <c r="F3752" s="51"/>
      <c r="G3752" s="50">
        <v>8305.2108000000007</v>
      </c>
      <c r="H3752">
        <v>64</v>
      </c>
    </row>
    <row r="3753" spans="1:8">
      <c r="A3753" t="str">
        <f t="shared" si="127"/>
        <v>Chế độ hỗ trợ Tết Nguyên đán64</v>
      </c>
      <c r="B3753" s="3" t="s">
        <v>14</v>
      </c>
      <c r="C3753" s="8" t="s">
        <v>13</v>
      </c>
      <c r="D3753" s="49"/>
      <c r="E3753" s="50"/>
      <c r="F3753" s="51"/>
      <c r="G3753" s="50">
        <v>1707</v>
      </c>
      <c r="H3753">
        <v>64</v>
      </c>
    </row>
    <row r="3754" spans="1:8">
      <c r="A3754" t="str">
        <f t="shared" si="127"/>
        <v>Chi thu gom, xử lý rác64</v>
      </c>
      <c r="B3754" s="25">
        <v>4</v>
      </c>
      <c r="C3754" s="10" t="s">
        <v>12</v>
      </c>
      <c r="D3754" s="48"/>
      <c r="E3754" s="45"/>
      <c r="F3754" s="46"/>
      <c r="G3754" s="45">
        <v>9157.9711967999992</v>
      </c>
      <c r="H3754">
        <v>64</v>
      </c>
    </row>
    <row r="3755" spans="1:8">
      <c r="A3755" t="str">
        <f t="shared" si="127"/>
        <v>Chi bổ sung đặc thù64</v>
      </c>
      <c r="B3755" s="25">
        <v>5</v>
      </c>
      <c r="C3755" s="6" t="s">
        <v>11</v>
      </c>
      <c r="D3755" s="47"/>
      <c r="E3755" s="45"/>
      <c r="F3755" s="46"/>
      <c r="G3755" s="45">
        <v>0</v>
      </c>
      <c r="H3755">
        <v>64</v>
      </c>
    </row>
    <row r="3756" spans="1:8">
      <c r="A3756" t="str">
        <f t="shared" si="127"/>
        <v>Hỗ trợ các phường, xã trung tâm64</v>
      </c>
      <c r="B3756" s="3" t="s">
        <v>10</v>
      </c>
      <c r="C3756" s="8" t="s">
        <v>9</v>
      </c>
      <c r="D3756" s="49"/>
      <c r="E3756" s="50"/>
      <c r="F3756" s="51"/>
      <c r="G3756" s="50">
        <v>0</v>
      </c>
      <c r="H3756">
        <v>64</v>
      </c>
    </row>
    <row r="3757" spans="1:8">
      <c r="A3757" t="str">
        <f t="shared" si="127"/>
        <v>- Phường Trấn Biên 64</v>
      </c>
      <c r="B3757" s="3"/>
      <c r="C3757" s="8" t="s">
        <v>8</v>
      </c>
      <c r="D3757" s="49"/>
      <c r="E3757" s="50"/>
      <c r="F3757" s="51">
        <v>60000</v>
      </c>
      <c r="G3757" s="50"/>
      <c r="H3757">
        <v>64</v>
      </c>
    </row>
    <row r="3758" spans="1:8" ht="30">
      <c r="A3758" t="str">
        <f t="shared" si="127"/>
        <v>- Phường Long Khánh và Phường Bình Phước64</v>
      </c>
      <c r="B3758" s="3"/>
      <c r="C3758" s="8" t="s">
        <v>7</v>
      </c>
      <c r="D3758" s="49"/>
      <c r="E3758" s="50"/>
      <c r="F3758" s="51">
        <v>19200</v>
      </c>
      <c r="G3758" s="50"/>
      <c r="H3758">
        <v>64</v>
      </c>
    </row>
    <row r="3759" spans="1:8">
      <c r="A3759" t="str">
        <f t="shared" si="127"/>
        <v>- Các phường trung tâm khác64</v>
      </c>
      <c r="B3759" s="3"/>
      <c r="C3759" s="8" t="s">
        <v>6</v>
      </c>
      <c r="D3759" s="49"/>
      <c r="E3759" s="50"/>
      <c r="F3759" s="51">
        <v>8500</v>
      </c>
      <c r="G3759" s="50"/>
      <c r="H3759">
        <v>64</v>
      </c>
    </row>
    <row r="3760" spans="1:8">
      <c r="A3760" t="str">
        <f t="shared" si="127"/>
        <v xml:space="preserve"> Hỗ trợ các xã vùng biên giới64</v>
      </c>
      <c r="B3760" s="3" t="s">
        <v>1</v>
      </c>
      <c r="C3760" s="8" t="s">
        <v>5</v>
      </c>
      <c r="D3760" s="49"/>
      <c r="E3760" s="50"/>
      <c r="F3760" s="51">
        <v>3000</v>
      </c>
      <c r="G3760" s="50">
        <v>0</v>
      </c>
      <c r="H3760">
        <v>64</v>
      </c>
    </row>
    <row r="3761" spans="1:8">
      <c r="A3761" t="str">
        <f t="shared" si="127"/>
        <v>Phân bổ chung 64</v>
      </c>
      <c r="B3761" s="25">
        <v>9</v>
      </c>
      <c r="C3761" s="6" t="s">
        <v>4</v>
      </c>
      <c r="D3761" s="47"/>
      <c r="E3761" s="45"/>
      <c r="F3761" s="46"/>
      <c r="G3761" s="45">
        <v>22468.695</v>
      </c>
      <c r="H3761">
        <v>64</v>
      </c>
    </row>
    <row r="3762" spans="1:8">
      <c r="A3762" t="str">
        <f t="shared" si="127"/>
        <v>Phân bổ chung theo xã64</v>
      </c>
      <c r="B3762" s="3" t="s">
        <v>3</v>
      </c>
      <c r="C3762" s="8" t="s">
        <v>2</v>
      </c>
      <c r="D3762" s="49"/>
      <c r="E3762" s="50"/>
      <c r="F3762" s="51">
        <v>18000</v>
      </c>
      <c r="G3762" s="50">
        <v>18000</v>
      </c>
      <c r="H3762">
        <v>64</v>
      </c>
    </row>
    <row r="3763" spans="1:8">
      <c r="A3763" t="str">
        <f t="shared" si="127"/>
        <v>Phân bổ theo dân số 64</v>
      </c>
      <c r="B3763" s="3" t="s">
        <v>1</v>
      </c>
      <c r="C3763" s="8" t="s">
        <v>0</v>
      </c>
      <c r="D3763" s="49"/>
      <c r="E3763" s="52">
        <v>58035</v>
      </c>
      <c r="F3763" s="51">
        <v>7.6999999999999999E-2</v>
      </c>
      <c r="G3763" s="50">
        <v>4468.6949999999997</v>
      </c>
      <c r="H3763">
        <v>64</v>
      </c>
    </row>
    <row r="3766" spans="1:8">
      <c r="B3766" s="147" t="s">
        <v>64</v>
      </c>
      <c r="C3766" s="149" t="s">
        <v>63</v>
      </c>
      <c r="D3766" s="149" t="s">
        <v>62</v>
      </c>
      <c r="E3766" s="151" t="s">
        <v>61</v>
      </c>
      <c r="F3766" s="151"/>
      <c r="G3766" s="151"/>
      <c r="H3766">
        <v>65</v>
      </c>
    </row>
    <row r="3767" spans="1:8">
      <c r="B3767" s="148"/>
      <c r="C3767" s="150"/>
      <c r="D3767" s="150"/>
      <c r="E3767" s="18" t="s">
        <v>60</v>
      </c>
      <c r="F3767" s="18" t="s">
        <v>59</v>
      </c>
      <c r="G3767" s="18" t="s">
        <v>58</v>
      </c>
      <c r="H3767">
        <v>65</v>
      </c>
    </row>
    <row r="3768" spans="1:8">
      <c r="A3768" t="str">
        <f t="shared" ref="A3768:A3799" si="128">C3768&amp;H3768</f>
        <v>Tổng65</v>
      </c>
      <c r="B3768" s="25"/>
      <c r="C3768" s="26" t="s">
        <v>57</v>
      </c>
      <c r="D3768" s="45"/>
      <c r="E3768" s="45">
        <v>0</v>
      </c>
      <c r="F3768" s="46">
        <v>0</v>
      </c>
      <c r="G3768" s="45">
        <v>169570.98106860978</v>
      </c>
      <c r="H3768">
        <v>65</v>
      </c>
    </row>
    <row r="3769" spans="1:8">
      <c r="A3769" t="str">
        <f t="shared" si="128"/>
        <v>Sự nghiệp giáo dục - đào tạo65</v>
      </c>
      <c r="B3769" s="25" t="s">
        <v>56</v>
      </c>
      <c r="C3769" s="6" t="s">
        <v>55</v>
      </c>
      <c r="D3769" s="47"/>
      <c r="E3769" s="45"/>
      <c r="F3769" s="46"/>
      <c r="G3769" s="45">
        <v>105323.19257660977</v>
      </c>
      <c r="H3769">
        <v>65</v>
      </c>
    </row>
    <row r="3770" spans="1:8" ht="28.5">
      <c r="A3770" t="str">
        <f t="shared" si="128"/>
        <v>Chi chế độ tiền lương theo số biên chế có mặt65</v>
      </c>
      <c r="B3770" s="25">
        <v>1</v>
      </c>
      <c r="C3770" s="10" t="s">
        <v>54</v>
      </c>
      <c r="D3770" s="48"/>
      <c r="E3770" s="45">
        <v>373</v>
      </c>
      <c r="F3770" s="46"/>
      <c r="G3770" s="45">
        <v>84240.906174593983</v>
      </c>
      <c r="H3770">
        <v>65</v>
      </c>
    </row>
    <row r="3771" spans="1:8">
      <c r="A3771" t="str">
        <f t="shared" si="128"/>
        <v>Khoán chi hoạt động giáo dục65</v>
      </c>
      <c r="B3771" s="25">
        <v>2</v>
      </c>
      <c r="C3771" s="6" t="s">
        <v>163</v>
      </c>
      <c r="D3771" s="47"/>
      <c r="E3771" s="45">
        <v>393</v>
      </c>
      <c r="F3771" s="46"/>
      <c r="G3771" s="45">
        <v>18194.144</v>
      </c>
      <c r="H3771">
        <v>65</v>
      </c>
    </row>
    <row r="3772" spans="1:8">
      <c r="A3772" t="str">
        <f t="shared" si="128"/>
        <v>Mầm non65</v>
      </c>
      <c r="B3772" s="3" t="s">
        <v>10</v>
      </c>
      <c r="C3772" s="8" t="s">
        <v>53</v>
      </c>
      <c r="D3772" s="49"/>
      <c r="E3772" s="50"/>
      <c r="F3772" s="51"/>
      <c r="G3772" s="50">
        <v>7500</v>
      </c>
      <c r="H3772">
        <v>65</v>
      </c>
    </row>
    <row r="3773" spans="1:8">
      <c r="A3773" t="str">
        <f t="shared" si="128"/>
        <v>- Phường65</v>
      </c>
      <c r="B3773" s="3"/>
      <c r="C3773" s="8" t="s">
        <v>167</v>
      </c>
      <c r="D3773" s="49"/>
      <c r="E3773" s="50"/>
      <c r="F3773" s="51">
        <v>52</v>
      </c>
      <c r="G3773" s="50">
        <v>0</v>
      </c>
      <c r="H3773">
        <v>65</v>
      </c>
    </row>
    <row r="3774" spans="1:8">
      <c r="A3774" t="str">
        <f t="shared" si="128"/>
        <v>- Xã65</v>
      </c>
      <c r="B3774" s="3"/>
      <c r="C3774" s="8" t="s">
        <v>164</v>
      </c>
      <c r="D3774" s="49"/>
      <c r="E3774" s="50">
        <v>125</v>
      </c>
      <c r="F3774" s="51">
        <v>60</v>
      </c>
      <c r="G3774" s="50">
        <v>7500</v>
      </c>
      <c r="H3774">
        <v>65</v>
      </c>
    </row>
    <row r="3775" spans="1:8">
      <c r="A3775" t="str">
        <f t="shared" si="128"/>
        <v>Cấp 1, 265</v>
      </c>
      <c r="B3775" s="3" t="s">
        <v>1</v>
      </c>
      <c r="C3775" s="8" t="s">
        <v>52</v>
      </c>
      <c r="D3775" s="49"/>
      <c r="E3775" s="50"/>
      <c r="F3775" s="51"/>
      <c r="G3775" s="50">
        <v>9380</v>
      </c>
      <c r="H3775">
        <v>65</v>
      </c>
    </row>
    <row r="3776" spans="1:8">
      <c r="A3776" t="str">
        <f t="shared" si="128"/>
        <v>-Phường65</v>
      </c>
      <c r="B3776" s="3"/>
      <c r="C3776" s="8" t="s">
        <v>168</v>
      </c>
      <c r="D3776" s="49"/>
      <c r="E3776" s="50"/>
      <c r="F3776" s="51">
        <v>30</v>
      </c>
      <c r="G3776" s="50">
        <v>0</v>
      </c>
      <c r="H3776">
        <v>65</v>
      </c>
    </row>
    <row r="3777" spans="1:8">
      <c r="A3777" t="str">
        <f t="shared" si="128"/>
        <v>-Xã65</v>
      </c>
      <c r="B3777" s="3"/>
      <c r="C3777" s="8" t="s">
        <v>169</v>
      </c>
      <c r="D3777" s="49"/>
      <c r="E3777" s="50">
        <v>268</v>
      </c>
      <c r="F3777" s="51">
        <v>35</v>
      </c>
      <c r="G3777" s="50">
        <v>9380</v>
      </c>
      <c r="H3777">
        <v>65</v>
      </c>
    </row>
    <row r="3778" spans="1:8">
      <c r="A3778" t="str">
        <f t="shared" si="128"/>
        <v>Trường chính trị 65</v>
      </c>
      <c r="B3778" s="3" t="s">
        <v>26</v>
      </c>
      <c r="C3778" s="8" t="s">
        <v>51</v>
      </c>
      <c r="D3778" s="49"/>
      <c r="E3778" s="50"/>
      <c r="F3778" s="51">
        <v>80</v>
      </c>
      <c r="G3778" s="50">
        <v>0</v>
      </c>
      <c r="H3778">
        <v>65</v>
      </c>
    </row>
    <row r="3779" spans="1:8">
      <c r="A3779" t="str">
        <f t="shared" si="128"/>
        <v>Trường dân tộc nội trú65</v>
      </c>
      <c r="B3779" s="3" t="s">
        <v>24</v>
      </c>
      <c r="C3779" s="8" t="s">
        <v>165</v>
      </c>
      <c r="D3779" s="49"/>
      <c r="E3779" s="50"/>
      <c r="F3779" s="51">
        <v>55</v>
      </c>
      <c r="G3779" s="50">
        <v>0</v>
      </c>
      <c r="H3779">
        <v>65</v>
      </c>
    </row>
    <row r="3780" spans="1:8" ht="45">
      <c r="A3780" t="str">
        <f t="shared" si="128"/>
        <v>'Phân bổ bổ sung số biên chế tiết kiệm, chưa tuyển sự nghiệp giáo dục - đào tạo65</v>
      </c>
      <c r="B3780" s="3" t="s">
        <v>22</v>
      </c>
      <c r="C3780" s="8" t="s">
        <v>170</v>
      </c>
      <c r="D3780" s="49"/>
      <c r="E3780" s="50">
        <v>20</v>
      </c>
      <c r="F3780" s="51">
        <v>65.707199999999986</v>
      </c>
      <c r="G3780" s="50">
        <v>1314.1439999999998</v>
      </c>
      <c r="H3780">
        <v>65</v>
      </c>
    </row>
    <row r="3781" spans="1:8">
      <c r="A3781" t="str">
        <f t="shared" si="128"/>
        <v>Chi các chế độ chính sách65</v>
      </c>
      <c r="B3781" s="25">
        <v>3</v>
      </c>
      <c r="C3781" s="6" t="s">
        <v>50</v>
      </c>
      <c r="D3781" s="47"/>
      <c r="E3781" s="45"/>
      <c r="F3781" s="46"/>
      <c r="G3781" s="45">
        <v>2462.4760020157896</v>
      </c>
      <c r="H3781">
        <v>65</v>
      </c>
    </row>
    <row r="3782" spans="1:8" ht="30">
      <c r="A3782" t="str">
        <f t="shared" si="128"/>
        <v>Miễn giảm học phí, hỗ trợ chi phí học tập65</v>
      </c>
      <c r="B3782" s="3" t="s">
        <v>10</v>
      </c>
      <c r="C3782" s="8" t="s">
        <v>49</v>
      </c>
      <c r="D3782" s="49"/>
      <c r="E3782" s="50">
        <v>89</v>
      </c>
      <c r="F3782" s="51"/>
      <c r="G3782" s="50">
        <v>120.14999999999999</v>
      </c>
      <c r="H3782">
        <v>65</v>
      </c>
    </row>
    <row r="3783" spans="1:8" ht="45">
      <c r="A3783" t="str">
        <f t="shared" si="128"/>
        <v>Chính sách hỗ trợ mầm non (tiền ăn trẻ, hỗ trợ giáo viên, hỗ trợ cơ sở mầm non)65</v>
      </c>
      <c r="B3783" s="3" t="s">
        <v>1</v>
      </c>
      <c r="C3783" s="8" t="s">
        <v>48</v>
      </c>
      <c r="D3783" s="49"/>
      <c r="E3783" s="50">
        <v>11</v>
      </c>
      <c r="F3783" s="51"/>
      <c r="G3783" s="50">
        <v>15.840000000000002</v>
      </c>
      <c r="H3783">
        <v>65</v>
      </c>
    </row>
    <row r="3784" spans="1:8">
      <c r="A3784" t="str">
        <f t="shared" si="128"/>
        <v>Chế độ hỗ trợ học sinh khuyết tật65</v>
      </c>
      <c r="B3784" s="3" t="s">
        <v>26</v>
      </c>
      <c r="C3784" s="8" t="s">
        <v>47</v>
      </c>
      <c r="D3784" s="49"/>
      <c r="E3784" s="50">
        <v>2</v>
      </c>
      <c r="F3784" s="51"/>
      <c r="G3784" s="50">
        <v>33.696000000000005</v>
      </c>
      <c r="H3784">
        <v>65</v>
      </c>
    </row>
    <row r="3785" spans="1:8" ht="30">
      <c r="A3785" t="str">
        <f t="shared" si="128"/>
        <v>Chế độ giáo viên dạy trẻ khuyết tật65</v>
      </c>
      <c r="B3785" s="3" t="s">
        <v>24</v>
      </c>
      <c r="C3785" s="8" t="s">
        <v>46</v>
      </c>
      <c r="D3785" s="49"/>
      <c r="E3785" s="50"/>
      <c r="F3785" s="51"/>
      <c r="G3785" s="50">
        <v>1821.1900020157896</v>
      </c>
      <c r="H3785">
        <v>65</v>
      </c>
    </row>
    <row r="3786" spans="1:8" ht="30">
      <c r="A3786" t="str">
        <f t="shared" si="128"/>
        <v>Chế độ hỗ trợ trẻ em nhà trẻ bán trú65</v>
      </c>
      <c r="B3786" s="3" t="s">
        <v>22</v>
      </c>
      <c r="C3786" s="8" t="s">
        <v>45</v>
      </c>
      <c r="D3786" s="49"/>
      <c r="E3786" s="50"/>
      <c r="F3786" s="51"/>
      <c r="G3786" s="50">
        <v>0</v>
      </c>
      <c r="H3786">
        <v>65</v>
      </c>
    </row>
    <row r="3787" spans="1:8" ht="30">
      <c r="A3787" t="str">
        <f t="shared" si="128"/>
        <v>Chế độ hỗ trợ đối với học sinh, trường dân tộc nội trú65</v>
      </c>
      <c r="B3787" s="21" t="s">
        <v>20</v>
      </c>
      <c r="C3787" s="22" t="s">
        <v>161</v>
      </c>
      <c r="D3787" s="49"/>
      <c r="E3787" s="50"/>
      <c r="F3787" s="51"/>
      <c r="G3787" s="50"/>
      <c r="H3787">
        <v>65</v>
      </c>
    </row>
    <row r="3788" spans="1:8">
      <c r="A3788" t="str">
        <f t="shared" si="128"/>
        <v>Hỗ trợ Tết Nguyên đán65</v>
      </c>
      <c r="B3788" s="3" t="s">
        <v>18</v>
      </c>
      <c r="C3788" s="8" t="s">
        <v>44</v>
      </c>
      <c r="D3788" s="49"/>
      <c r="E3788" s="50">
        <v>393</v>
      </c>
      <c r="F3788" s="51">
        <v>1.2</v>
      </c>
      <c r="G3788" s="50">
        <v>471.59999999999997</v>
      </c>
      <c r="H3788">
        <v>65</v>
      </c>
    </row>
    <row r="3789" spans="1:8">
      <c r="A3789" t="str">
        <f t="shared" si="128"/>
        <v>Các đặc thù65</v>
      </c>
      <c r="B3789" s="25">
        <v>4</v>
      </c>
      <c r="C3789" s="6" t="s">
        <v>43</v>
      </c>
      <c r="D3789" s="47"/>
      <c r="E3789" s="45"/>
      <c r="F3789" s="46"/>
      <c r="G3789" s="45">
        <v>168.83640000000003</v>
      </c>
      <c r="H3789">
        <v>65</v>
      </c>
    </row>
    <row r="3790" spans="1:8" ht="30">
      <c r="A3790" t="str">
        <f t="shared" si="128"/>
        <v>Trường có từ 02 cơ sở trở lên, mỗi cơ sở65</v>
      </c>
      <c r="B3790" s="3" t="s">
        <v>10</v>
      </c>
      <c r="C3790" s="8" t="s">
        <v>42</v>
      </c>
      <c r="D3790" s="49"/>
      <c r="E3790" s="50">
        <v>3</v>
      </c>
      <c r="F3790" s="51">
        <v>56.278800000000004</v>
      </c>
      <c r="G3790" s="50">
        <v>168.83640000000003</v>
      </c>
      <c r="H3790">
        <v>65</v>
      </c>
    </row>
    <row r="3791" spans="1:8" ht="30">
      <c r="A3791" t="str">
        <f t="shared" si="128"/>
        <v>Hỗ trợ các phường, xã trung tâm (kinh phí đào tạo chính trị)65</v>
      </c>
      <c r="B3791" s="3" t="s">
        <v>1</v>
      </c>
      <c r="C3791" s="8" t="s">
        <v>166</v>
      </c>
      <c r="D3791" s="49"/>
      <c r="E3791" s="50"/>
      <c r="F3791" s="51">
        <v>1500</v>
      </c>
      <c r="G3791" s="50"/>
      <c r="H3791">
        <v>65</v>
      </c>
    </row>
    <row r="3792" spans="1:8">
      <c r="A3792" t="str">
        <f t="shared" si="128"/>
        <v>Kinh phí hoạt động ngành65</v>
      </c>
      <c r="B3792" s="25">
        <v>5</v>
      </c>
      <c r="C3792" s="6" t="s">
        <v>41</v>
      </c>
      <c r="D3792" s="47"/>
      <c r="E3792" s="52">
        <v>25683</v>
      </c>
      <c r="F3792" s="53">
        <v>0.01</v>
      </c>
      <c r="G3792" s="45">
        <v>256.83</v>
      </c>
      <c r="H3792">
        <v>65</v>
      </c>
    </row>
    <row r="3793" spans="1:8">
      <c r="A3793" t="str">
        <f t="shared" si="128"/>
        <v>Các sự nghiệp khác65</v>
      </c>
      <c r="B3793" s="25" t="s">
        <v>40</v>
      </c>
      <c r="C3793" s="6" t="s">
        <v>39</v>
      </c>
      <c r="D3793" s="47"/>
      <c r="E3793" s="50"/>
      <c r="F3793" s="46"/>
      <c r="G3793" s="45">
        <v>64247.788492000007</v>
      </c>
      <c r="H3793">
        <v>65</v>
      </c>
    </row>
    <row r="3794" spans="1:8">
      <c r="A3794" t="str">
        <f t="shared" si="128"/>
        <v>Chi chế độ tiền lương65</v>
      </c>
      <c r="B3794" s="25">
        <v>1</v>
      </c>
      <c r="C3794" s="10" t="s">
        <v>38</v>
      </c>
      <c r="D3794" s="48"/>
      <c r="E3794" s="45"/>
      <c r="F3794" s="46"/>
      <c r="G3794" s="45">
        <v>13277.491812000004</v>
      </c>
      <c r="H3794">
        <v>65</v>
      </c>
    </row>
    <row r="3795" spans="1:8" ht="30">
      <c r="A3795" t="str">
        <f t="shared" si="128"/>
        <v>Chế độ tiền lương theo số biên chế có mặt65</v>
      </c>
      <c r="B3795" s="3" t="s">
        <v>10</v>
      </c>
      <c r="C3795" s="8" t="s">
        <v>37</v>
      </c>
      <c r="D3795" s="49"/>
      <c r="E3795" s="50">
        <v>63</v>
      </c>
      <c r="F3795" s="51"/>
      <c r="G3795" s="50">
        <v>10039.988556000002</v>
      </c>
      <c r="H3795">
        <v>65</v>
      </c>
    </row>
    <row r="3796" spans="1:8">
      <c r="A3796" t="str">
        <f t="shared" si="128"/>
        <v>Phụ cấp cấp ủy65</v>
      </c>
      <c r="B3796" s="3" t="s">
        <v>1</v>
      </c>
      <c r="C3796" s="8" t="s">
        <v>36</v>
      </c>
      <c r="D3796" s="49"/>
      <c r="E3796" s="54">
        <v>27</v>
      </c>
      <c r="F3796" s="51">
        <v>8.4239999999999995</v>
      </c>
      <c r="G3796" s="50">
        <v>227.44799999999998</v>
      </c>
      <c r="H3796">
        <v>65</v>
      </c>
    </row>
    <row r="3797" spans="1:8">
      <c r="A3797" t="str">
        <f t="shared" si="128"/>
        <v>Phụ cấp HĐND65</v>
      </c>
      <c r="B3797" s="3" t="s">
        <v>26</v>
      </c>
      <c r="C3797" s="8" t="s">
        <v>35</v>
      </c>
      <c r="D3797" s="49"/>
      <c r="E3797" s="54">
        <v>58</v>
      </c>
      <c r="F3797" s="51">
        <v>8.4239999999999995</v>
      </c>
      <c r="G3797" s="50">
        <v>488.59199999999998</v>
      </c>
      <c r="H3797">
        <v>65</v>
      </c>
    </row>
    <row r="3798" spans="1:8" ht="45">
      <c r="A3798" t="str">
        <f t="shared" si="128"/>
        <v>Chế độ người hoạt động không chuyên trách, người trực tiếp tham gia hoạt động tại cấp ấp65</v>
      </c>
      <c r="B3798" s="3" t="s">
        <v>24</v>
      </c>
      <c r="C3798" s="8" t="s">
        <v>34</v>
      </c>
      <c r="D3798" s="49"/>
      <c r="E3798" s="50"/>
      <c r="F3798" s="51"/>
      <c r="G3798" s="50">
        <v>2521.463256</v>
      </c>
      <c r="H3798">
        <v>65</v>
      </c>
    </row>
    <row r="3799" spans="1:8">
      <c r="A3799" t="str">
        <f t="shared" si="128"/>
        <v>Khoán chi hoạt động 65</v>
      </c>
      <c r="B3799" s="25">
        <v>2</v>
      </c>
      <c r="C3799" s="6" t="s">
        <v>33</v>
      </c>
      <c r="D3799" s="47"/>
      <c r="E3799" s="45"/>
      <c r="F3799" s="46"/>
      <c r="G3799" s="45">
        <v>7802</v>
      </c>
      <c r="H3799">
        <v>65</v>
      </c>
    </row>
    <row r="3800" spans="1:8" ht="30">
      <c r="A3800" t="str">
        <f t="shared" ref="A3800:A3822" si="129">C3800&amp;H3800</f>
        <v>Phân bổ theo số biên chế CBCC được giao65</v>
      </c>
      <c r="B3800" s="14" t="s">
        <v>10</v>
      </c>
      <c r="C3800" s="15" t="s">
        <v>32</v>
      </c>
      <c r="D3800" s="55"/>
      <c r="E3800" s="56">
        <v>70</v>
      </c>
      <c r="F3800" s="57">
        <v>80</v>
      </c>
      <c r="G3800" s="58">
        <v>5600</v>
      </c>
      <c r="H3800">
        <v>65</v>
      </c>
    </row>
    <row r="3801" spans="1:8" ht="30">
      <c r="A3801" t="str">
        <f t="shared" si="129"/>
        <v>Phân bổ theo số biên chế viên chức được giao65</v>
      </c>
      <c r="B3801" s="14" t="s">
        <v>1</v>
      </c>
      <c r="C3801" s="15" t="s">
        <v>31</v>
      </c>
      <c r="D3801" s="55"/>
      <c r="E3801" s="56">
        <v>15</v>
      </c>
      <c r="F3801" s="57">
        <v>50</v>
      </c>
      <c r="G3801" s="58">
        <v>750</v>
      </c>
      <c r="H3801">
        <v>65</v>
      </c>
    </row>
    <row r="3802" spans="1:8" ht="30">
      <c r="A3802" t="str">
        <f t="shared" si="129"/>
        <v>Phân bổ bổ sung số biên chế tiết kiệm, chưa tuyển65</v>
      </c>
      <c r="B3802" s="14" t="s">
        <v>26</v>
      </c>
      <c r="C3802" s="13" t="s">
        <v>30</v>
      </c>
      <c r="D3802" s="59"/>
      <c r="E3802" s="56">
        <v>22</v>
      </c>
      <c r="F3802" s="57">
        <v>66</v>
      </c>
      <c r="G3802" s="58">
        <v>1452</v>
      </c>
      <c r="H3802">
        <v>65</v>
      </c>
    </row>
    <row r="3803" spans="1:8">
      <c r="A3803" t="str">
        <f t="shared" si="129"/>
        <v>Chi các chế độ chính sách lớn65</v>
      </c>
      <c r="B3803" s="25">
        <v>3</v>
      </c>
      <c r="C3803" s="6" t="s">
        <v>29</v>
      </c>
      <c r="D3803" s="47"/>
      <c r="E3803" s="45"/>
      <c r="F3803" s="46"/>
      <c r="G3803" s="45">
        <v>19363.301200000002</v>
      </c>
      <c r="H3803">
        <v>65</v>
      </c>
    </row>
    <row r="3804" spans="1:8" ht="30">
      <c r="A3804" t="str">
        <f t="shared" si="129"/>
        <v>Chi chế độ trợ giúp xã hội thường xuyên65</v>
      </c>
      <c r="B3804" s="3" t="s">
        <v>10</v>
      </c>
      <c r="C3804" s="8" t="s">
        <v>28</v>
      </c>
      <c r="D3804" s="49"/>
      <c r="E3804" s="50">
        <v>959</v>
      </c>
      <c r="F3804" s="51"/>
      <c r="G3804" s="50">
        <v>6900</v>
      </c>
      <c r="H3804">
        <v>65</v>
      </c>
    </row>
    <row r="3805" spans="1:8">
      <c r="A3805" t="str">
        <f t="shared" si="129"/>
        <v>Tiền điện hộ nghèo, BTXH65</v>
      </c>
      <c r="B3805" s="3" t="s">
        <v>1</v>
      </c>
      <c r="C3805" s="8" t="s">
        <v>27</v>
      </c>
      <c r="D3805" s="49"/>
      <c r="E3805" s="50">
        <v>26</v>
      </c>
      <c r="F3805" s="51"/>
      <c r="G3805" s="50">
        <v>20.436</v>
      </c>
      <c r="H3805">
        <v>65</v>
      </c>
    </row>
    <row r="3806" spans="1:8" ht="30">
      <c r="A3806" t="str">
        <f t="shared" si="129"/>
        <v>Chính sách người có uy tín, già làng65</v>
      </c>
      <c r="B3806" s="3" t="s">
        <v>26</v>
      </c>
      <c r="C3806" s="8" t="s">
        <v>25</v>
      </c>
      <c r="D3806" s="49"/>
      <c r="E3806" s="50">
        <v>7</v>
      </c>
      <c r="F3806" s="51"/>
      <c r="G3806" s="50">
        <v>111.20000000000002</v>
      </c>
      <c r="H3806">
        <v>65</v>
      </c>
    </row>
    <row r="3807" spans="1:8" ht="30">
      <c r="A3807" t="str">
        <f t="shared" si="129"/>
        <v>Chế độ quà tặng, chúc thọ người cao tuổi65</v>
      </c>
      <c r="B3807" s="3" t="s">
        <v>24</v>
      </c>
      <c r="C3807" s="8" t="s">
        <v>23</v>
      </c>
      <c r="D3807" s="49"/>
      <c r="E3807" s="50">
        <v>385</v>
      </c>
      <c r="F3807" s="51"/>
      <c r="G3807" s="50">
        <v>177.89999999999998</v>
      </c>
      <c r="H3807">
        <v>65</v>
      </c>
    </row>
    <row r="3808" spans="1:8" ht="30">
      <c r="A3808" t="str">
        <f t="shared" si="129"/>
        <v>Chế độ đối với trưởng các đoàn thể ấp65</v>
      </c>
      <c r="B3808" s="3" t="s">
        <v>22</v>
      </c>
      <c r="C3808" s="8" t="s">
        <v>21</v>
      </c>
      <c r="D3808" s="49"/>
      <c r="E3808" s="50">
        <v>64</v>
      </c>
      <c r="F3808" s="51">
        <v>3.5999999999999996</v>
      </c>
      <c r="G3808" s="50">
        <v>230.39999999999998</v>
      </c>
      <c r="H3808">
        <v>65</v>
      </c>
    </row>
    <row r="3809" spans="1:8">
      <c r="A3809" t="str">
        <f t="shared" si="129"/>
        <v>Chế độ hỗ trợ tổ nhân dân65</v>
      </c>
      <c r="B3809" s="3" t="s">
        <v>20</v>
      </c>
      <c r="C3809" s="8" t="s">
        <v>19</v>
      </c>
      <c r="D3809" s="49"/>
      <c r="E3809" s="50">
        <v>188</v>
      </c>
      <c r="F3809" s="51">
        <v>3.5999999999999996</v>
      </c>
      <c r="G3809" s="50">
        <v>676.8</v>
      </c>
      <c r="H3809">
        <v>65</v>
      </c>
    </row>
    <row r="3810" spans="1:8" ht="30">
      <c r="A3810" t="str">
        <f t="shared" si="129"/>
        <v>Chế độ đối với đội an ninh trật tự cơ sở65</v>
      </c>
      <c r="B3810" s="3" t="s">
        <v>18</v>
      </c>
      <c r="C3810" s="8" t="s">
        <v>17</v>
      </c>
      <c r="D3810" s="49"/>
      <c r="E3810" s="50">
        <v>50</v>
      </c>
      <c r="F3810" s="51"/>
      <c r="G3810" s="50">
        <v>3616.8000000000006</v>
      </c>
      <c r="H3810">
        <v>65</v>
      </c>
    </row>
    <row r="3811" spans="1:8">
      <c r="A3811" t="str">
        <f t="shared" si="129"/>
        <v>Chế độ dân quân tự vệ65</v>
      </c>
      <c r="B3811" s="3" t="s">
        <v>16</v>
      </c>
      <c r="C3811" s="8" t="s">
        <v>15</v>
      </c>
      <c r="D3811" s="49"/>
      <c r="E3811" s="50">
        <v>28</v>
      </c>
      <c r="F3811" s="51"/>
      <c r="G3811" s="50">
        <v>6617.7251999999999</v>
      </c>
      <c r="H3811">
        <v>65</v>
      </c>
    </row>
    <row r="3812" spans="1:8">
      <c r="A3812" t="str">
        <f t="shared" si="129"/>
        <v>Chế độ hỗ trợ Tết Nguyên đán65</v>
      </c>
      <c r="B3812" s="3" t="s">
        <v>14</v>
      </c>
      <c r="C3812" s="8" t="s">
        <v>13</v>
      </c>
      <c r="D3812" s="49"/>
      <c r="E3812" s="50">
        <v>1192</v>
      </c>
      <c r="F3812" s="51">
        <v>1.2</v>
      </c>
      <c r="G3812" s="50">
        <v>1012.0399999999998</v>
      </c>
      <c r="H3812">
        <v>65</v>
      </c>
    </row>
    <row r="3813" spans="1:8">
      <c r="A3813" t="str">
        <f t="shared" si="129"/>
        <v>Chi thu gom, xử lý rác65</v>
      </c>
      <c r="B3813" s="25">
        <v>4</v>
      </c>
      <c r="C3813" s="10" t="s">
        <v>12</v>
      </c>
      <c r="D3813" s="48"/>
      <c r="E3813" s="45"/>
      <c r="F3813" s="46"/>
      <c r="G3813" s="45">
        <v>3827.4044800000001</v>
      </c>
      <c r="H3813">
        <v>65</v>
      </c>
    </row>
    <row r="3814" spans="1:8">
      <c r="A3814" t="str">
        <f t="shared" si="129"/>
        <v>Chi bổ sung đặc thù65</v>
      </c>
      <c r="B3814" s="25">
        <v>5</v>
      </c>
      <c r="C3814" s="6" t="s">
        <v>11</v>
      </c>
      <c r="D3814" s="47"/>
      <c r="E3814" s="45"/>
      <c r="F3814" s="46"/>
      <c r="G3814" s="45">
        <v>0</v>
      </c>
      <c r="H3814">
        <v>65</v>
      </c>
    </row>
    <row r="3815" spans="1:8">
      <c r="A3815" t="str">
        <f t="shared" si="129"/>
        <v>Hỗ trợ các phường, xã trung tâm65</v>
      </c>
      <c r="B3815" s="3" t="s">
        <v>10</v>
      </c>
      <c r="C3815" s="8" t="s">
        <v>9</v>
      </c>
      <c r="D3815" s="49"/>
      <c r="E3815" s="50"/>
      <c r="F3815" s="51"/>
      <c r="G3815" s="50">
        <v>0</v>
      </c>
      <c r="H3815">
        <v>65</v>
      </c>
    </row>
    <row r="3816" spans="1:8">
      <c r="A3816" t="str">
        <f t="shared" si="129"/>
        <v>- Phường Trấn Biên 65</v>
      </c>
      <c r="B3816" s="3"/>
      <c r="C3816" s="8" t="s">
        <v>8</v>
      </c>
      <c r="D3816" s="49"/>
      <c r="E3816" s="50"/>
      <c r="F3816" s="51">
        <v>60000</v>
      </c>
      <c r="G3816" s="50"/>
      <c r="H3816">
        <v>65</v>
      </c>
    </row>
    <row r="3817" spans="1:8" ht="30">
      <c r="A3817" t="str">
        <f t="shared" si="129"/>
        <v>- Phường Long Khánh và Phường Bình Phước65</v>
      </c>
      <c r="B3817" s="3"/>
      <c r="C3817" s="8" t="s">
        <v>7</v>
      </c>
      <c r="D3817" s="49"/>
      <c r="E3817" s="50"/>
      <c r="F3817" s="51">
        <v>19200</v>
      </c>
      <c r="G3817" s="50"/>
      <c r="H3817">
        <v>65</v>
      </c>
    </row>
    <row r="3818" spans="1:8">
      <c r="A3818" t="str">
        <f t="shared" si="129"/>
        <v>- Các phường trung tâm khác65</v>
      </c>
      <c r="B3818" s="3"/>
      <c r="C3818" s="8" t="s">
        <v>6</v>
      </c>
      <c r="D3818" s="49"/>
      <c r="E3818" s="50"/>
      <c r="F3818" s="51">
        <v>8500</v>
      </c>
      <c r="G3818" s="50"/>
      <c r="H3818">
        <v>65</v>
      </c>
    </row>
    <row r="3819" spans="1:8">
      <c r="A3819" t="str">
        <f t="shared" si="129"/>
        <v xml:space="preserve"> Hỗ trợ các xã vùng biên giới65</v>
      </c>
      <c r="B3819" s="3" t="s">
        <v>1</v>
      </c>
      <c r="C3819" s="8" t="s">
        <v>5</v>
      </c>
      <c r="D3819" s="49"/>
      <c r="E3819" s="50"/>
      <c r="F3819" s="51">
        <v>3000</v>
      </c>
      <c r="G3819" s="50">
        <v>0</v>
      </c>
      <c r="H3819">
        <v>65</v>
      </c>
    </row>
    <row r="3820" spans="1:8">
      <c r="A3820" t="str">
        <f t="shared" si="129"/>
        <v>Phân bổ chung 65</v>
      </c>
      <c r="B3820" s="25">
        <v>9</v>
      </c>
      <c r="C3820" s="6" t="s">
        <v>4</v>
      </c>
      <c r="D3820" s="47"/>
      <c r="E3820" s="45"/>
      <c r="F3820" s="46"/>
      <c r="G3820" s="45">
        <v>19977.591</v>
      </c>
      <c r="H3820">
        <v>65</v>
      </c>
    </row>
    <row r="3821" spans="1:8">
      <c r="A3821" t="str">
        <f t="shared" si="129"/>
        <v>Phân bổ chung theo xã65</v>
      </c>
      <c r="B3821" s="3" t="s">
        <v>3</v>
      </c>
      <c r="C3821" s="8" t="s">
        <v>2</v>
      </c>
      <c r="D3821" s="49"/>
      <c r="E3821" s="50">
        <v>1</v>
      </c>
      <c r="F3821" s="51">
        <v>18000</v>
      </c>
      <c r="G3821" s="50">
        <v>18000</v>
      </c>
      <c r="H3821">
        <v>65</v>
      </c>
    </row>
    <row r="3822" spans="1:8">
      <c r="A3822" t="str">
        <f t="shared" si="129"/>
        <v>Phân bổ theo dân số 65</v>
      </c>
      <c r="B3822" s="3" t="s">
        <v>1</v>
      </c>
      <c r="C3822" s="8" t="s">
        <v>0</v>
      </c>
      <c r="D3822" s="49"/>
      <c r="E3822" s="52">
        <v>25683</v>
      </c>
      <c r="F3822" s="51">
        <v>7.6999999999999999E-2</v>
      </c>
      <c r="G3822" s="50">
        <v>1977.5909999999999</v>
      </c>
      <c r="H3822">
        <v>65</v>
      </c>
    </row>
    <row r="3825" spans="1:8">
      <c r="B3825" s="147" t="s">
        <v>64</v>
      </c>
      <c r="C3825" s="149" t="s">
        <v>63</v>
      </c>
      <c r="D3825" s="149" t="s">
        <v>62</v>
      </c>
      <c r="E3825" s="151" t="s">
        <v>61</v>
      </c>
      <c r="F3825" s="151"/>
      <c r="G3825" s="151"/>
      <c r="H3825">
        <v>66</v>
      </c>
    </row>
    <row r="3826" spans="1:8">
      <c r="B3826" s="148"/>
      <c r="C3826" s="150"/>
      <c r="D3826" s="150"/>
      <c r="E3826" s="18" t="s">
        <v>60</v>
      </c>
      <c r="F3826" s="18" t="s">
        <v>59</v>
      </c>
      <c r="G3826" s="18" t="s">
        <v>58</v>
      </c>
      <c r="H3826">
        <v>66</v>
      </c>
    </row>
    <row r="3827" spans="1:8">
      <c r="A3827" t="str">
        <f t="shared" ref="A3827:A3858" si="130">C3827&amp;H3827</f>
        <v>Tổng66</v>
      </c>
      <c r="B3827" s="25"/>
      <c r="C3827" s="26" t="s">
        <v>57</v>
      </c>
      <c r="D3827" s="45"/>
      <c r="E3827" s="45"/>
      <c r="F3827" s="46"/>
      <c r="G3827" s="45">
        <f>G3828+G3852</f>
        <v>180338.47482690998</v>
      </c>
      <c r="H3827">
        <v>66</v>
      </c>
    </row>
    <row r="3828" spans="1:8">
      <c r="A3828" t="str">
        <f t="shared" si="130"/>
        <v>Sự nghiệp giáo dục - đào tạo66</v>
      </c>
      <c r="B3828" s="25" t="s">
        <v>56</v>
      </c>
      <c r="C3828" s="6" t="s">
        <v>55</v>
      </c>
      <c r="D3828" s="47"/>
      <c r="E3828" s="45"/>
      <c r="F3828" s="46"/>
      <c r="G3828" s="45">
        <v>103115.59452290999</v>
      </c>
      <c r="H3828">
        <v>66</v>
      </c>
    </row>
    <row r="3829" spans="1:8" ht="28.5">
      <c r="A3829" t="str">
        <f t="shared" si="130"/>
        <v>Chi chế độ tiền lương theo số biên chế có mặt66</v>
      </c>
      <c r="B3829" s="25">
        <v>1</v>
      </c>
      <c r="C3829" s="10" t="s">
        <v>54</v>
      </c>
      <c r="D3829" s="48"/>
      <c r="E3829" s="45">
        <v>342</v>
      </c>
      <c r="F3829" s="46"/>
      <c r="G3829" s="45">
        <v>80789.696953559993</v>
      </c>
      <c r="H3829">
        <v>66</v>
      </c>
    </row>
    <row r="3830" spans="1:8">
      <c r="A3830" t="str">
        <f t="shared" si="130"/>
        <v>Khoán chi hoạt động giáo dục66</v>
      </c>
      <c r="B3830" s="25">
        <v>2</v>
      </c>
      <c r="C3830" s="6" t="s">
        <v>163</v>
      </c>
      <c r="D3830" s="47"/>
      <c r="E3830" s="45">
        <v>342</v>
      </c>
      <c r="F3830" s="46"/>
      <c r="G3830" s="45">
        <v>16475</v>
      </c>
      <c r="H3830">
        <v>66</v>
      </c>
    </row>
    <row r="3831" spans="1:8">
      <c r="A3831" t="str">
        <f t="shared" si="130"/>
        <v>Mầm non66</v>
      </c>
      <c r="B3831" s="3" t="s">
        <v>10</v>
      </c>
      <c r="C3831" s="8" t="s">
        <v>53</v>
      </c>
      <c r="D3831" s="49"/>
      <c r="E3831" s="50">
        <v>101</v>
      </c>
      <c r="F3831" s="51"/>
      <c r="G3831" s="50">
        <v>6060</v>
      </c>
      <c r="H3831">
        <v>66</v>
      </c>
    </row>
    <row r="3832" spans="1:8">
      <c r="A3832" t="str">
        <f t="shared" si="130"/>
        <v>- Phường66</v>
      </c>
      <c r="B3832" s="3"/>
      <c r="C3832" s="8" t="s">
        <v>167</v>
      </c>
      <c r="D3832" s="49"/>
      <c r="E3832" s="50"/>
      <c r="F3832" s="51">
        <v>52</v>
      </c>
      <c r="G3832" s="50">
        <v>0</v>
      </c>
      <c r="H3832">
        <v>66</v>
      </c>
    </row>
    <row r="3833" spans="1:8">
      <c r="A3833" t="str">
        <f t="shared" si="130"/>
        <v>- Xã66</v>
      </c>
      <c r="B3833" s="3"/>
      <c r="C3833" s="8" t="s">
        <v>164</v>
      </c>
      <c r="D3833" s="49"/>
      <c r="E3833" s="50">
        <v>101</v>
      </c>
      <c r="F3833" s="51">
        <v>60</v>
      </c>
      <c r="G3833" s="50">
        <v>6060</v>
      </c>
      <c r="H3833">
        <v>66</v>
      </c>
    </row>
    <row r="3834" spans="1:8">
      <c r="A3834" t="str">
        <f t="shared" si="130"/>
        <v>Cấp 1, 266</v>
      </c>
      <c r="B3834" s="3" t="s">
        <v>1</v>
      </c>
      <c r="C3834" s="8" t="s">
        <v>52</v>
      </c>
      <c r="D3834" s="49"/>
      <c r="E3834" s="50">
        <v>241</v>
      </c>
      <c r="F3834" s="51"/>
      <c r="G3834" s="50">
        <v>8435</v>
      </c>
      <c r="H3834">
        <v>66</v>
      </c>
    </row>
    <row r="3835" spans="1:8">
      <c r="A3835" t="str">
        <f t="shared" si="130"/>
        <v>-Phường66</v>
      </c>
      <c r="B3835" s="3"/>
      <c r="C3835" s="8" t="s">
        <v>168</v>
      </c>
      <c r="D3835" s="49"/>
      <c r="E3835" s="50"/>
      <c r="F3835" s="51">
        <v>30</v>
      </c>
      <c r="G3835" s="50">
        <v>0</v>
      </c>
      <c r="H3835">
        <v>66</v>
      </c>
    </row>
    <row r="3836" spans="1:8">
      <c r="A3836" t="str">
        <f t="shared" si="130"/>
        <v>-Xã66</v>
      </c>
      <c r="B3836" s="3"/>
      <c r="C3836" s="8" t="s">
        <v>169</v>
      </c>
      <c r="D3836" s="49"/>
      <c r="E3836" s="50">
        <v>241</v>
      </c>
      <c r="F3836" s="51">
        <v>35</v>
      </c>
      <c r="G3836" s="50">
        <v>8435</v>
      </c>
      <c r="H3836">
        <v>66</v>
      </c>
    </row>
    <row r="3837" spans="1:8">
      <c r="A3837" t="str">
        <f t="shared" si="130"/>
        <v>Trường chính trị 66</v>
      </c>
      <c r="B3837" s="3" t="s">
        <v>26</v>
      </c>
      <c r="C3837" s="8" t="s">
        <v>51</v>
      </c>
      <c r="D3837" s="49"/>
      <c r="E3837" s="50"/>
      <c r="F3837" s="51">
        <v>80</v>
      </c>
      <c r="G3837" s="50">
        <v>0</v>
      </c>
      <c r="H3837">
        <v>66</v>
      </c>
    </row>
    <row r="3838" spans="1:8">
      <c r="A3838" t="str">
        <f t="shared" si="130"/>
        <v>Trường dân tộc nội trú66</v>
      </c>
      <c r="B3838" s="3" t="s">
        <v>24</v>
      </c>
      <c r="C3838" s="8" t="s">
        <v>165</v>
      </c>
      <c r="D3838" s="49"/>
      <c r="E3838" s="50"/>
      <c r="F3838" s="51">
        <v>55</v>
      </c>
      <c r="G3838" s="50">
        <v>0</v>
      </c>
      <c r="H3838">
        <v>66</v>
      </c>
    </row>
    <row r="3839" spans="1:8" ht="45">
      <c r="A3839" t="str">
        <f t="shared" si="130"/>
        <v>'Phân bổ bổ sung số biên chế tiết kiệm, chưa tuyển sự nghiệp giáo dục - đào tạo66</v>
      </c>
      <c r="B3839" s="3" t="s">
        <v>22</v>
      </c>
      <c r="C3839" s="8" t="s">
        <v>170</v>
      </c>
      <c r="D3839" s="49"/>
      <c r="E3839" s="50">
        <v>30</v>
      </c>
      <c r="F3839" s="51">
        <v>66</v>
      </c>
      <c r="G3839" s="50">
        <v>1980</v>
      </c>
      <c r="H3839">
        <v>66</v>
      </c>
    </row>
    <row r="3840" spans="1:8">
      <c r="A3840" t="str">
        <f t="shared" si="130"/>
        <v>Chi các chế độ chính sách66</v>
      </c>
      <c r="B3840" s="25">
        <v>3</v>
      </c>
      <c r="C3840" s="6" t="s">
        <v>50</v>
      </c>
      <c r="D3840" s="47"/>
      <c r="E3840" s="45">
        <v>0</v>
      </c>
      <c r="F3840" s="46"/>
      <c r="G3840" s="45">
        <v>5263.7575693500003</v>
      </c>
      <c r="H3840">
        <v>66</v>
      </c>
    </row>
    <row r="3841" spans="1:8" ht="30">
      <c r="A3841" t="str">
        <f t="shared" si="130"/>
        <v>Miễn giảm học phí, hỗ trợ chi phí học tập66</v>
      </c>
      <c r="B3841" s="3" t="s">
        <v>10</v>
      </c>
      <c r="C3841" s="8" t="s">
        <v>49</v>
      </c>
      <c r="D3841" s="49"/>
      <c r="E3841" s="50"/>
      <c r="F3841" s="51"/>
      <c r="G3841" s="50">
        <v>184.95000000000002</v>
      </c>
      <c r="H3841">
        <v>66</v>
      </c>
    </row>
    <row r="3842" spans="1:8" ht="45">
      <c r="A3842" t="str">
        <f t="shared" si="130"/>
        <v>Chính sách hỗ trợ mầm non (tiền ăn trẻ, hỗ trợ giáo viên, hỗ trợ cơ sở mầm non)66</v>
      </c>
      <c r="B3842" s="3" t="s">
        <v>1</v>
      </c>
      <c r="C3842" s="8" t="s">
        <v>48</v>
      </c>
      <c r="D3842" s="49"/>
      <c r="E3842" s="50"/>
      <c r="F3842" s="51"/>
      <c r="G3842" s="50">
        <v>103.67999999999999</v>
      </c>
      <c r="H3842">
        <v>66</v>
      </c>
    </row>
    <row r="3843" spans="1:8">
      <c r="A3843" t="str">
        <f t="shared" si="130"/>
        <v>Chế độ hỗ trợ học sinh khuyết tật66</v>
      </c>
      <c r="B3843" s="3" t="s">
        <v>26</v>
      </c>
      <c r="C3843" s="8" t="s">
        <v>47</v>
      </c>
      <c r="D3843" s="49"/>
      <c r="E3843" s="50"/>
      <c r="F3843" s="51"/>
      <c r="G3843" s="50">
        <v>0</v>
      </c>
      <c r="H3843">
        <v>66</v>
      </c>
    </row>
    <row r="3844" spans="1:8" ht="30">
      <c r="A3844" t="str">
        <f t="shared" si="130"/>
        <v>Chế độ giáo viên dạy trẻ khuyết tật66</v>
      </c>
      <c r="B3844" s="3" t="s">
        <v>24</v>
      </c>
      <c r="C3844" s="8" t="s">
        <v>46</v>
      </c>
      <c r="D3844" s="49"/>
      <c r="E3844" s="50"/>
      <c r="F3844" s="51"/>
      <c r="G3844" s="50">
        <v>4376.8525693500005</v>
      </c>
      <c r="H3844">
        <v>66</v>
      </c>
    </row>
    <row r="3845" spans="1:8" ht="30">
      <c r="A3845" t="str">
        <f t="shared" si="130"/>
        <v>Chế độ hỗ trợ trẻ em nhà trẻ bán trú66</v>
      </c>
      <c r="B3845" s="3" t="s">
        <v>22</v>
      </c>
      <c r="C3845" s="8" t="s">
        <v>45</v>
      </c>
      <c r="D3845" s="49"/>
      <c r="E3845" s="50"/>
      <c r="F3845" s="51"/>
      <c r="G3845" s="50">
        <v>151.87499999999997</v>
      </c>
      <c r="H3845">
        <v>66</v>
      </c>
    </row>
    <row r="3846" spans="1:8" ht="30">
      <c r="A3846" t="str">
        <f t="shared" si="130"/>
        <v>Chế độ hỗ trợ đối với học sinh, trường dân tộc nội trú66</v>
      </c>
      <c r="B3846" s="21" t="s">
        <v>20</v>
      </c>
      <c r="C3846" s="22" t="s">
        <v>161</v>
      </c>
      <c r="D3846" s="49"/>
      <c r="E3846" s="50"/>
      <c r="F3846" s="51"/>
      <c r="G3846" s="50"/>
      <c r="H3846">
        <v>66</v>
      </c>
    </row>
    <row r="3847" spans="1:8">
      <c r="A3847" t="str">
        <f t="shared" si="130"/>
        <v>Hỗ trợ Tết Nguyên đán66</v>
      </c>
      <c r="B3847" s="3" t="s">
        <v>18</v>
      </c>
      <c r="C3847" s="8" t="s">
        <v>44</v>
      </c>
      <c r="D3847" s="49"/>
      <c r="E3847" s="50">
        <v>372</v>
      </c>
      <c r="F3847" s="51">
        <v>1.2</v>
      </c>
      <c r="G3847" s="50">
        <v>446.4</v>
      </c>
      <c r="H3847">
        <v>66</v>
      </c>
    </row>
    <row r="3848" spans="1:8">
      <c r="A3848" t="str">
        <f t="shared" si="130"/>
        <v>Các đặc thù66</v>
      </c>
      <c r="B3848" s="25">
        <v>4</v>
      </c>
      <c r="C3848" s="6" t="s">
        <v>43</v>
      </c>
      <c r="D3848" s="47"/>
      <c r="E3848" s="45">
        <v>6</v>
      </c>
      <c r="F3848" s="46"/>
      <c r="G3848" s="45">
        <v>336</v>
      </c>
      <c r="H3848">
        <v>66</v>
      </c>
    </row>
    <row r="3849" spans="1:8" ht="30">
      <c r="A3849" t="str">
        <f t="shared" si="130"/>
        <v>Trường có từ 02 cơ sở trở lên, mỗi cơ sở66</v>
      </c>
      <c r="B3849" s="3" t="s">
        <v>10</v>
      </c>
      <c r="C3849" s="8" t="s">
        <v>42</v>
      </c>
      <c r="D3849" s="49"/>
      <c r="E3849" s="50">
        <v>6</v>
      </c>
      <c r="F3849" s="51">
        <v>56</v>
      </c>
      <c r="G3849" s="50">
        <v>336</v>
      </c>
      <c r="H3849">
        <v>66</v>
      </c>
    </row>
    <row r="3850" spans="1:8" ht="30">
      <c r="A3850" t="str">
        <f t="shared" si="130"/>
        <v>Hỗ trợ các phường, xã trung tâm (kinh phí đào tạo chính trị)66</v>
      </c>
      <c r="B3850" s="3" t="s">
        <v>1</v>
      </c>
      <c r="C3850" s="8" t="s">
        <v>166</v>
      </c>
      <c r="D3850" s="49"/>
      <c r="E3850" s="50"/>
      <c r="F3850" s="51"/>
      <c r="G3850" s="50"/>
      <c r="H3850">
        <v>66</v>
      </c>
    </row>
    <row r="3851" spans="1:8">
      <c r="A3851" t="str">
        <f t="shared" si="130"/>
        <v>Kinh phí hoạt động ngành66</v>
      </c>
      <c r="B3851" s="25">
        <v>5</v>
      </c>
      <c r="C3851" s="6" t="s">
        <v>41</v>
      </c>
      <c r="D3851" s="47"/>
      <c r="E3851" s="52">
        <v>25114</v>
      </c>
      <c r="F3851" s="53">
        <v>0.01</v>
      </c>
      <c r="G3851" s="45">
        <v>251.14000000000001</v>
      </c>
      <c r="H3851">
        <v>66</v>
      </c>
    </row>
    <row r="3852" spans="1:8">
      <c r="A3852" t="str">
        <f t="shared" si="130"/>
        <v>Các sự nghiệp khác66</v>
      </c>
      <c r="B3852" s="25" t="s">
        <v>40</v>
      </c>
      <c r="C3852" s="6" t="s">
        <v>39</v>
      </c>
      <c r="D3852" s="47"/>
      <c r="E3852" s="50">
        <v>174</v>
      </c>
      <c r="F3852" s="46"/>
      <c r="G3852" s="45">
        <f>G3853+G3858+G3862+G3872+G3873+G3879</f>
        <v>77222.880303999991</v>
      </c>
      <c r="H3852">
        <v>66</v>
      </c>
    </row>
    <row r="3853" spans="1:8">
      <c r="A3853" t="str">
        <f t="shared" si="130"/>
        <v>Chi chế độ tiền lương66</v>
      </c>
      <c r="B3853" s="25">
        <v>1</v>
      </c>
      <c r="C3853" s="10" t="s">
        <v>38</v>
      </c>
      <c r="D3853" s="48"/>
      <c r="E3853" s="45"/>
      <c r="F3853" s="46"/>
      <c r="G3853" s="45">
        <f>G3854+G3855+G3856+G3857</f>
        <v>18138.775823999997</v>
      </c>
      <c r="H3853">
        <v>66</v>
      </c>
    </row>
    <row r="3854" spans="1:8" ht="30">
      <c r="A3854" t="str">
        <f t="shared" si="130"/>
        <v>Chế độ tiền lương theo số biên chế có mặt66</v>
      </c>
      <c r="B3854" s="3" t="s">
        <v>10</v>
      </c>
      <c r="C3854" s="8" t="s">
        <v>37</v>
      </c>
      <c r="D3854" s="49"/>
      <c r="E3854" s="50">
        <v>79</v>
      </c>
      <c r="F3854" s="51"/>
      <c r="G3854" s="50">
        <v>13684.328892</v>
      </c>
      <c r="H3854">
        <v>66</v>
      </c>
    </row>
    <row r="3855" spans="1:8">
      <c r="A3855" t="str">
        <f t="shared" si="130"/>
        <v>Phụ cấp cấp ủy66</v>
      </c>
      <c r="B3855" s="3" t="s">
        <v>1</v>
      </c>
      <c r="C3855" s="8" t="s">
        <v>36</v>
      </c>
      <c r="D3855" s="49"/>
      <c r="E3855" s="54">
        <v>24</v>
      </c>
      <c r="F3855" s="51">
        <v>8.4239999999999995</v>
      </c>
      <c r="G3855" s="50">
        <v>202.17599999999999</v>
      </c>
      <c r="H3855">
        <v>66</v>
      </c>
    </row>
    <row r="3856" spans="1:8">
      <c r="A3856" t="str">
        <f t="shared" si="130"/>
        <v>Phụ cấp HĐND66</v>
      </c>
      <c r="B3856" s="3" t="s">
        <v>26</v>
      </c>
      <c r="C3856" s="8" t="s">
        <v>35</v>
      </c>
      <c r="D3856" s="49"/>
      <c r="E3856" s="54">
        <v>71</v>
      </c>
      <c r="F3856" s="51">
        <v>8.4239999999999995</v>
      </c>
      <c r="G3856" s="50">
        <v>598.10399999999993</v>
      </c>
      <c r="H3856">
        <v>66</v>
      </c>
    </row>
    <row r="3857" spans="1:8" ht="45">
      <c r="A3857" t="str">
        <f t="shared" si="130"/>
        <v>Chế độ người hoạt động không chuyên trách, người trực tiếp tham gia hoạt động tại cấp ấp66</v>
      </c>
      <c r="B3857" s="3" t="s">
        <v>24</v>
      </c>
      <c r="C3857" s="8" t="s">
        <v>34</v>
      </c>
      <c r="D3857" s="49"/>
      <c r="E3857" s="50"/>
      <c r="F3857" s="51"/>
      <c r="G3857" s="50">
        <v>3654.1669320000001</v>
      </c>
      <c r="H3857">
        <v>66</v>
      </c>
    </row>
    <row r="3858" spans="1:8">
      <c r="A3858" t="str">
        <f t="shared" si="130"/>
        <v>Khoán chi hoạt động 66</v>
      </c>
      <c r="B3858" s="25">
        <v>2</v>
      </c>
      <c r="C3858" s="6" t="s">
        <v>33</v>
      </c>
      <c r="D3858" s="47"/>
      <c r="E3858" s="45">
        <v>111</v>
      </c>
      <c r="F3858" s="46"/>
      <c r="G3858" s="45">
        <v>8220</v>
      </c>
      <c r="H3858">
        <v>66</v>
      </c>
    </row>
    <row r="3859" spans="1:8" ht="30">
      <c r="A3859" t="str">
        <f t="shared" ref="A3859:A3881" si="131">C3859&amp;H3859</f>
        <v>Phân bổ theo số biên chế CBCC được giao66</v>
      </c>
      <c r="B3859" s="14" t="s">
        <v>10</v>
      </c>
      <c r="C3859" s="15" t="s">
        <v>32</v>
      </c>
      <c r="D3859" s="55"/>
      <c r="E3859" s="56">
        <v>81</v>
      </c>
      <c r="F3859" s="57">
        <v>80</v>
      </c>
      <c r="G3859" s="58">
        <v>6480</v>
      </c>
      <c r="H3859">
        <v>66</v>
      </c>
    </row>
    <row r="3860" spans="1:8" ht="30">
      <c r="A3860" t="str">
        <f t="shared" si="131"/>
        <v>Phân bổ theo số biên chế viên chức được giao66</v>
      </c>
      <c r="B3860" s="14" t="s">
        <v>1</v>
      </c>
      <c r="C3860" s="15" t="s">
        <v>31</v>
      </c>
      <c r="D3860" s="55"/>
      <c r="E3860" s="56">
        <v>15</v>
      </c>
      <c r="F3860" s="57">
        <v>50</v>
      </c>
      <c r="G3860" s="58">
        <v>750</v>
      </c>
      <c r="H3860">
        <v>66</v>
      </c>
    </row>
    <row r="3861" spans="1:8" ht="30">
      <c r="A3861" t="str">
        <f t="shared" si="131"/>
        <v>Phân bổ bổ sung số biên chế tiết kiệm, chưa tuyển66</v>
      </c>
      <c r="B3861" s="14" t="s">
        <v>26</v>
      </c>
      <c r="C3861" s="13" t="s">
        <v>30</v>
      </c>
      <c r="D3861" s="59"/>
      <c r="E3861" s="56">
        <v>15</v>
      </c>
      <c r="F3861" s="57">
        <v>66</v>
      </c>
      <c r="G3861" s="58">
        <v>990</v>
      </c>
      <c r="H3861">
        <v>66</v>
      </c>
    </row>
    <row r="3862" spans="1:8">
      <c r="A3862" t="str">
        <f t="shared" si="131"/>
        <v>Chi các chế độ chính sách lớn66</v>
      </c>
      <c r="B3862" s="25">
        <v>3</v>
      </c>
      <c r="C3862" s="6" t="s">
        <v>29</v>
      </c>
      <c r="D3862" s="47"/>
      <c r="E3862" s="45">
        <v>238</v>
      </c>
      <c r="F3862" s="46"/>
      <c r="G3862" s="45">
        <v>29048.337999999996</v>
      </c>
      <c r="H3862">
        <v>66</v>
      </c>
    </row>
    <row r="3863" spans="1:8" ht="30">
      <c r="A3863" t="str">
        <f t="shared" si="131"/>
        <v>Chi chế độ trợ giúp xã hội thường xuyên66</v>
      </c>
      <c r="B3863" s="3" t="s">
        <v>10</v>
      </c>
      <c r="C3863" s="8" t="s">
        <v>28</v>
      </c>
      <c r="D3863" s="49"/>
      <c r="E3863" s="50"/>
      <c r="F3863" s="51"/>
      <c r="G3863" s="50">
        <v>15111</v>
      </c>
      <c r="H3863">
        <v>66</v>
      </c>
    </row>
    <row r="3864" spans="1:8">
      <c r="A3864" t="str">
        <f t="shared" si="131"/>
        <v>Tiền điện hộ nghèo, BTXH66</v>
      </c>
      <c r="B3864" s="3" t="s">
        <v>1</v>
      </c>
      <c r="C3864" s="8" t="s">
        <v>27</v>
      </c>
      <c r="D3864" s="49"/>
      <c r="E3864" s="50"/>
      <c r="F3864" s="51"/>
      <c r="G3864" s="50">
        <v>104.05799999999999</v>
      </c>
      <c r="H3864">
        <v>66</v>
      </c>
    </row>
    <row r="3865" spans="1:8" ht="30">
      <c r="A3865" t="str">
        <f t="shared" si="131"/>
        <v>Chính sách người có uy tín, già làng66</v>
      </c>
      <c r="B3865" s="3" t="s">
        <v>26</v>
      </c>
      <c r="C3865" s="8" t="s">
        <v>25</v>
      </c>
      <c r="D3865" s="49"/>
      <c r="E3865" s="50"/>
      <c r="F3865" s="51"/>
      <c r="G3865" s="50">
        <v>21.800000000000004</v>
      </c>
      <c r="H3865">
        <v>66</v>
      </c>
    </row>
    <row r="3866" spans="1:8" ht="30">
      <c r="A3866" t="str">
        <f t="shared" si="131"/>
        <v>Chế độ quà tặng, chúc thọ người cao tuổi66</v>
      </c>
      <c r="B3866" s="3" t="s">
        <v>24</v>
      </c>
      <c r="C3866" s="8" t="s">
        <v>23</v>
      </c>
      <c r="D3866" s="49"/>
      <c r="E3866" s="50"/>
      <c r="F3866" s="51"/>
      <c r="G3866" s="50">
        <v>222.8</v>
      </c>
      <c r="H3866">
        <v>66</v>
      </c>
    </row>
    <row r="3867" spans="1:8" ht="30">
      <c r="A3867" t="str">
        <f t="shared" si="131"/>
        <v>Chế độ đối với trưởng các đoàn thể ấp66</v>
      </c>
      <c r="B3867" s="3" t="s">
        <v>22</v>
      </c>
      <c r="C3867" s="8" t="s">
        <v>21</v>
      </c>
      <c r="D3867" s="49"/>
      <c r="E3867" s="50">
        <v>76</v>
      </c>
      <c r="F3867" s="51">
        <v>3.5999999999999996</v>
      </c>
      <c r="G3867" s="50">
        <v>273.59999999999997</v>
      </c>
      <c r="H3867">
        <v>66</v>
      </c>
    </row>
    <row r="3868" spans="1:8">
      <c r="A3868" t="str">
        <f t="shared" si="131"/>
        <v>Chế độ hỗ trợ tổ nhân dân66</v>
      </c>
      <c r="B3868" s="3" t="s">
        <v>20</v>
      </c>
      <c r="C3868" s="8" t="s">
        <v>19</v>
      </c>
      <c r="D3868" s="49"/>
      <c r="E3868" s="50">
        <v>162</v>
      </c>
      <c r="F3868" s="51">
        <v>3.5999999999999996</v>
      </c>
      <c r="G3868" s="50">
        <v>583.19999999999993</v>
      </c>
      <c r="H3868">
        <v>66</v>
      </c>
    </row>
    <row r="3869" spans="1:8" ht="30">
      <c r="A3869" t="str">
        <f t="shared" si="131"/>
        <v>Chế độ đối với đội an ninh trật tự cơ sở66</v>
      </c>
      <c r="B3869" s="3" t="s">
        <v>18</v>
      </c>
      <c r="C3869" s="8" t="s">
        <v>17</v>
      </c>
      <c r="D3869" s="49"/>
      <c r="E3869" s="50"/>
      <c r="F3869" s="51"/>
      <c r="G3869" s="50">
        <v>3635.6399999999985</v>
      </c>
      <c r="H3869">
        <v>66</v>
      </c>
    </row>
    <row r="3870" spans="1:8">
      <c r="A3870" t="str">
        <f t="shared" si="131"/>
        <v>Chế độ dân quân tự vệ66</v>
      </c>
      <c r="B3870" s="3" t="s">
        <v>16</v>
      </c>
      <c r="C3870" s="8" t="s">
        <v>15</v>
      </c>
      <c r="D3870" s="49"/>
      <c r="E3870" s="50"/>
      <c r="F3870" s="51"/>
      <c r="G3870" s="50">
        <v>7068.24</v>
      </c>
      <c r="H3870">
        <v>66</v>
      </c>
    </row>
    <row r="3871" spans="1:8">
      <c r="A3871" t="str">
        <f t="shared" si="131"/>
        <v>Chế độ hỗ trợ Tết Nguyên đán66</v>
      </c>
      <c r="B3871" s="3" t="s">
        <v>14</v>
      </c>
      <c r="C3871" s="8" t="s">
        <v>13</v>
      </c>
      <c r="D3871" s="49"/>
      <c r="E3871" s="50"/>
      <c r="F3871" s="51"/>
      <c r="G3871" s="50">
        <v>2027.9999999999995</v>
      </c>
      <c r="H3871">
        <v>66</v>
      </c>
    </row>
    <row r="3872" spans="1:8">
      <c r="A3872" t="str">
        <f t="shared" si="131"/>
        <v>Chi thu gom, xử lý rác66</v>
      </c>
      <c r="B3872" s="25">
        <v>4</v>
      </c>
      <c r="C3872" s="10" t="s">
        <v>12</v>
      </c>
      <c r="D3872" s="48"/>
      <c r="E3872" s="45"/>
      <c r="F3872" s="46"/>
      <c r="G3872" s="45">
        <v>1881.9884800000002</v>
      </c>
      <c r="H3872">
        <v>66</v>
      </c>
    </row>
    <row r="3873" spans="1:8">
      <c r="A3873" t="str">
        <f t="shared" si="131"/>
        <v>Chi bổ sung đặc thù66</v>
      </c>
      <c r="B3873" s="25">
        <v>5</v>
      </c>
      <c r="C3873" s="6" t="s">
        <v>11</v>
      </c>
      <c r="D3873" s="47"/>
      <c r="E3873" s="45"/>
      <c r="F3873" s="46"/>
      <c r="G3873" s="45">
        <v>0</v>
      </c>
      <c r="H3873">
        <v>66</v>
      </c>
    </row>
    <row r="3874" spans="1:8">
      <c r="A3874" t="str">
        <f t="shared" si="131"/>
        <v>Hỗ trợ các phường, xã trung tâm66</v>
      </c>
      <c r="B3874" s="3" t="s">
        <v>10</v>
      </c>
      <c r="C3874" s="8" t="s">
        <v>9</v>
      </c>
      <c r="D3874" s="49"/>
      <c r="E3874" s="50"/>
      <c r="F3874" s="51"/>
      <c r="G3874" s="50">
        <v>0</v>
      </c>
      <c r="H3874">
        <v>66</v>
      </c>
    </row>
    <row r="3875" spans="1:8">
      <c r="A3875" t="str">
        <f t="shared" si="131"/>
        <v>- Phường Trấn Biên 66</v>
      </c>
      <c r="B3875" s="3"/>
      <c r="C3875" s="8" t="s">
        <v>8</v>
      </c>
      <c r="D3875" s="49"/>
      <c r="E3875" s="50"/>
      <c r="F3875" s="51">
        <v>60000</v>
      </c>
      <c r="G3875" s="50"/>
      <c r="H3875">
        <v>66</v>
      </c>
    </row>
    <row r="3876" spans="1:8" ht="30">
      <c r="A3876" t="str">
        <f t="shared" si="131"/>
        <v>- Phường Long Khánh và Phường Bình Phước66</v>
      </c>
      <c r="B3876" s="3"/>
      <c r="C3876" s="8" t="s">
        <v>7</v>
      </c>
      <c r="D3876" s="49"/>
      <c r="E3876" s="50"/>
      <c r="F3876" s="51">
        <v>19200</v>
      </c>
      <c r="G3876" s="50"/>
      <c r="H3876">
        <v>66</v>
      </c>
    </row>
    <row r="3877" spans="1:8">
      <c r="A3877" t="str">
        <f t="shared" si="131"/>
        <v>- Các phường trung tâm khác66</v>
      </c>
      <c r="B3877" s="3"/>
      <c r="C3877" s="8" t="s">
        <v>6</v>
      </c>
      <c r="D3877" s="49"/>
      <c r="E3877" s="50"/>
      <c r="F3877" s="51">
        <v>8500</v>
      </c>
      <c r="G3877" s="50"/>
      <c r="H3877">
        <v>66</v>
      </c>
    </row>
    <row r="3878" spans="1:8">
      <c r="A3878" t="str">
        <f t="shared" si="131"/>
        <v xml:space="preserve"> Hỗ trợ các xã vùng biên giới66</v>
      </c>
      <c r="B3878" s="3" t="s">
        <v>1</v>
      </c>
      <c r="C3878" s="8" t="s">
        <v>5</v>
      </c>
      <c r="D3878" s="49"/>
      <c r="E3878" s="50"/>
      <c r="F3878" s="51">
        <v>3000</v>
      </c>
      <c r="G3878" s="50">
        <v>0</v>
      </c>
      <c r="H3878">
        <v>66</v>
      </c>
    </row>
    <row r="3879" spans="1:8">
      <c r="A3879" t="str">
        <f t="shared" si="131"/>
        <v>Phân bổ chung 66</v>
      </c>
      <c r="B3879" s="25">
        <v>9</v>
      </c>
      <c r="C3879" s="6" t="s">
        <v>4</v>
      </c>
      <c r="D3879" s="47"/>
      <c r="E3879" s="45"/>
      <c r="F3879" s="46"/>
      <c r="G3879" s="45">
        <v>19933.777999999998</v>
      </c>
      <c r="H3879">
        <v>66</v>
      </c>
    </row>
    <row r="3880" spans="1:8">
      <c r="A3880" t="str">
        <f t="shared" si="131"/>
        <v>Phân bổ chung theo xã66</v>
      </c>
      <c r="B3880" s="3" t="s">
        <v>3</v>
      </c>
      <c r="C3880" s="8" t="s">
        <v>2</v>
      </c>
      <c r="D3880" s="49"/>
      <c r="E3880" s="50">
        <v>1</v>
      </c>
      <c r="F3880" s="51">
        <v>18000</v>
      </c>
      <c r="G3880" s="50">
        <v>18000</v>
      </c>
      <c r="H3880">
        <v>66</v>
      </c>
    </row>
    <row r="3881" spans="1:8">
      <c r="A3881" t="str">
        <f t="shared" si="131"/>
        <v>Phân bổ theo dân số 66</v>
      </c>
      <c r="B3881" s="3" t="s">
        <v>1</v>
      </c>
      <c r="C3881" s="8" t="s">
        <v>0</v>
      </c>
      <c r="D3881" s="49"/>
      <c r="E3881" s="52">
        <v>25114</v>
      </c>
      <c r="F3881" s="51">
        <v>7.6999999999999999E-2</v>
      </c>
      <c r="G3881" s="50">
        <v>1933.778</v>
      </c>
      <c r="H3881">
        <v>66</v>
      </c>
    </row>
    <row r="3884" spans="1:8">
      <c r="B3884" s="147" t="s">
        <v>64</v>
      </c>
      <c r="C3884" s="149" t="s">
        <v>63</v>
      </c>
      <c r="D3884" s="149" t="s">
        <v>62</v>
      </c>
      <c r="E3884" s="151" t="s">
        <v>61</v>
      </c>
      <c r="F3884" s="151"/>
      <c r="G3884" s="151"/>
      <c r="H3884">
        <v>67</v>
      </c>
    </row>
    <row r="3885" spans="1:8">
      <c r="B3885" s="148"/>
      <c r="C3885" s="150"/>
      <c r="D3885" s="150"/>
      <c r="E3885" s="18" t="s">
        <v>60</v>
      </c>
      <c r="F3885" s="18" t="s">
        <v>59</v>
      </c>
      <c r="G3885" s="18" t="s">
        <v>58</v>
      </c>
      <c r="H3885">
        <v>67</v>
      </c>
    </row>
    <row r="3886" spans="1:8">
      <c r="A3886" t="str">
        <f t="shared" ref="A3886:A3917" si="132">C3886&amp;H3886</f>
        <v>Tổng67</v>
      </c>
      <c r="B3886" s="25"/>
      <c r="C3886" s="26" t="s">
        <v>57</v>
      </c>
      <c r="D3886" s="45"/>
      <c r="E3886" s="45">
        <v>331743</v>
      </c>
      <c r="F3886" s="46"/>
      <c r="G3886" s="45">
        <v>430188.90267341305</v>
      </c>
      <c r="H3886">
        <v>67</v>
      </c>
    </row>
    <row r="3887" spans="1:8">
      <c r="A3887" t="str">
        <f t="shared" si="132"/>
        <v>Sự nghiệp giáo dục - đào tạo67</v>
      </c>
      <c r="B3887" s="25" t="s">
        <v>56</v>
      </c>
      <c r="C3887" s="6" t="s">
        <v>55</v>
      </c>
      <c r="D3887" s="47"/>
      <c r="E3887" s="45">
        <v>163658</v>
      </c>
      <c r="F3887" s="46"/>
      <c r="G3887" s="45">
        <v>277066.05962349306</v>
      </c>
      <c r="H3887">
        <v>67</v>
      </c>
    </row>
    <row r="3888" spans="1:8" ht="28.5">
      <c r="A3888" t="str">
        <f t="shared" si="132"/>
        <v>Chi chế độ tiền lương theo số biên chế có mặt67</v>
      </c>
      <c r="B3888" s="25">
        <v>1</v>
      </c>
      <c r="C3888" s="10" t="s">
        <v>54</v>
      </c>
      <c r="D3888" s="48"/>
      <c r="E3888" s="45">
        <v>975</v>
      </c>
      <c r="F3888" s="46"/>
      <c r="G3888" s="45">
        <v>206663.65829928001</v>
      </c>
      <c r="H3888">
        <v>67</v>
      </c>
    </row>
    <row r="3889" spans="1:8">
      <c r="A3889" t="str">
        <f t="shared" si="132"/>
        <v>Khoán chi hoạt động giáo dục67</v>
      </c>
      <c r="B3889" s="25">
        <v>2</v>
      </c>
      <c r="C3889" s="6" t="s">
        <v>163</v>
      </c>
      <c r="D3889" s="47"/>
      <c r="E3889" s="45">
        <v>1169</v>
      </c>
      <c r="F3889" s="46"/>
      <c r="G3889" s="45">
        <v>41261.598400000003</v>
      </c>
      <c r="H3889">
        <v>67</v>
      </c>
    </row>
    <row r="3890" spans="1:8">
      <c r="A3890" t="str">
        <f t="shared" si="132"/>
        <v>Mầm non67</v>
      </c>
      <c r="B3890" s="3" t="s">
        <v>10</v>
      </c>
      <c r="C3890" s="8" t="s">
        <v>53</v>
      </c>
      <c r="D3890" s="49"/>
      <c r="E3890" s="50">
        <v>124</v>
      </c>
      <c r="F3890" s="51">
        <v>112</v>
      </c>
      <c r="G3890" s="50">
        <v>6448</v>
      </c>
      <c r="H3890">
        <v>67</v>
      </c>
    </row>
    <row r="3891" spans="1:8">
      <c r="A3891" t="str">
        <f t="shared" si="132"/>
        <v>- Phường67</v>
      </c>
      <c r="B3891" s="3"/>
      <c r="C3891" s="8" t="s">
        <v>167</v>
      </c>
      <c r="D3891" s="49"/>
      <c r="E3891" s="50">
        <v>124</v>
      </c>
      <c r="F3891" s="51">
        <v>52</v>
      </c>
      <c r="G3891" s="50">
        <v>6448</v>
      </c>
      <c r="H3891">
        <v>67</v>
      </c>
    </row>
    <row r="3892" spans="1:8">
      <c r="A3892" t="str">
        <f t="shared" si="132"/>
        <v>- Xã67</v>
      </c>
      <c r="B3892" s="3"/>
      <c r="C3892" s="8" t="s">
        <v>164</v>
      </c>
      <c r="D3892" s="49"/>
      <c r="E3892" s="50"/>
      <c r="F3892" s="51">
        <v>60</v>
      </c>
      <c r="G3892" s="50">
        <v>0</v>
      </c>
      <c r="H3892">
        <v>67</v>
      </c>
    </row>
    <row r="3893" spans="1:8">
      <c r="A3893" t="str">
        <f t="shared" si="132"/>
        <v>Cấp 1, 267</v>
      </c>
      <c r="B3893" s="3" t="s">
        <v>1</v>
      </c>
      <c r="C3893" s="8" t="s">
        <v>52</v>
      </c>
      <c r="D3893" s="49"/>
      <c r="E3893" s="50">
        <v>948</v>
      </c>
      <c r="F3893" s="51">
        <v>65</v>
      </c>
      <c r="G3893" s="50">
        <v>28440</v>
      </c>
      <c r="H3893">
        <v>67</v>
      </c>
    </row>
    <row r="3894" spans="1:8">
      <c r="A3894" t="str">
        <f t="shared" si="132"/>
        <v>-Phường67</v>
      </c>
      <c r="B3894" s="3"/>
      <c r="C3894" s="8" t="s">
        <v>168</v>
      </c>
      <c r="D3894" s="49"/>
      <c r="E3894" s="50">
        <v>948</v>
      </c>
      <c r="F3894" s="51">
        <v>30</v>
      </c>
      <c r="G3894" s="50">
        <v>28440</v>
      </c>
      <c r="H3894">
        <v>67</v>
      </c>
    </row>
    <row r="3895" spans="1:8">
      <c r="A3895" t="str">
        <f t="shared" si="132"/>
        <v>-Xã67</v>
      </c>
      <c r="B3895" s="3"/>
      <c r="C3895" s="8" t="s">
        <v>169</v>
      </c>
      <c r="D3895" s="49"/>
      <c r="E3895" s="50"/>
      <c r="F3895" s="51">
        <v>35</v>
      </c>
      <c r="G3895" s="50">
        <v>0</v>
      </c>
      <c r="H3895">
        <v>67</v>
      </c>
    </row>
    <row r="3896" spans="1:8">
      <c r="A3896" t="str">
        <f t="shared" si="132"/>
        <v>Trường chính trị 67</v>
      </c>
      <c r="B3896" s="3" t="s">
        <v>26</v>
      </c>
      <c r="C3896" s="8" t="s">
        <v>51</v>
      </c>
      <c r="D3896" s="49"/>
      <c r="E3896" s="50"/>
      <c r="F3896" s="51">
        <v>80</v>
      </c>
      <c r="G3896" s="50">
        <v>0</v>
      </c>
      <c r="H3896">
        <v>67</v>
      </c>
    </row>
    <row r="3897" spans="1:8">
      <c r="A3897" t="str">
        <f t="shared" si="132"/>
        <v>Trường dân tộc nội trú67</v>
      </c>
      <c r="B3897" s="3" t="s">
        <v>24</v>
      </c>
      <c r="C3897" s="8" t="s">
        <v>165</v>
      </c>
      <c r="D3897" s="49"/>
      <c r="E3897" s="50"/>
      <c r="F3897" s="51">
        <v>55</v>
      </c>
      <c r="G3897" s="50"/>
      <c r="H3897">
        <v>67</v>
      </c>
    </row>
    <row r="3898" spans="1:8" ht="45">
      <c r="A3898" t="str">
        <f t="shared" si="132"/>
        <v>'Phân bổ bổ sung số biên chế tiết kiệm, chưa tuyển sự nghiệp giáo dục - đào tạo67</v>
      </c>
      <c r="B3898" s="3" t="s">
        <v>22</v>
      </c>
      <c r="C3898" s="8" t="s">
        <v>170</v>
      </c>
      <c r="D3898" s="49"/>
      <c r="E3898" s="50">
        <v>97</v>
      </c>
      <c r="F3898" s="51">
        <v>65.707199999999986</v>
      </c>
      <c r="G3898" s="50">
        <v>6373.5983999999989</v>
      </c>
      <c r="H3898">
        <v>67</v>
      </c>
    </row>
    <row r="3899" spans="1:8">
      <c r="A3899" t="str">
        <f t="shared" si="132"/>
        <v>Chi các chế độ chính sách67</v>
      </c>
      <c r="B3899" s="25">
        <v>3</v>
      </c>
      <c r="C3899" s="6" t="s">
        <v>50</v>
      </c>
      <c r="D3899" s="47"/>
      <c r="E3899" s="45">
        <v>4976</v>
      </c>
      <c r="F3899" s="46">
        <v>1.2</v>
      </c>
      <c r="G3899" s="45">
        <v>27575.422924213053</v>
      </c>
      <c r="H3899">
        <v>67</v>
      </c>
    </row>
    <row r="3900" spans="1:8" ht="30">
      <c r="A3900" t="str">
        <f t="shared" si="132"/>
        <v>Miễn giảm học phí, hỗ trợ chi phí học tập67</v>
      </c>
      <c r="B3900" s="3" t="s">
        <v>10</v>
      </c>
      <c r="C3900" s="8" t="s">
        <v>49</v>
      </c>
      <c r="D3900" s="49"/>
      <c r="E3900" s="50">
        <v>3418</v>
      </c>
      <c r="F3900" s="51"/>
      <c r="G3900" s="50">
        <v>17663.692500000005</v>
      </c>
      <c r="H3900">
        <v>67</v>
      </c>
    </row>
    <row r="3901" spans="1:8" ht="45">
      <c r="A3901" t="str">
        <f t="shared" si="132"/>
        <v>Chính sách hỗ trợ mầm non (tiền ăn trẻ, hỗ trợ giáo viên, hỗ trợ cơ sở mầm non)67</v>
      </c>
      <c r="B3901" s="3" t="s">
        <v>1</v>
      </c>
      <c r="C3901" s="8" t="s">
        <v>48</v>
      </c>
      <c r="D3901" s="49"/>
      <c r="E3901" s="50">
        <v>142</v>
      </c>
      <c r="F3901" s="51"/>
      <c r="G3901" s="50">
        <v>1022.4</v>
      </c>
      <c r="H3901">
        <v>67</v>
      </c>
    </row>
    <row r="3902" spans="1:8">
      <c r="A3902" t="str">
        <f t="shared" si="132"/>
        <v>Chế độ hỗ trợ học sinh khuyết tật67</v>
      </c>
      <c r="B3902" s="3" t="s">
        <v>26</v>
      </c>
      <c r="C3902" s="8" t="s">
        <v>47</v>
      </c>
      <c r="D3902" s="49"/>
      <c r="E3902" s="50">
        <v>0</v>
      </c>
      <c r="F3902" s="51"/>
      <c r="G3902" s="50">
        <v>0</v>
      </c>
      <c r="H3902">
        <v>67</v>
      </c>
    </row>
    <row r="3903" spans="1:8" ht="30">
      <c r="A3903" t="str">
        <f t="shared" si="132"/>
        <v>Chế độ giáo viên dạy trẻ khuyết tật67</v>
      </c>
      <c r="B3903" s="3" t="s">
        <v>24</v>
      </c>
      <c r="C3903" s="8" t="s">
        <v>46</v>
      </c>
      <c r="D3903" s="49"/>
      <c r="E3903" s="50">
        <v>344</v>
      </c>
      <c r="F3903" s="51"/>
      <c r="G3903" s="50">
        <v>7602.9304242130438</v>
      </c>
      <c r="H3903">
        <v>67</v>
      </c>
    </row>
    <row r="3904" spans="1:8" ht="30">
      <c r="A3904" t="str">
        <f t="shared" si="132"/>
        <v>Chế độ hỗ trợ trẻ em nhà trẻ bán trú67</v>
      </c>
      <c r="B3904" s="3" t="s">
        <v>22</v>
      </c>
      <c r="C3904" s="8" t="s">
        <v>45</v>
      </c>
      <c r="D3904" s="49"/>
      <c r="E3904" s="50"/>
      <c r="F3904" s="51"/>
      <c r="G3904" s="50"/>
      <c r="H3904">
        <v>67</v>
      </c>
    </row>
    <row r="3905" spans="1:8" ht="30">
      <c r="A3905" t="str">
        <f t="shared" si="132"/>
        <v>Chế độ hỗ trợ đối với học sinh, trường dân tộc nội trú67</v>
      </c>
      <c r="B3905" s="21" t="s">
        <v>20</v>
      </c>
      <c r="C3905" s="22" t="s">
        <v>161</v>
      </c>
      <c r="D3905" s="49"/>
      <c r="E3905" s="50"/>
      <c r="F3905" s="51"/>
      <c r="G3905" s="50"/>
      <c r="H3905">
        <v>67</v>
      </c>
    </row>
    <row r="3906" spans="1:8">
      <c r="A3906" t="str">
        <f t="shared" si="132"/>
        <v>Hỗ trợ Tết Nguyên đán67</v>
      </c>
      <c r="B3906" s="3" t="s">
        <v>18</v>
      </c>
      <c r="C3906" s="8" t="s">
        <v>44</v>
      </c>
      <c r="D3906" s="49"/>
      <c r="E3906" s="50">
        <v>1072</v>
      </c>
      <c r="F3906" s="51">
        <v>1.2</v>
      </c>
      <c r="G3906" s="50">
        <v>1286.3999999999999</v>
      </c>
      <c r="H3906">
        <v>67</v>
      </c>
    </row>
    <row r="3907" spans="1:8">
      <c r="A3907" t="str">
        <f t="shared" si="132"/>
        <v>Các đặc thù67</v>
      </c>
      <c r="B3907" s="25">
        <v>4</v>
      </c>
      <c r="C3907" s="6" t="s">
        <v>43</v>
      </c>
      <c r="D3907" s="47"/>
      <c r="E3907" s="45">
        <v>0</v>
      </c>
      <c r="F3907" s="46">
        <v>1556.2788</v>
      </c>
      <c r="G3907" s="45">
        <v>0</v>
      </c>
      <c r="H3907">
        <v>67</v>
      </c>
    </row>
    <row r="3908" spans="1:8" ht="30">
      <c r="A3908" t="str">
        <f t="shared" si="132"/>
        <v>Trường có từ 02 cơ sở trở lên, mỗi cơ sở67</v>
      </c>
      <c r="B3908" s="3" t="s">
        <v>10</v>
      </c>
      <c r="C3908" s="8" t="s">
        <v>42</v>
      </c>
      <c r="D3908" s="49"/>
      <c r="E3908" s="50"/>
      <c r="F3908" s="51">
        <v>56.278800000000004</v>
      </c>
      <c r="G3908" s="50"/>
      <c r="H3908">
        <v>67</v>
      </c>
    </row>
    <row r="3909" spans="1:8" ht="30">
      <c r="A3909" t="str">
        <f t="shared" si="132"/>
        <v>Hỗ trợ các phường, xã trung tâm (kinh phí đào tạo chính trị)67</v>
      </c>
      <c r="B3909" s="3" t="s">
        <v>1</v>
      </c>
      <c r="C3909" s="8" t="s">
        <v>166</v>
      </c>
      <c r="D3909" s="49"/>
      <c r="E3909" s="50"/>
      <c r="F3909" s="51">
        <v>1500</v>
      </c>
      <c r="G3909" s="50"/>
      <c r="H3909">
        <v>67</v>
      </c>
    </row>
    <row r="3910" spans="1:8">
      <c r="A3910" t="str">
        <f t="shared" si="132"/>
        <v>Kinh phí hoạt động ngành67</v>
      </c>
      <c r="B3910" s="25">
        <v>5</v>
      </c>
      <c r="C3910" s="6" t="s">
        <v>41</v>
      </c>
      <c r="D3910" s="47"/>
      <c r="E3910" s="52">
        <v>156538</v>
      </c>
      <c r="F3910" s="53">
        <v>0.01</v>
      </c>
      <c r="G3910" s="45">
        <v>1565.38</v>
      </c>
      <c r="H3910">
        <v>67</v>
      </c>
    </row>
    <row r="3911" spans="1:8">
      <c r="A3911" t="str">
        <f t="shared" si="132"/>
        <v>Các sự nghiệp khác67</v>
      </c>
      <c r="B3911" s="25" t="s">
        <v>40</v>
      </c>
      <c r="C3911" s="6" t="s">
        <v>39</v>
      </c>
      <c r="D3911" s="47"/>
      <c r="E3911" s="50">
        <v>168085</v>
      </c>
      <c r="F3911" s="46">
        <v>19720.125</v>
      </c>
      <c r="G3911" s="45">
        <v>153122.84304991999</v>
      </c>
      <c r="H3911">
        <v>67</v>
      </c>
    </row>
    <row r="3912" spans="1:8">
      <c r="A3912" t="str">
        <f t="shared" si="132"/>
        <v>Chi chế độ tiền lương67</v>
      </c>
      <c r="B3912" s="25">
        <v>1</v>
      </c>
      <c r="C3912" s="10" t="s">
        <v>38</v>
      </c>
      <c r="D3912" s="48"/>
      <c r="E3912" s="45">
        <v>329</v>
      </c>
      <c r="F3912" s="46">
        <v>16.847999999999999</v>
      </c>
      <c r="G3912" s="45">
        <v>22093.657091999994</v>
      </c>
      <c r="H3912">
        <v>67</v>
      </c>
    </row>
    <row r="3913" spans="1:8" ht="30">
      <c r="A3913" t="str">
        <f t="shared" si="132"/>
        <v>Chế độ tiền lương theo số biên chế có mặt67</v>
      </c>
      <c r="B3913" s="3" t="s">
        <v>10</v>
      </c>
      <c r="C3913" s="8" t="s">
        <v>37</v>
      </c>
      <c r="D3913" s="49"/>
      <c r="E3913" s="50">
        <v>95</v>
      </c>
      <c r="F3913" s="51"/>
      <c r="G3913" s="50">
        <v>16289.933867999996</v>
      </c>
      <c r="H3913">
        <v>67</v>
      </c>
    </row>
    <row r="3914" spans="1:8">
      <c r="A3914" t="str">
        <f t="shared" si="132"/>
        <v>Phụ cấp cấp ủy67</v>
      </c>
      <c r="B3914" s="3" t="s">
        <v>1</v>
      </c>
      <c r="C3914" s="8" t="s">
        <v>36</v>
      </c>
      <c r="D3914" s="49"/>
      <c r="E3914" s="54">
        <v>25</v>
      </c>
      <c r="F3914" s="51">
        <v>8.4239999999999995</v>
      </c>
      <c r="G3914" s="50">
        <v>210.6</v>
      </c>
      <c r="H3914">
        <v>67</v>
      </c>
    </row>
    <row r="3915" spans="1:8">
      <c r="A3915" t="str">
        <f t="shared" si="132"/>
        <v>Phụ cấp HĐND67</v>
      </c>
      <c r="B3915" s="3" t="s">
        <v>26</v>
      </c>
      <c r="C3915" s="8" t="s">
        <v>35</v>
      </c>
      <c r="D3915" s="49"/>
      <c r="E3915" s="54">
        <v>23</v>
      </c>
      <c r="F3915" s="51">
        <v>8.4239999999999995</v>
      </c>
      <c r="G3915" s="50">
        <v>193.75199999999998</v>
      </c>
      <c r="H3915">
        <v>67</v>
      </c>
    </row>
    <row r="3916" spans="1:8" ht="45">
      <c r="A3916" t="str">
        <f t="shared" si="132"/>
        <v>Chế độ người hoạt động không chuyên trách, người trực tiếp tham gia hoạt động tại cấp ấp67</v>
      </c>
      <c r="B3916" s="3" t="s">
        <v>24</v>
      </c>
      <c r="C3916" s="8" t="s">
        <v>34</v>
      </c>
      <c r="D3916" s="49"/>
      <c r="E3916" s="50">
        <v>186</v>
      </c>
      <c r="F3916" s="51"/>
      <c r="G3916" s="50">
        <v>5399.3712239999995</v>
      </c>
      <c r="H3916">
        <v>67</v>
      </c>
    </row>
    <row r="3917" spans="1:8">
      <c r="A3917" t="str">
        <f t="shared" si="132"/>
        <v>Khoán chi hoạt động 67</v>
      </c>
      <c r="B3917" s="25">
        <v>2</v>
      </c>
      <c r="C3917" s="6" t="s">
        <v>33</v>
      </c>
      <c r="D3917" s="47"/>
      <c r="E3917" s="45">
        <v>153</v>
      </c>
      <c r="F3917" s="46">
        <v>196</v>
      </c>
      <c r="G3917" s="45">
        <v>18236.072427999999</v>
      </c>
      <c r="H3917">
        <v>67</v>
      </c>
    </row>
    <row r="3918" spans="1:8" ht="30">
      <c r="A3918" t="str">
        <f t="shared" ref="A3918:A3940" si="133">C3918&amp;H3918</f>
        <v>Phân bổ theo số biên chế CBCC được giao67</v>
      </c>
      <c r="B3918" s="14" t="s">
        <v>10</v>
      </c>
      <c r="C3918" s="15" t="s">
        <v>32</v>
      </c>
      <c r="D3918" s="55"/>
      <c r="E3918" s="56">
        <v>104</v>
      </c>
      <c r="F3918" s="57">
        <v>80</v>
      </c>
      <c r="G3918" s="58">
        <v>15322.072427999999</v>
      </c>
      <c r="H3918">
        <v>67</v>
      </c>
    </row>
    <row r="3919" spans="1:8" ht="30">
      <c r="A3919" t="str">
        <f t="shared" si="133"/>
        <v>Phân bổ theo số biên chế viên chức được giao67</v>
      </c>
      <c r="B3919" s="14" t="s">
        <v>1</v>
      </c>
      <c r="C3919" s="15" t="s">
        <v>31</v>
      </c>
      <c r="D3919" s="55"/>
      <c r="E3919" s="56">
        <v>20</v>
      </c>
      <c r="F3919" s="57">
        <v>50</v>
      </c>
      <c r="G3919" s="58">
        <v>1000</v>
      </c>
      <c r="H3919">
        <v>67</v>
      </c>
    </row>
    <row r="3920" spans="1:8" ht="30">
      <c r="A3920" t="str">
        <f t="shared" si="133"/>
        <v>Phân bổ bổ sung số biên chế tiết kiệm, chưa tuyển67</v>
      </c>
      <c r="B3920" s="14" t="s">
        <v>26</v>
      </c>
      <c r="C3920" s="13" t="s">
        <v>30</v>
      </c>
      <c r="D3920" s="59"/>
      <c r="E3920" s="56">
        <v>29</v>
      </c>
      <c r="F3920" s="57">
        <v>66</v>
      </c>
      <c r="G3920" s="58">
        <v>1914</v>
      </c>
      <c r="H3920">
        <v>67</v>
      </c>
    </row>
    <row r="3921" spans="1:8">
      <c r="A3921" t="str">
        <f t="shared" si="133"/>
        <v>Chi các chế độ chính sách lớn67</v>
      </c>
      <c r="B3921" s="25">
        <v>3</v>
      </c>
      <c r="C3921" s="6" t="s">
        <v>29</v>
      </c>
      <c r="D3921" s="47"/>
      <c r="E3921" s="45">
        <v>11064</v>
      </c>
      <c r="F3921" s="46">
        <v>7.1999999999999993</v>
      </c>
      <c r="G3921" s="45">
        <v>54127.378400000001</v>
      </c>
      <c r="H3921">
        <v>67</v>
      </c>
    </row>
    <row r="3922" spans="1:8" ht="30">
      <c r="A3922" t="str">
        <f t="shared" si="133"/>
        <v>Chi chế độ trợ giúp xã hội thường xuyên67</v>
      </c>
      <c r="B3922" s="3" t="s">
        <v>10</v>
      </c>
      <c r="C3922" s="8" t="s">
        <v>28</v>
      </c>
      <c r="D3922" s="49"/>
      <c r="E3922" s="50">
        <v>3818</v>
      </c>
      <c r="F3922" s="51"/>
      <c r="G3922" s="50">
        <v>29904</v>
      </c>
      <c r="H3922">
        <v>67</v>
      </c>
    </row>
    <row r="3923" spans="1:8">
      <c r="A3923" t="str">
        <f t="shared" si="133"/>
        <v>Tiền điện hộ nghèo, BTXH67</v>
      </c>
      <c r="B3923" s="3" t="s">
        <v>1</v>
      </c>
      <c r="C3923" s="8" t="s">
        <v>27</v>
      </c>
      <c r="D3923" s="49"/>
      <c r="E3923" s="50">
        <v>71</v>
      </c>
      <c r="F3923" s="51"/>
      <c r="G3923" s="50">
        <v>55.806000000000004</v>
      </c>
      <c r="H3923">
        <v>67</v>
      </c>
    </row>
    <row r="3924" spans="1:8" ht="30">
      <c r="A3924" t="str">
        <f t="shared" si="133"/>
        <v>Chính sách người có uy tín, già làng67</v>
      </c>
      <c r="B3924" s="3" t="s">
        <v>26</v>
      </c>
      <c r="C3924" s="8" t="s">
        <v>25</v>
      </c>
      <c r="D3924" s="49"/>
      <c r="E3924" s="50"/>
      <c r="F3924" s="51"/>
      <c r="G3924" s="50"/>
      <c r="H3924">
        <v>67</v>
      </c>
    </row>
    <row r="3925" spans="1:8" ht="30">
      <c r="A3925" t="str">
        <f t="shared" si="133"/>
        <v>Chế độ quà tặng, chúc thọ người cao tuổi67</v>
      </c>
      <c r="B3925" s="3" t="s">
        <v>24</v>
      </c>
      <c r="C3925" s="8" t="s">
        <v>23</v>
      </c>
      <c r="D3925" s="49"/>
      <c r="E3925" s="50">
        <v>2112</v>
      </c>
      <c r="F3925" s="51"/>
      <c r="G3925" s="50">
        <v>1103.4000000000001</v>
      </c>
      <c r="H3925">
        <v>67</v>
      </c>
    </row>
    <row r="3926" spans="1:8" ht="30">
      <c r="A3926" t="str">
        <f t="shared" si="133"/>
        <v>Chế độ đối với trưởng các đoàn thể ấp67</v>
      </c>
      <c r="B3926" s="3" t="s">
        <v>22</v>
      </c>
      <c r="C3926" s="8" t="s">
        <v>21</v>
      </c>
      <c r="D3926" s="49"/>
      <c r="E3926" s="50">
        <v>140</v>
      </c>
      <c r="F3926" s="51">
        <v>3.5999999999999996</v>
      </c>
      <c r="G3926" s="50">
        <v>503.99999999999994</v>
      </c>
      <c r="H3926">
        <v>67</v>
      </c>
    </row>
    <row r="3927" spans="1:8">
      <c r="A3927" t="str">
        <f t="shared" si="133"/>
        <v>Chế độ hỗ trợ tổ nhân dân67</v>
      </c>
      <c r="B3927" s="3" t="s">
        <v>20</v>
      </c>
      <c r="C3927" s="8" t="s">
        <v>19</v>
      </c>
      <c r="D3927" s="49"/>
      <c r="E3927" s="50">
        <v>480</v>
      </c>
      <c r="F3927" s="51">
        <v>3.5999999999999996</v>
      </c>
      <c r="G3927" s="50">
        <v>1727.9999999999998</v>
      </c>
      <c r="H3927">
        <v>67</v>
      </c>
    </row>
    <row r="3928" spans="1:8" ht="30">
      <c r="A3928" t="str">
        <f t="shared" si="133"/>
        <v>Chế độ đối với đội an ninh trật tự cơ sở67</v>
      </c>
      <c r="B3928" s="3" t="s">
        <v>18</v>
      </c>
      <c r="C3928" s="8" t="s">
        <v>17</v>
      </c>
      <c r="D3928" s="49"/>
      <c r="E3928" s="50">
        <v>157</v>
      </c>
      <c r="F3928" s="51"/>
      <c r="G3928" s="50">
        <v>9274.4400000000078</v>
      </c>
      <c r="H3928">
        <v>67</v>
      </c>
    </row>
    <row r="3929" spans="1:8">
      <c r="A3929" t="str">
        <f t="shared" si="133"/>
        <v>Chế độ dân quân tự vệ67</v>
      </c>
      <c r="B3929" s="3" t="s">
        <v>16</v>
      </c>
      <c r="C3929" s="8" t="s">
        <v>15</v>
      </c>
      <c r="D3929" s="49"/>
      <c r="E3929" s="50">
        <v>28</v>
      </c>
      <c r="F3929" s="51"/>
      <c r="G3929" s="50">
        <v>8284.1723999999995</v>
      </c>
      <c r="H3929">
        <v>67</v>
      </c>
    </row>
    <row r="3930" spans="1:8">
      <c r="A3930" t="str">
        <f t="shared" si="133"/>
        <v>Chế độ hỗ trợ Tết Nguyên đán67</v>
      </c>
      <c r="B3930" s="3" t="s">
        <v>14</v>
      </c>
      <c r="C3930" s="8" t="s">
        <v>13</v>
      </c>
      <c r="D3930" s="49"/>
      <c r="E3930" s="50">
        <v>4258</v>
      </c>
      <c r="F3930" s="51"/>
      <c r="G3930" s="50">
        <v>3273.5600000000004</v>
      </c>
      <c r="H3930">
        <v>67</v>
      </c>
    </row>
    <row r="3931" spans="1:8">
      <c r="A3931" t="str">
        <f t="shared" si="133"/>
        <v>Chi thu gom, xử lý rác67</v>
      </c>
      <c r="B3931" s="25">
        <v>4</v>
      </c>
      <c r="C3931" s="10" t="s">
        <v>12</v>
      </c>
      <c r="D3931" s="48"/>
      <c r="E3931" s="45"/>
      <c r="F3931" s="46"/>
      <c r="G3931" s="45">
        <v>28612.309129920002</v>
      </c>
      <c r="H3931">
        <v>67</v>
      </c>
    </row>
    <row r="3932" spans="1:8">
      <c r="A3932" t="str">
        <f t="shared" si="133"/>
        <v>Chi bổ sung đặc thù67</v>
      </c>
      <c r="B3932" s="25">
        <v>5</v>
      </c>
      <c r="C3932" s="6" t="s">
        <v>11</v>
      </c>
      <c r="D3932" s="47"/>
      <c r="E3932" s="45">
        <v>0</v>
      </c>
      <c r="F3932" s="46">
        <v>1500</v>
      </c>
      <c r="G3932" s="45">
        <v>0</v>
      </c>
      <c r="H3932">
        <v>67</v>
      </c>
    </row>
    <row r="3933" spans="1:8">
      <c r="A3933" t="str">
        <f t="shared" si="133"/>
        <v>Hỗ trợ các phường, xã trung tâm67</v>
      </c>
      <c r="B3933" s="3" t="s">
        <v>10</v>
      </c>
      <c r="C3933" s="8" t="s">
        <v>9</v>
      </c>
      <c r="D3933" s="49"/>
      <c r="E3933" s="50">
        <v>0</v>
      </c>
      <c r="F3933" s="51"/>
      <c r="G3933" s="50">
        <v>0</v>
      </c>
      <c r="H3933">
        <v>67</v>
      </c>
    </row>
    <row r="3934" spans="1:8">
      <c r="A3934" t="str">
        <f t="shared" si="133"/>
        <v>- Phường Trấn Biên 67</v>
      </c>
      <c r="B3934" s="3"/>
      <c r="C3934" s="8" t="s">
        <v>8</v>
      </c>
      <c r="D3934" s="49"/>
      <c r="E3934" s="50"/>
      <c r="F3934" s="51">
        <v>70000</v>
      </c>
      <c r="G3934" s="50">
        <v>0</v>
      </c>
      <c r="H3934">
        <v>67</v>
      </c>
    </row>
    <row r="3935" spans="1:8" ht="30">
      <c r="A3935" t="str">
        <f t="shared" si="133"/>
        <v>- Phường Long Khánh và Phường Bình Phước67</v>
      </c>
      <c r="B3935" s="3"/>
      <c r="C3935" s="8" t="s">
        <v>7</v>
      </c>
      <c r="D3935" s="49"/>
      <c r="E3935" s="50"/>
      <c r="F3935" s="51"/>
      <c r="G3935" s="50"/>
      <c r="H3935">
        <v>67</v>
      </c>
    </row>
    <row r="3936" spans="1:8">
      <c r="A3936" t="str">
        <f t="shared" si="133"/>
        <v>- Các phường trung tâm khác67</v>
      </c>
      <c r="B3936" s="3"/>
      <c r="C3936" s="8" t="s">
        <v>6</v>
      </c>
      <c r="D3936" s="49"/>
      <c r="E3936" s="50"/>
      <c r="F3936" s="51"/>
      <c r="G3936" s="50"/>
      <c r="H3936">
        <v>67</v>
      </c>
    </row>
    <row r="3937" spans="1:8">
      <c r="A3937" t="str">
        <f t="shared" si="133"/>
        <v xml:space="preserve"> Hỗ trợ các xã vùng biên giới67</v>
      </c>
      <c r="B3937" s="3" t="s">
        <v>1</v>
      </c>
      <c r="C3937" s="8" t="s">
        <v>5</v>
      </c>
      <c r="D3937" s="49"/>
      <c r="E3937" s="50"/>
      <c r="F3937" s="51">
        <v>1500</v>
      </c>
      <c r="G3937" s="50">
        <v>0</v>
      </c>
      <c r="H3937">
        <v>67</v>
      </c>
    </row>
    <row r="3938" spans="1:8">
      <c r="A3938" t="str">
        <f t="shared" si="133"/>
        <v>Phân bổ chung 67</v>
      </c>
      <c r="B3938" s="25">
        <v>9</v>
      </c>
      <c r="C3938" s="6" t="s">
        <v>4</v>
      </c>
      <c r="D3938" s="47"/>
      <c r="E3938" s="45">
        <v>156539</v>
      </c>
      <c r="F3938" s="46">
        <v>18000.077000000001</v>
      </c>
      <c r="G3938" s="45">
        <v>30053.425999999999</v>
      </c>
      <c r="H3938">
        <v>67</v>
      </c>
    </row>
    <row r="3939" spans="1:8">
      <c r="A3939" t="str">
        <f t="shared" si="133"/>
        <v>Phân bổ chung theo xã67</v>
      </c>
      <c r="B3939" s="3" t="s">
        <v>3</v>
      </c>
      <c r="C3939" s="8" t="s">
        <v>2</v>
      </c>
      <c r="D3939" s="49"/>
      <c r="E3939" s="50">
        <v>1</v>
      </c>
      <c r="F3939" s="51">
        <v>18000</v>
      </c>
      <c r="G3939" s="50">
        <v>18000</v>
      </c>
      <c r="H3939">
        <v>67</v>
      </c>
    </row>
    <row r="3940" spans="1:8">
      <c r="A3940" t="str">
        <f t="shared" si="133"/>
        <v>Phân bổ theo dân số 67</v>
      </c>
      <c r="B3940" s="3" t="s">
        <v>1</v>
      </c>
      <c r="C3940" s="8" t="s">
        <v>0</v>
      </c>
      <c r="D3940" s="49"/>
      <c r="E3940" s="52">
        <v>156538</v>
      </c>
      <c r="F3940" s="51">
        <v>7.6999999999999999E-2</v>
      </c>
      <c r="G3940" s="50">
        <v>12053.425999999999</v>
      </c>
      <c r="H3940">
        <v>67</v>
      </c>
    </row>
    <row r="3943" spans="1:8">
      <c r="B3943" s="147" t="s">
        <v>64</v>
      </c>
      <c r="C3943" s="149" t="s">
        <v>63</v>
      </c>
      <c r="D3943" s="149" t="s">
        <v>62</v>
      </c>
      <c r="E3943" s="151" t="s">
        <v>61</v>
      </c>
      <c r="F3943" s="151"/>
      <c r="G3943" s="151"/>
      <c r="H3943">
        <v>68</v>
      </c>
    </row>
    <row r="3944" spans="1:8">
      <c r="B3944" s="148"/>
      <c r="C3944" s="150"/>
      <c r="D3944" s="150"/>
      <c r="E3944" s="18" t="s">
        <v>60</v>
      </c>
      <c r="F3944" s="18" t="s">
        <v>59</v>
      </c>
      <c r="G3944" s="18" t="s">
        <v>58</v>
      </c>
      <c r="H3944">
        <v>68</v>
      </c>
    </row>
    <row r="3945" spans="1:8">
      <c r="A3945" t="str">
        <f t="shared" ref="A3945:A3976" si="134">C3945&amp;H3945</f>
        <v>Tổng68</v>
      </c>
      <c r="B3945" s="25"/>
      <c r="C3945" s="26" t="s">
        <v>57</v>
      </c>
      <c r="D3945" s="45"/>
      <c r="E3945" s="45"/>
      <c r="F3945" s="46"/>
      <c r="G3945" s="45">
        <v>207531.09522255871</v>
      </c>
      <c r="H3945">
        <v>68</v>
      </c>
    </row>
    <row r="3946" spans="1:8">
      <c r="A3946" t="str">
        <f t="shared" si="134"/>
        <v>Sự nghiệp giáo dục - đào tạo68</v>
      </c>
      <c r="B3946" s="25" t="s">
        <v>56</v>
      </c>
      <c r="C3946" s="6" t="s">
        <v>55</v>
      </c>
      <c r="D3946" s="47"/>
      <c r="E3946" s="45"/>
      <c r="F3946" s="46"/>
      <c r="G3946" s="45">
        <v>134899.5552225587</v>
      </c>
      <c r="H3946">
        <v>68</v>
      </c>
    </row>
    <row r="3947" spans="1:8" ht="28.5">
      <c r="A3947" t="str">
        <f t="shared" si="134"/>
        <v>Chi chế độ tiền lương theo số biên chế có mặt68</v>
      </c>
      <c r="B3947" s="25">
        <v>1</v>
      </c>
      <c r="C3947" s="10" t="s">
        <v>54</v>
      </c>
      <c r="D3947" s="48"/>
      <c r="E3947" s="45">
        <v>521</v>
      </c>
      <c r="F3947" s="46"/>
      <c r="G3947" s="45">
        <v>100849</v>
      </c>
      <c r="H3947">
        <v>68</v>
      </c>
    </row>
    <row r="3948" spans="1:8">
      <c r="A3948" t="str">
        <f t="shared" si="134"/>
        <v>Khoán chi hoạt động giáo dục68</v>
      </c>
      <c r="B3948" s="25">
        <v>2</v>
      </c>
      <c r="C3948" s="6" t="s">
        <v>163</v>
      </c>
      <c r="D3948" s="47"/>
      <c r="E3948" s="45"/>
      <c r="F3948" s="46"/>
      <c r="G3948" s="45">
        <v>22042</v>
      </c>
      <c r="H3948">
        <v>68</v>
      </c>
    </row>
    <row r="3949" spans="1:8">
      <c r="A3949" t="str">
        <f t="shared" si="134"/>
        <v>Mầm non68</v>
      </c>
      <c r="B3949" s="3" t="s">
        <v>10</v>
      </c>
      <c r="C3949" s="8" t="s">
        <v>53</v>
      </c>
      <c r="D3949" s="49"/>
      <c r="E3949" s="50"/>
      <c r="F3949" s="51"/>
      <c r="G3949" s="50">
        <v>1768</v>
      </c>
      <c r="H3949">
        <v>68</v>
      </c>
    </row>
    <row r="3950" spans="1:8">
      <c r="A3950" t="str">
        <f t="shared" si="134"/>
        <v>- Phường68</v>
      </c>
      <c r="B3950" s="3"/>
      <c r="C3950" s="8" t="s">
        <v>167</v>
      </c>
      <c r="D3950" s="49"/>
      <c r="E3950" s="50">
        <v>34</v>
      </c>
      <c r="F3950" s="51">
        <v>52</v>
      </c>
      <c r="G3950" s="50">
        <v>1768</v>
      </c>
      <c r="H3950">
        <v>68</v>
      </c>
    </row>
    <row r="3951" spans="1:8">
      <c r="A3951" t="str">
        <f t="shared" si="134"/>
        <v>- Xã68</v>
      </c>
      <c r="B3951" s="3"/>
      <c r="C3951" s="8" t="s">
        <v>164</v>
      </c>
      <c r="D3951" s="49"/>
      <c r="E3951" s="50"/>
      <c r="F3951" s="51">
        <v>60</v>
      </c>
      <c r="G3951" s="50">
        <v>0</v>
      </c>
      <c r="H3951">
        <v>68</v>
      </c>
    </row>
    <row r="3952" spans="1:8">
      <c r="A3952" t="str">
        <f t="shared" si="134"/>
        <v>Cấp 1, 268</v>
      </c>
      <c r="B3952" s="3" t="s">
        <v>1</v>
      </c>
      <c r="C3952" s="8" t="s">
        <v>52</v>
      </c>
      <c r="D3952" s="49"/>
      <c r="E3952" s="50"/>
      <c r="F3952" s="51"/>
      <c r="G3952" s="50">
        <v>16380</v>
      </c>
      <c r="H3952">
        <v>68</v>
      </c>
    </row>
    <row r="3953" spans="1:8">
      <c r="A3953" t="str">
        <f t="shared" si="134"/>
        <v>-Phường68</v>
      </c>
      <c r="B3953" s="3"/>
      <c r="C3953" s="8" t="s">
        <v>168</v>
      </c>
      <c r="D3953" s="49"/>
      <c r="E3953" s="50">
        <v>546</v>
      </c>
      <c r="F3953" s="51">
        <v>30</v>
      </c>
      <c r="G3953" s="50">
        <v>16380</v>
      </c>
      <c r="H3953">
        <v>68</v>
      </c>
    </row>
    <row r="3954" spans="1:8">
      <c r="A3954" t="str">
        <f t="shared" si="134"/>
        <v>-Xã68</v>
      </c>
      <c r="B3954" s="3"/>
      <c r="C3954" s="8" t="s">
        <v>169</v>
      </c>
      <c r="D3954" s="49"/>
      <c r="E3954" s="50"/>
      <c r="F3954" s="51">
        <v>35</v>
      </c>
      <c r="G3954" s="50">
        <v>0</v>
      </c>
      <c r="H3954">
        <v>68</v>
      </c>
    </row>
    <row r="3955" spans="1:8">
      <c r="A3955" t="str">
        <f t="shared" si="134"/>
        <v>Trường chính trị 68</v>
      </c>
      <c r="B3955" s="3" t="s">
        <v>26</v>
      </c>
      <c r="C3955" s="8" t="s">
        <v>51</v>
      </c>
      <c r="D3955" s="49"/>
      <c r="E3955" s="50"/>
      <c r="F3955" s="51">
        <v>80</v>
      </c>
      <c r="G3955" s="50">
        <v>0</v>
      </c>
      <c r="H3955">
        <v>68</v>
      </c>
    </row>
    <row r="3956" spans="1:8">
      <c r="A3956" t="str">
        <f t="shared" si="134"/>
        <v>Trường dân tộc nội trú68</v>
      </c>
      <c r="B3956" s="3" t="s">
        <v>24</v>
      </c>
      <c r="C3956" s="8" t="s">
        <v>165</v>
      </c>
      <c r="D3956" s="49"/>
      <c r="E3956" s="50"/>
      <c r="F3956" s="51">
        <v>55</v>
      </c>
      <c r="G3956" s="50">
        <v>0</v>
      </c>
      <c r="H3956">
        <v>68</v>
      </c>
    </row>
    <row r="3957" spans="1:8" ht="45">
      <c r="A3957" t="str">
        <f t="shared" si="134"/>
        <v>'Phân bổ bổ sung số biên chế tiết kiệm, chưa tuyển sự nghiệp giáo dục - đào tạo68</v>
      </c>
      <c r="B3957" s="3" t="s">
        <v>22</v>
      </c>
      <c r="C3957" s="8" t="s">
        <v>170</v>
      </c>
      <c r="D3957" s="49"/>
      <c r="E3957" s="50">
        <v>59</v>
      </c>
      <c r="F3957" s="51">
        <v>65.707199999999986</v>
      </c>
      <c r="G3957" s="50">
        <v>3894</v>
      </c>
      <c r="H3957">
        <v>68</v>
      </c>
    </row>
    <row r="3958" spans="1:8">
      <c r="A3958" t="str">
        <f t="shared" si="134"/>
        <v>Chi các chế độ chính sách68</v>
      </c>
      <c r="B3958" s="25">
        <v>3</v>
      </c>
      <c r="C3958" s="6" t="s">
        <v>50</v>
      </c>
      <c r="D3958" s="47"/>
      <c r="E3958" s="45"/>
      <c r="F3958" s="46"/>
      <c r="G3958" s="45">
        <v>11093.958822558698</v>
      </c>
      <c r="H3958">
        <v>68</v>
      </c>
    </row>
    <row r="3959" spans="1:8" ht="30">
      <c r="A3959" t="str">
        <f t="shared" si="134"/>
        <v>Miễn giảm học phí, hỗ trợ chi phí học tập68</v>
      </c>
      <c r="B3959" s="3" t="s">
        <v>10</v>
      </c>
      <c r="C3959" s="8" t="s">
        <v>49</v>
      </c>
      <c r="D3959" s="49"/>
      <c r="E3959" s="50"/>
      <c r="F3959" s="51"/>
      <c r="G3959" s="50">
        <v>3302.4</v>
      </c>
      <c r="H3959">
        <v>68</v>
      </c>
    </row>
    <row r="3960" spans="1:8" ht="45">
      <c r="A3960" t="str">
        <f t="shared" si="134"/>
        <v>Chính sách hỗ trợ mầm non (tiền ăn trẻ, hỗ trợ giáo viên, hỗ trợ cơ sở mầm non)68</v>
      </c>
      <c r="B3960" s="3" t="s">
        <v>1</v>
      </c>
      <c r="C3960" s="8" t="s">
        <v>48</v>
      </c>
      <c r="D3960" s="49"/>
      <c r="E3960" s="50"/>
      <c r="F3960" s="51"/>
      <c r="G3960" s="50">
        <v>2787.8400000000011</v>
      </c>
      <c r="H3960">
        <v>68</v>
      </c>
    </row>
    <row r="3961" spans="1:8">
      <c r="A3961" t="str">
        <f t="shared" si="134"/>
        <v>Chế độ hỗ trợ học sinh khuyết tật68</v>
      </c>
      <c r="B3961" s="3" t="s">
        <v>26</v>
      </c>
      <c r="C3961" s="8" t="s">
        <v>47</v>
      </c>
      <c r="D3961" s="49"/>
      <c r="E3961" s="50"/>
      <c r="F3961" s="51"/>
      <c r="G3961" s="50">
        <v>4377.718822558696</v>
      </c>
      <c r="H3961">
        <v>68</v>
      </c>
    </row>
    <row r="3962" spans="1:8" ht="30">
      <c r="A3962" t="str">
        <f t="shared" si="134"/>
        <v>Chế độ giáo viên dạy trẻ khuyết tật68</v>
      </c>
      <c r="B3962" s="3" t="s">
        <v>24</v>
      </c>
      <c r="C3962" s="8" t="s">
        <v>46</v>
      </c>
      <c r="D3962" s="49"/>
      <c r="E3962" s="50"/>
      <c r="F3962" s="51"/>
      <c r="G3962" s="50"/>
      <c r="H3962">
        <v>68</v>
      </c>
    </row>
    <row r="3963" spans="1:8" ht="30">
      <c r="A3963" t="str">
        <f t="shared" si="134"/>
        <v>Chế độ hỗ trợ trẻ em nhà trẻ bán trú68</v>
      </c>
      <c r="B3963" s="3" t="s">
        <v>22</v>
      </c>
      <c r="C3963" s="8" t="s">
        <v>45</v>
      </c>
      <c r="D3963" s="49"/>
      <c r="E3963" s="50"/>
      <c r="F3963" s="51"/>
      <c r="G3963" s="50"/>
      <c r="H3963">
        <v>68</v>
      </c>
    </row>
    <row r="3964" spans="1:8" ht="30">
      <c r="A3964" t="str">
        <f t="shared" si="134"/>
        <v>Chế độ hỗ trợ đối với học sinh, trường dân tộc nội trú68</v>
      </c>
      <c r="B3964" s="21" t="s">
        <v>20</v>
      </c>
      <c r="C3964" s="22" t="s">
        <v>161</v>
      </c>
      <c r="D3964" s="49"/>
      <c r="E3964" s="50"/>
      <c r="F3964" s="51"/>
      <c r="G3964" s="50"/>
      <c r="H3964">
        <v>68</v>
      </c>
    </row>
    <row r="3965" spans="1:8">
      <c r="A3965" t="str">
        <f t="shared" si="134"/>
        <v>Hỗ trợ Tết Nguyên đán68</v>
      </c>
      <c r="B3965" s="3" t="s">
        <v>18</v>
      </c>
      <c r="C3965" s="8" t="s">
        <v>44</v>
      </c>
      <c r="D3965" s="49"/>
      <c r="E3965" s="50"/>
      <c r="F3965" s="51"/>
      <c r="G3965" s="50">
        <v>626</v>
      </c>
      <c r="H3965">
        <v>68</v>
      </c>
    </row>
    <row r="3966" spans="1:8">
      <c r="A3966" t="str">
        <f t="shared" si="134"/>
        <v>Các đặc thù68</v>
      </c>
      <c r="B3966" s="25">
        <v>4</v>
      </c>
      <c r="C3966" s="6" t="s">
        <v>43</v>
      </c>
      <c r="D3966" s="47"/>
      <c r="E3966" s="45"/>
      <c r="F3966" s="46"/>
      <c r="G3966" s="45">
        <v>168.83640000000003</v>
      </c>
      <c r="H3966">
        <v>68</v>
      </c>
    </row>
    <row r="3967" spans="1:8" ht="30">
      <c r="A3967" t="str">
        <f t="shared" si="134"/>
        <v>Trường có từ 02 cơ sở trở lên, mỗi cơ sở68</v>
      </c>
      <c r="B3967" s="3" t="s">
        <v>10</v>
      </c>
      <c r="C3967" s="8" t="s">
        <v>42</v>
      </c>
      <c r="D3967" s="49"/>
      <c r="E3967" s="50">
        <v>3</v>
      </c>
      <c r="F3967" s="51">
        <v>56.278800000000004</v>
      </c>
      <c r="G3967" s="50">
        <v>168.83640000000003</v>
      </c>
      <c r="H3967">
        <v>68</v>
      </c>
    </row>
    <row r="3968" spans="1:8" ht="30">
      <c r="A3968" t="str">
        <f t="shared" si="134"/>
        <v>Hỗ trợ các phường, xã trung tâm (kinh phí đào tạo chính trị)68</v>
      </c>
      <c r="B3968" s="3" t="s">
        <v>1</v>
      </c>
      <c r="C3968" s="8" t="s">
        <v>166</v>
      </c>
      <c r="D3968" s="49"/>
      <c r="E3968" s="50"/>
      <c r="F3968" s="51">
        <v>1500</v>
      </c>
      <c r="G3968" s="50"/>
      <c r="H3968">
        <v>68</v>
      </c>
    </row>
    <row r="3969" spans="1:8">
      <c r="A3969" t="str">
        <f t="shared" si="134"/>
        <v>Kinh phí hoạt động ngành68</v>
      </c>
      <c r="B3969" s="25">
        <v>5</v>
      </c>
      <c r="C3969" s="6" t="s">
        <v>41</v>
      </c>
      <c r="D3969" s="47"/>
      <c r="E3969" s="52">
        <v>74576</v>
      </c>
      <c r="F3969" s="53">
        <v>0.01</v>
      </c>
      <c r="G3969" s="45">
        <v>745.76</v>
      </c>
      <c r="H3969">
        <v>68</v>
      </c>
    </row>
    <row r="3970" spans="1:8">
      <c r="A3970" t="str">
        <f t="shared" si="134"/>
        <v>Các sự nghiệp khác68</v>
      </c>
      <c r="B3970" s="25" t="s">
        <v>40</v>
      </c>
      <c r="C3970" s="6" t="s">
        <v>39</v>
      </c>
      <c r="D3970" s="47"/>
      <c r="E3970" s="50"/>
      <c r="F3970" s="46"/>
      <c r="G3970" s="45">
        <v>72631.540000000008</v>
      </c>
      <c r="H3970">
        <v>68</v>
      </c>
    </row>
    <row r="3971" spans="1:8">
      <c r="A3971" t="str">
        <f t="shared" si="134"/>
        <v>Chi chế độ tiền lương68</v>
      </c>
      <c r="B3971" s="25">
        <v>1</v>
      </c>
      <c r="C3971" s="10" t="s">
        <v>38</v>
      </c>
      <c r="D3971" s="48"/>
      <c r="E3971" s="45"/>
      <c r="F3971" s="46"/>
      <c r="G3971" s="45">
        <v>14247.448</v>
      </c>
      <c r="H3971">
        <v>68</v>
      </c>
    </row>
    <row r="3972" spans="1:8" ht="30">
      <c r="A3972" t="str">
        <f t="shared" si="134"/>
        <v>Chế độ tiền lương theo số biên chế có mặt68</v>
      </c>
      <c r="B3972" s="3" t="s">
        <v>10</v>
      </c>
      <c r="C3972" s="8" t="s">
        <v>37</v>
      </c>
      <c r="D3972" s="49"/>
      <c r="E3972" s="50">
        <v>71</v>
      </c>
      <c r="F3972" s="51"/>
      <c r="G3972" s="50">
        <v>11926</v>
      </c>
      <c r="H3972">
        <v>68</v>
      </c>
    </row>
    <row r="3973" spans="1:8">
      <c r="A3973" t="str">
        <f t="shared" si="134"/>
        <v>Phụ cấp cấp ủy68</v>
      </c>
      <c r="B3973" s="3" t="s">
        <v>1</v>
      </c>
      <c r="C3973" s="8" t="s">
        <v>36</v>
      </c>
      <c r="D3973" s="49"/>
      <c r="E3973" s="54"/>
      <c r="F3973" s="51"/>
      <c r="G3973" s="50">
        <v>227.44800000000001</v>
      </c>
      <c r="H3973">
        <v>68</v>
      </c>
    </row>
    <row r="3974" spans="1:8">
      <c r="A3974" t="str">
        <f t="shared" si="134"/>
        <v>Phụ cấp HĐND68</v>
      </c>
      <c r="B3974" s="3" t="s">
        <v>26</v>
      </c>
      <c r="C3974" s="8" t="s">
        <v>35</v>
      </c>
      <c r="D3974" s="49"/>
      <c r="E3974" s="54"/>
      <c r="F3974" s="51"/>
      <c r="G3974" s="50">
        <v>483</v>
      </c>
      <c r="H3974">
        <v>68</v>
      </c>
    </row>
    <row r="3975" spans="1:8" ht="45">
      <c r="A3975" t="str">
        <f t="shared" si="134"/>
        <v>Chế độ người hoạt động không chuyên trách, người trực tiếp tham gia hoạt động tại cấp ấp68</v>
      </c>
      <c r="B3975" s="3" t="s">
        <v>24</v>
      </c>
      <c r="C3975" s="8" t="s">
        <v>34</v>
      </c>
      <c r="D3975" s="49"/>
      <c r="E3975" s="50"/>
      <c r="F3975" s="51"/>
      <c r="G3975" s="50">
        <v>1611</v>
      </c>
      <c r="H3975">
        <v>68</v>
      </c>
    </row>
    <row r="3976" spans="1:8">
      <c r="A3976" t="str">
        <f t="shared" si="134"/>
        <v>Khoán chi hoạt động 68</v>
      </c>
      <c r="B3976" s="25">
        <v>2</v>
      </c>
      <c r="C3976" s="6" t="s">
        <v>33</v>
      </c>
      <c r="D3976" s="47"/>
      <c r="E3976" s="45"/>
      <c r="F3976" s="46"/>
      <c r="G3976" s="45">
        <v>7724</v>
      </c>
      <c r="H3976">
        <v>68</v>
      </c>
    </row>
    <row r="3977" spans="1:8" ht="30">
      <c r="A3977" t="str">
        <f t="shared" ref="A3977:A3999" si="135">C3977&amp;H3977</f>
        <v>Phân bổ theo số biên chế CBCC được giao68</v>
      </c>
      <c r="B3977" s="14" t="s">
        <v>10</v>
      </c>
      <c r="C3977" s="15" t="s">
        <v>32</v>
      </c>
      <c r="D3977" s="55"/>
      <c r="E3977" s="56">
        <v>85</v>
      </c>
      <c r="F3977" s="57">
        <v>80</v>
      </c>
      <c r="G3977" s="58">
        <v>6800</v>
      </c>
      <c r="H3977">
        <v>68</v>
      </c>
    </row>
    <row r="3978" spans="1:8" ht="30">
      <c r="A3978" t="str">
        <f t="shared" si="135"/>
        <v>Phân bổ theo số biên chế viên chức được giao68</v>
      </c>
      <c r="B3978" s="14" t="s">
        <v>1</v>
      </c>
      <c r="C3978" s="15" t="s">
        <v>31</v>
      </c>
      <c r="D3978" s="55"/>
      <c r="E3978" s="56"/>
      <c r="F3978" s="57">
        <v>50</v>
      </c>
      <c r="G3978" s="58">
        <v>0</v>
      </c>
      <c r="H3978">
        <v>68</v>
      </c>
    </row>
    <row r="3979" spans="1:8" ht="30">
      <c r="A3979" t="str">
        <f t="shared" si="135"/>
        <v>Phân bổ bổ sung số biên chế tiết kiệm, chưa tuyển68</v>
      </c>
      <c r="B3979" s="14" t="s">
        <v>26</v>
      </c>
      <c r="C3979" s="13" t="s">
        <v>30</v>
      </c>
      <c r="D3979" s="59"/>
      <c r="E3979" s="56">
        <v>14</v>
      </c>
      <c r="F3979" s="57">
        <v>66</v>
      </c>
      <c r="G3979" s="58">
        <v>924</v>
      </c>
      <c r="H3979">
        <v>68</v>
      </c>
    </row>
    <row r="3980" spans="1:8">
      <c r="A3980" t="str">
        <f t="shared" si="135"/>
        <v>Chi các chế độ chính sách lớn68</v>
      </c>
      <c r="B3980" s="25">
        <v>3</v>
      </c>
      <c r="C3980" s="6" t="s">
        <v>29</v>
      </c>
      <c r="D3980" s="47"/>
      <c r="E3980" s="45"/>
      <c r="F3980" s="46"/>
      <c r="G3980" s="45">
        <v>16030.740000000002</v>
      </c>
      <c r="H3980">
        <v>68</v>
      </c>
    </row>
    <row r="3981" spans="1:8" ht="30">
      <c r="A3981" t="str">
        <f t="shared" si="135"/>
        <v>Chi chế độ trợ giúp xã hội thường xuyên68</v>
      </c>
      <c r="B3981" s="3" t="s">
        <v>10</v>
      </c>
      <c r="C3981" s="8" t="s">
        <v>28</v>
      </c>
      <c r="D3981" s="49"/>
      <c r="E3981" s="50"/>
      <c r="F3981" s="51"/>
      <c r="G3981" s="50">
        <v>5206.5</v>
      </c>
      <c r="H3981">
        <v>68</v>
      </c>
    </row>
    <row r="3982" spans="1:8">
      <c r="A3982" t="str">
        <f t="shared" si="135"/>
        <v>Tiền điện hộ nghèo, BTXH68</v>
      </c>
      <c r="B3982" s="3" t="s">
        <v>1</v>
      </c>
      <c r="C3982" s="8" t="s">
        <v>27</v>
      </c>
      <c r="D3982" s="49"/>
      <c r="E3982" s="50"/>
      <c r="F3982" s="51"/>
      <c r="G3982" s="50">
        <v>29.64</v>
      </c>
      <c r="H3982">
        <v>68</v>
      </c>
    </row>
    <row r="3983" spans="1:8" ht="30">
      <c r="A3983" t="str">
        <f t="shared" si="135"/>
        <v>Chính sách người có uy tín, già làng68</v>
      </c>
      <c r="B3983" s="3" t="s">
        <v>26</v>
      </c>
      <c r="C3983" s="8" t="s">
        <v>25</v>
      </c>
      <c r="D3983" s="49"/>
      <c r="E3983" s="50"/>
      <c r="F3983" s="51"/>
      <c r="G3983" s="50"/>
      <c r="H3983">
        <v>68</v>
      </c>
    </row>
    <row r="3984" spans="1:8" ht="30">
      <c r="A3984" t="str">
        <f t="shared" si="135"/>
        <v>Chế độ quà tặng, chúc thọ người cao tuổi68</v>
      </c>
      <c r="B3984" s="3" t="s">
        <v>24</v>
      </c>
      <c r="C3984" s="8" t="s">
        <v>23</v>
      </c>
      <c r="D3984" s="49"/>
      <c r="E3984" s="50"/>
      <c r="F3984" s="51"/>
      <c r="G3984" s="50">
        <v>124</v>
      </c>
      <c r="H3984">
        <v>68</v>
      </c>
    </row>
    <row r="3985" spans="1:8" ht="30">
      <c r="A3985" t="str">
        <f t="shared" si="135"/>
        <v>Chế độ đối với trưởng các đoàn thể ấp68</v>
      </c>
      <c r="B3985" s="3" t="s">
        <v>22</v>
      </c>
      <c r="C3985" s="8" t="s">
        <v>21</v>
      </c>
      <c r="D3985" s="49"/>
      <c r="E3985" s="50">
        <v>28</v>
      </c>
      <c r="F3985" s="51">
        <v>3.5999999999999996</v>
      </c>
      <c r="G3985" s="50">
        <v>100.79999999999998</v>
      </c>
      <c r="H3985">
        <v>68</v>
      </c>
    </row>
    <row r="3986" spans="1:8">
      <c r="A3986" t="str">
        <f t="shared" si="135"/>
        <v>Chế độ hỗ trợ tổ nhân dân68</v>
      </c>
      <c r="B3986" s="3" t="s">
        <v>20</v>
      </c>
      <c r="C3986" s="8" t="s">
        <v>19</v>
      </c>
      <c r="D3986" s="49"/>
      <c r="E3986" s="50">
        <v>128</v>
      </c>
      <c r="F3986" s="51">
        <v>3.5999999999999996</v>
      </c>
      <c r="G3986" s="50">
        <v>460.79999999999995</v>
      </c>
      <c r="H3986">
        <v>68</v>
      </c>
    </row>
    <row r="3987" spans="1:8" ht="30">
      <c r="A3987" t="str">
        <f t="shared" si="135"/>
        <v>Chế độ đối với đội an ninh trật tự cơ sở68</v>
      </c>
      <c r="B3987" s="3" t="s">
        <v>18</v>
      </c>
      <c r="C3987" s="8" t="s">
        <v>17</v>
      </c>
      <c r="D3987" s="49"/>
      <c r="E3987" s="50"/>
      <c r="F3987" s="51"/>
      <c r="G3987" s="50">
        <v>2528</v>
      </c>
      <c r="H3987">
        <v>68</v>
      </c>
    </row>
    <row r="3988" spans="1:8">
      <c r="A3988" t="str">
        <f t="shared" si="135"/>
        <v>Chế độ dân quân tự vệ68</v>
      </c>
      <c r="B3988" s="3" t="s">
        <v>16</v>
      </c>
      <c r="C3988" s="8" t="s">
        <v>15</v>
      </c>
      <c r="D3988" s="49"/>
      <c r="E3988" s="50"/>
      <c r="F3988" s="51"/>
      <c r="G3988" s="50">
        <v>6750</v>
      </c>
      <c r="H3988">
        <v>68</v>
      </c>
    </row>
    <row r="3989" spans="1:8">
      <c r="A3989" t="str">
        <f t="shared" si="135"/>
        <v>Chế độ hỗ trợ Tết Nguyên đán68</v>
      </c>
      <c r="B3989" s="3" t="s">
        <v>14</v>
      </c>
      <c r="C3989" s="8" t="s">
        <v>13</v>
      </c>
      <c r="D3989" s="49"/>
      <c r="E3989" s="50"/>
      <c r="F3989" s="51"/>
      <c r="G3989" s="50">
        <v>831</v>
      </c>
      <c r="H3989">
        <v>68</v>
      </c>
    </row>
    <row r="3990" spans="1:8">
      <c r="A3990" t="str">
        <f t="shared" si="135"/>
        <v>Chi thu gom, xử lý rác68</v>
      </c>
      <c r="B3990" s="25">
        <v>4</v>
      </c>
      <c r="C3990" s="10" t="s">
        <v>12</v>
      </c>
      <c r="D3990" s="48"/>
      <c r="E3990" s="45"/>
      <c r="F3990" s="46"/>
      <c r="G3990" s="45">
        <v>10887</v>
      </c>
      <c r="H3990">
        <v>68</v>
      </c>
    </row>
    <row r="3991" spans="1:8">
      <c r="A3991" t="str">
        <f t="shared" si="135"/>
        <v>Chi bổ sung đặc thù68</v>
      </c>
      <c r="B3991" s="25">
        <v>5</v>
      </c>
      <c r="C3991" s="6" t="s">
        <v>11</v>
      </c>
      <c r="D3991" s="47"/>
      <c r="E3991" s="45"/>
      <c r="F3991" s="46"/>
      <c r="G3991" s="45">
        <v>0</v>
      </c>
      <c r="H3991">
        <v>68</v>
      </c>
    </row>
    <row r="3992" spans="1:8">
      <c r="A3992" t="str">
        <f t="shared" si="135"/>
        <v>Hỗ trợ các phường, xã trung tâm68</v>
      </c>
      <c r="B3992" s="3" t="s">
        <v>10</v>
      </c>
      <c r="C3992" s="8" t="s">
        <v>9</v>
      </c>
      <c r="D3992" s="49"/>
      <c r="E3992" s="50"/>
      <c r="F3992" s="51"/>
      <c r="G3992" s="50">
        <v>0</v>
      </c>
      <c r="H3992">
        <v>68</v>
      </c>
    </row>
    <row r="3993" spans="1:8">
      <c r="A3993" t="str">
        <f t="shared" si="135"/>
        <v>- Phường Trấn Biên 68</v>
      </c>
      <c r="B3993" s="3"/>
      <c r="C3993" s="8" t="s">
        <v>8</v>
      </c>
      <c r="D3993" s="49"/>
      <c r="E3993" s="50"/>
      <c r="F3993" s="51">
        <v>60000</v>
      </c>
      <c r="G3993" s="50"/>
      <c r="H3993">
        <v>68</v>
      </c>
    </row>
    <row r="3994" spans="1:8" ht="30">
      <c r="A3994" t="str">
        <f t="shared" si="135"/>
        <v>- Phường Long Khánh và Phường Bình Phước68</v>
      </c>
      <c r="B3994" s="3"/>
      <c r="C3994" s="8" t="s">
        <v>7</v>
      </c>
      <c r="D3994" s="49"/>
      <c r="E3994" s="50"/>
      <c r="F3994" s="51">
        <v>19200</v>
      </c>
      <c r="G3994" s="50"/>
      <c r="H3994">
        <v>68</v>
      </c>
    </row>
    <row r="3995" spans="1:8">
      <c r="A3995" t="str">
        <f t="shared" si="135"/>
        <v>- Các phường trung tâm khác68</v>
      </c>
      <c r="B3995" s="3"/>
      <c r="C3995" s="8" t="s">
        <v>6</v>
      </c>
      <c r="D3995" s="49"/>
      <c r="E3995" s="50"/>
      <c r="F3995" s="51">
        <v>8500</v>
      </c>
      <c r="G3995" s="50"/>
      <c r="H3995">
        <v>68</v>
      </c>
    </row>
    <row r="3996" spans="1:8">
      <c r="A3996" t="str">
        <f t="shared" si="135"/>
        <v xml:space="preserve"> Hỗ trợ các xã vùng biên giới68</v>
      </c>
      <c r="B3996" s="3" t="s">
        <v>1</v>
      </c>
      <c r="C3996" s="8" t="s">
        <v>5</v>
      </c>
      <c r="D3996" s="49"/>
      <c r="E3996" s="50"/>
      <c r="F3996" s="51">
        <v>1500</v>
      </c>
      <c r="G3996" s="50">
        <v>0</v>
      </c>
      <c r="H3996">
        <v>68</v>
      </c>
    </row>
    <row r="3997" spans="1:8">
      <c r="A3997" t="str">
        <f t="shared" si="135"/>
        <v>Phân bổ chung 68</v>
      </c>
      <c r="B3997" s="25">
        <v>9</v>
      </c>
      <c r="C3997" s="6" t="s">
        <v>4</v>
      </c>
      <c r="D3997" s="47"/>
      <c r="E3997" s="45"/>
      <c r="F3997" s="46"/>
      <c r="G3997" s="45">
        <v>23742.351999999999</v>
      </c>
      <c r="H3997">
        <v>68</v>
      </c>
    </row>
    <row r="3998" spans="1:8">
      <c r="A3998" t="str">
        <f t="shared" si="135"/>
        <v>Phân bổ chung theo xã68</v>
      </c>
      <c r="B3998" s="3" t="s">
        <v>3</v>
      </c>
      <c r="C3998" s="8" t="s">
        <v>2</v>
      </c>
      <c r="D3998" s="49"/>
      <c r="E3998" s="50">
        <v>1</v>
      </c>
      <c r="F3998" s="51">
        <v>18000</v>
      </c>
      <c r="G3998" s="50">
        <v>18000</v>
      </c>
      <c r="H3998">
        <v>68</v>
      </c>
    </row>
    <row r="3999" spans="1:8">
      <c r="A3999" t="str">
        <f t="shared" si="135"/>
        <v>Phân bổ theo dân số 68</v>
      </c>
      <c r="B3999" s="3" t="s">
        <v>1</v>
      </c>
      <c r="C3999" s="8" t="s">
        <v>0</v>
      </c>
      <c r="D3999" s="49"/>
      <c r="E3999" s="52">
        <v>74576</v>
      </c>
      <c r="F3999" s="51">
        <v>7.6999999999999999E-2</v>
      </c>
      <c r="G3999" s="50">
        <v>5742.3519999999999</v>
      </c>
      <c r="H3999">
        <v>68</v>
      </c>
    </row>
    <row r="4002" spans="1:8">
      <c r="B4002" s="147" t="s">
        <v>64</v>
      </c>
      <c r="C4002" s="149" t="s">
        <v>63</v>
      </c>
      <c r="D4002" s="149" t="s">
        <v>62</v>
      </c>
      <c r="E4002" s="151" t="s">
        <v>61</v>
      </c>
      <c r="F4002" s="151"/>
      <c r="G4002" s="151"/>
      <c r="H4002">
        <v>69</v>
      </c>
    </row>
    <row r="4003" spans="1:8">
      <c r="B4003" s="148"/>
      <c r="C4003" s="150"/>
      <c r="D4003" s="150"/>
      <c r="E4003" s="18" t="s">
        <v>60</v>
      </c>
      <c r="F4003" s="18" t="s">
        <v>59</v>
      </c>
      <c r="G4003" s="18" t="s">
        <v>58</v>
      </c>
      <c r="H4003">
        <v>69</v>
      </c>
    </row>
    <row r="4004" spans="1:8">
      <c r="A4004" t="str">
        <f t="shared" ref="A4004:A4035" si="136">C4004&amp;H4004</f>
        <v>Tổng69</v>
      </c>
      <c r="B4004" s="25"/>
      <c r="C4004" s="26" t="s">
        <v>57</v>
      </c>
      <c r="D4004" s="45"/>
      <c r="E4004" s="45"/>
      <c r="F4004" s="46"/>
      <c r="G4004" s="45">
        <v>157044.33705583686</v>
      </c>
      <c r="H4004">
        <v>69</v>
      </c>
    </row>
    <row r="4005" spans="1:8">
      <c r="A4005" t="str">
        <f t="shared" si="136"/>
        <v>Sự nghiệp giáo dục - đào tạo69</v>
      </c>
      <c r="B4005" s="25" t="s">
        <v>56</v>
      </c>
      <c r="C4005" s="6" t="s">
        <v>55</v>
      </c>
      <c r="D4005" s="47"/>
      <c r="E4005" s="45"/>
      <c r="F4005" s="46"/>
      <c r="G4005" s="45">
        <v>84897.084979836844</v>
      </c>
      <c r="H4005">
        <v>69</v>
      </c>
    </row>
    <row r="4006" spans="1:8" ht="28.5">
      <c r="A4006" t="str">
        <f t="shared" si="136"/>
        <v>Chi chế độ tiền lương theo số biên chế có mặt69</v>
      </c>
      <c r="B4006" s="25">
        <v>1</v>
      </c>
      <c r="C4006" s="10" t="s">
        <v>54</v>
      </c>
      <c r="D4006" s="48"/>
      <c r="E4006" s="45">
        <v>319</v>
      </c>
      <c r="F4006" s="46"/>
      <c r="G4006" s="45">
        <v>65193</v>
      </c>
      <c r="H4006">
        <v>69</v>
      </c>
    </row>
    <row r="4007" spans="1:8">
      <c r="A4007" t="str">
        <f t="shared" si="136"/>
        <v>Khoán chi hoạt động giáo dục69</v>
      </c>
      <c r="B4007" s="25">
        <v>2</v>
      </c>
      <c r="C4007" s="6" t="s">
        <v>163</v>
      </c>
      <c r="D4007" s="47"/>
      <c r="E4007" s="45"/>
      <c r="F4007" s="46"/>
      <c r="G4007" s="45">
        <v>15786.216</v>
      </c>
      <c r="H4007">
        <v>69</v>
      </c>
    </row>
    <row r="4008" spans="1:8">
      <c r="A4008" t="str">
        <f t="shared" si="136"/>
        <v>Mầm non69</v>
      </c>
      <c r="B4008" s="3" t="s">
        <v>10</v>
      </c>
      <c r="C4008" s="8" t="s">
        <v>53</v>
      </c>
      <c r="D4008" s="49"/>
      <c r="E4008" s="50"/>
      <c r="F4008" s="51"/>
      <c r="G4008" s="50">
        <v>3840</v>
      </c>
      <c r="H4008">
        <v>69</v>
      </c>
    </row>
    <row r="4009" spans="1:8">
      <c r="A4009" t="str">
        <f t="shared" si="136"/>
        <v>- Phường69</v>
      </c>
      <c r="B4009" s="3"/>
      <c r="C4009" s="8" t="s">
        <v>167</v>
      </c>
      <c r="D4009" s="49"/>
      <c r="E4009" s="50"/>
      <c r="F4009" s="51">
        <v>52</v>
      </c>
      <c r="G4009" s="50">
        <v>0</v>
      </c>
      <c r="H4009">
        <v>69</v>
      </c>
    </row>
    <row r="4010" spans="1:8">
      <c r="A4010" t="str">
        <f t="shared" si="136"/>
        <v>- Xã69</v>
      </c>
      <c r="B4010" s="3"/>
      <c r="C4010" s="8" t="s">
        <v>164</v>
      </c>
      <c r="D4010" s="49"/>
      <c r="E4010" s="50">
        <v>64</v>
      </c>
      <c r="F4010" s="51">
        <v>60</v>
      </c>
      <c r="G4010" s="50">
        <v>3840</v>
      </c>
      <c r="H4010">
        <v>69</v>
      </c>
    </row>
    <row r="4011" spans="1:8">
      <c r="A4011" t="str">
        <f t="shared" si="136"/>
        <v>Cấp 1, 269</v>
      </c>
      <c r="B4011" s="3" t="s">
        <v>1</v>
      </c>
      <c r="C4011" s="8" t="s">
        <v>52</v>
      </c>
      <c r="D4011" s="49"/>
      <c r="E4011" s="50"/>
      <c r="F4011" s="51"/>
      <c r="G4011" s="50">
        <v>9975</v>
      </c>
      <c r="H4011">
        <v>69</v>
      </c>
    </row>
    <row r="4012" spans="1:8">
      <c r="A4012" t="str">
        <f t="shared" si="136"/>
        <v>-Phường69</v>
      </c>
      <c r="B4012" s="3"/>
      <c r="C4012" s="8" t="s">
        <v>168</v>
      </c>
      <c r="D4012" s="49"/>
      <c r="E4012" s="50"/>
      <c r="F4012" s="51">
        <v>30</v>
      </c>
      <c r="G4012" s="50">
        <v>0</v>
      </c>
      <c r="H4012">
        <v>69</v>
      </c>
    </row>
    <row r="4013" spans="1:8">
      <c r="A4013" t="str">
        <f t="shared" si="136"/>
        <v>-Xã69</v>
      </c>
      <c r="B4013" s="3"/>
      <c r="C4013" s="8" t="s">
        <v>169</v>
      </c>
      <c r="D4013" s="49"/>
      <c r="E4013" s="50">
        <v>285</v>
      </c>
      <c r="F4013" s="51">
        <v>35</v>
      </c>
      <c r="G4013" s="50">
        <v>9975</v>
      </c>
      <c r="H4013">
        <v>69</v>
      </c>
    </row>
    <row r="4014" spans="1:8">
      <c r="A4014" t="str">
        <f t="shared" si="136"/>
        <v>Trường chính trị 69</v>
      </c>
      <c r="B4014" s="3" t="s">
        <v>26</v>
      </c>
      <c r="C4014" s="8" t="s">
        <v>51</v>
      </c>
      <c r="D4014" s="49"/>
      <c r="E4014" s="50"/>
      <c r="F4014" s="51">
        <v>80</v>
      </c>
      <c r="G4014" s="50">
        <v>0</v>
      </c>
      <c r="H4014">
        <v>69</v>
      </c>
    </row>
    <row r="4015" spans="1:8">
      <c r="A4015" t="str">
        <f t="shared" si="136"/>
        <v>Trường dân tộc nội trú69</v>
      </c>
      <c r="B4015" s="3" t="s">
        <v>24</v>
      </c>
      <c r="C4015" s="8" t="s">
        <v>165</v>
      </c>
      <c r="D4015" s="49"/>
      <c r="E4015" s="50"/>
      <c r="F4015" s="51">
        <v>55</v>
      </c>
      <c r="G4015" s="50">
        <v>0</v>
      </c>
      <c r="H4015">
        <v>69</v>
      </c>
    </row>
    <row r="4016" spans="1:8" ht="45">
      <c r="A4016" t="str">
        <f t="shared" si="136"/>
        <v>'Phân bổ bổ sung số biên chế tiết kiệm, chưa tuyển sự nghiệp giáo dục - đào tạo69</v>
      </c>
      <c r="B4016" s="3" t="s">
        <v>22</v>
      </c>
      <c r="C4016" s="8" t="s">
        <v>170</v>
      </c>
      <c r="D4016" s="49"/>
      <c r="E4016" s="50">
        <v>30</v>
      </c>
      <c r="F4016" s="51">
        <v>65.707199999999986</v>
      </c>
      <c r="G4016" s="50">
        <v>1971.2159999999997</v>
      </c>
      <c r="H4016">
        <v>69</v>
      </c>
    </row>
    <row r="4017" spans="1:8">
      <c r="A4017" t="str">
        <f t="shared" si="136"/>
        <v>Chi các chế độ chính sách69</v>
      </c>
      <c r="B4017" s="25">
        <v>3</v>
      </c>
      <c r="C4017" s="6" t="s">
        <v>50</v>
      </c>
      <c r="D4017" s="47"/>
      <c r="E4017" s="45"/>
      <c r="F4017" s="46"/>
      <c r="G4017" s="45">
        <v>3331.5937798368423</v>
      </c>
      <c r="H4017">
        <v>69</v>
      </c>
    </row>
    <row r="4018" spans="1:8" ht="30">
      <c r="A4018" t="str">
        <f t="shared" si="136"/>
        <v>Miễn giảm học phí, hỗ trợ chi phí học tập69</v>
      </c>
      <c r="B4018" s="3" t="s">
        <v>10</v>
      </c>
      <c r="C4018" s="8" t="s">
        <v>49</v>
      </c>
      <c r="D4018" s="49"/>
      <c r="E4018" s="50"/>
      <c r="F4018" s="51"/>
      <c r="G4018" s="50">
        <v>1559.7599999999998</v>
      </c>
      <c r="H4018">
        <v>69</v>
      </c>
    </row>
    <row r="4019" spans="1:8" ht="45">
      <c r="A4019" t="str">
        <f t="shared" si="136"/>
        <v>Chính sách hỗ trợ mầm non (tiền ăn trẻ, hỗ trợ giáo viên, hỗ trợ cơ sở mầm non)69</v>
      </c>
      <c r="B4019" s="3" t="s">
        <v>1</v>
      </c>
      <c r="C4019" s="8" t="s">
        <v>48</v>
      </c>
      <c r="D4019" s="49"/>
      <c r="E4019" s="50"/>
      <c r="F4019" s="51"/>
      <c r="G4019" s="50">
        <v>89.280000000000015</v>
      </c>
      <c r="H4019">
        <v>69</v>
      </c>
    </row>
    <row r="4020" spans="1:8">
      <c r="A4020" t="str">
        <f t="shared" si="136"/>
        <v>Chế độ hỗ trợ học sinh khuyết tật69</v>
      </c>
      <c r="B4020" s="3" t="s">
        <v>26</v>
      </c>
      <c r="C4020" s="8" t="s">
        <v>47</v>
      </c>
      <c r="D4020" s="49"/>
      <c r="E4020" s="50"/>
      <c r="F4020" s="51"/>
      <c r="G4020" s="50"/>
      <c r="H4020">
        <v>69</v>
      </c>
    </row>
    <row r="4021" spans="1:8" ht="30">
      <c r="A4021" t="str">
        <f t="shared" si="136"/>
        <v>Chế độ giáo viên dạy trẻ khuyết tật69</v>
      </c>
      <c r="B4021" s="3" t="s">
        <v>24</v>
      </c>
      <c r="C4021" s="8" t="s">
        <v>46</v>
      </c>
      <c r="D4021" s="49"/>
      <c r="E4021" s="50"/>
      <c r="F4021" s="51"/>
      <c r="G4021" s="50">
        <v>1263.5537798368423</v>
      </c>
      <c r="H4021">
        <v>69</v>
      </c>
    </row>
    <row r="4022" spans="1:8" ht="30">
      <c r="A4022" t="str">
        <f t="shared" si="136"/>
        <v>Chế độ hỗ trợ trẻ em nhà trẻ bán trú69</v>
      </c>
      <c r="B4022" s="3" t="s">
        <v>22</v>
      </c>
      <c r="C4022" s="8" t="s">
        <v>45</v>
      </c>
      <c r="D4022" s="49"/>
      <c r="E4022" s="50"/>
      <c r="F4022" s="51"/>
      <c r="G4022" s="50"/>
      <c r="H4022">
        <v>69</v>
      </c>
    </row>
    <row r="4023" spans="1:8" ht="30">
      <c r="A4023" t="str">
        <f t="shared" si="136"/>
        <v>Chế độ hỗ trợ đối với học sinh, trường dân tộc nội trú69</v>
      </c>
      <c r="B4023" s="21" t="s">
        <v>20</v>
      </c>
      <c r="C4023" s="22" t="s">
        <v>161</v>
      </c>
      <c r="D4023" s="49"/>
      <c r="E4023" s="50"/>
      <c r="F4023" s="51"/>
      <c r="G4023" s="50"/>
      <c r="H4023">
        <v>69</v>
      </c>
    </row>
    <row r="4024" spans="1:8">
      <c r="A4024" t="str">
        <f t="shared" si="136"/>
        <v>Hỗ trợ Tết Nguyên đán69</v>
      </c>
      <c r="B4024" s="3" t="s">
        <v>18</v>
      </c>
      <c r="C4024" s="8" t="s">
        <v>44</v>
      </c>
      <c r="D4024" s="49"/>
      <c r="E4024" s="50"/>
      <c r="F4024" s="51"/>
      <c r="G4024" s="50">
        <v>419</v>
      </c>
      <c r="H4024">
        <v>69</v>
      </c>
    </row>
    <row r="4025" spans="1:8">
      <c r="A4025" t="str">
        <f t="shared" si="136"/>
        <v>Các đặc thù69</v>
      </c>
      <c r="B4025" s="25">
        <v>4</v>
      </c>
      <c r="C4025" s="6" t="s">
        <v>43</v>
      </c>
      <c r="D4025" s="47"/>
      <c r="E4025" s="45"/>
      <c r="F4025" s="46"/>
      <c r="G4025" s="45">
        <v>225.11520000000002</v>
      </c>
      <c r="H4025">
        <v>69</v>
      </c>
    </row>
    <row r="4026" spans="1:8" ht="30">
      <c r="A4026" t="str">
        <f t="shared" si="136"/>
        <v>Trường có từ 02 cơ sở trở lên, mỗi cơ sở69</v>
      </c>
      <c r="B4026" s="3" t="s">
        <v>10</v>
      </c>
      <c r="C4026" s="8" t="s">
        <v>42</v>
      </c>
      <c r="D4026" s="49"/>
      <c r="E4026" s="50">
        <v>4</v>
      </c>
      <c r="F4026" s="51">
        <v>56.278800000000004</v>
      </c>
      <c r="G4026" s="50">
        <v>225.11520000000002</v>
      </c>
      <c r="H4026">
        <v>69</v>
      </c>
    </row>
    <row r="4027" spans="1:8" ht="30">
      <c r="A4027" t="str">
        <f t="shared" si="136"/>
        <v>Hỗ trợ các phường, xã trung tâm (kinh phí đào tạo chính trị)69</v>
      </c>
      <c r="B4027" s="3" t="s">
        <v>1</v>
      </c>
      <c r="C4027" s="8" t="s">
        <v>166</v>
      </c>
      <c r="D4027" s="49"/>
      <c r="E4027" s="50"/>
      <c r="F4027" s="51">
        <v>1500</v>
      </c>
      <c r="G4027" s="50">
        <v>0</v>
      </c>
      <c r="H4027">
        <v>69</v>
      </c>
    </row>
    <row r="4028" spans="1:8">
      <c r="A4028" t="str">
        <f t="shared" si="136"/>
        <v>Kinh phí hoạt động ngành69</v>
      </c>
      <c r="B4028" s="25">
        <v>5</v>
      </c>
      <c r="C4028" s="6" t="s">
        <v>41</v>
      </c>
      <c r="D4028" s="47"/>
      <c r="E4028" s="52">
        <v>36116</v>
      </c>
      <c r="F4028" s="53">
        <v>0.01</v>
      </c>
      <c r="G4028" s="45">
        <v>361.16</v>
      </c>
      <c r="H4028">
        <v>69</v>
      </c>
    </row>
    <row r="4029" spans="1:8">
      <c r="A4029" t="str">
        <f t="shared" si="136"/>
        <v>Các sự nghiệp khác69</v>
      </c>
      <c r="B4029" s="25" t="s">
        <v>40</v>
      </c>
      <c r="C4029" s="6" t="s">
        <v>39</v>
      </c>
      <c r="D4029" s="47"/>
      <c r="E4029" s="50"/>
      <c r="F4029" s="46"/>
      <c r="G4029" s="45">
        <v>72147.252076000004</v>
      </c>
      <c r="H4029">
        <v>69</v>
      </c>
    </row>
    <row r="4030" spans="1:8">
      <c r="A4030" t="str">
        <f t="shared" si="136"/>
        <v>Chi chế độ tiền lương69</v>
      </c>
      <c r="B4030" s="25">
        <v>1</v>
      </c>
      <c r="C4030" s="10" t="s">
        <v>38</v>
      </c>
      <c r="D4030" s="48"/>
      <c r="E4030" s="45"/>
      <c r="F4030" s="46"/>
      <c r="G4030" s="45">
        <v>17046.320076</v>
      </c>
      <c r="H4030">
        <v>69</v>
      </c>
    </row>
    <row r="4031" spans="1:8" ht="30">
      <c r="A4031" t="str">
        <f t="shared" si="136"/>
        <v>Chế độ tiền lương theo số biên chế có mặt69</v>
      </c>
      <c r="B4031" s="3" t="s">
        <v>10</v>
      </c>
      <c r="C4031" s="8" t="s">
        <v>37</v>
      </c>
      <c r="D4031" s="49"/>
      <c r="E4031" s="50">
        <v>79</v>
      </c>
      <c r="F4031" s="51"/>
      <c r="G4031" s="50">
        <v>14192</v>
      </c>
      <c r="H4031">
        <v>69</v>
      </c>
    </row>
    <row r="4032" spans="1:8">
      <c r="A4032" t="str">
        <f t="shared" si="136"/>
        <v>Phụ cấp cấp ủy69</v>
      </c>
      <c r="B4032" s="3" t="s">
        <v>1</v>
      </c>
      <c r="C4032" s="8" t="s">
        <v>36</v>
      </c>
      <c r="D4032" s="49"/>
      <c r="E4032" s="54"/>
      <c r="F4032" s="51"/>
      <c r="G4032" s="50">
        <v>210.59999999999997</v>
      </c>
      <c r="H4032">
        <v>69</v>
      </c>
    </row>
    <row r="4033" spans="1:8">
      <c r="A4033" t="str">
        <f t="shared" si="136"/>
        <v>Phụ cấp HĐND69</v>
      </c>
      <c r="B4033" s="3" t="s">
        <v>26</v>
      </c>
      <c r="C4033" s="8" t="s">
        <v>35</v>
      </c>
      <c r="D4033" s="49"/>
      <c r="E4033" s="54"/>
      <c r="F4033" s="51"/>
      <c r="G4033" s="50">
        <v>712</v>
      </c>
      <c r="H4033">
        <v>69</v>
      </c>
    </row>
    <row r="4034" spans="1:8" ht="45">
      <c r="A4034" t="str">
        <f t="shared" si="136"/>
        <v>Chế độ người hoạt động không chuyên trách, người trực tiếp tham gia hoạt động tại cấp ấp69</v>
      </c>
      <c r="B4034" s="3" t="s">
        <v>24</v>
      </c>
      <c r="C4034" s="8" t="s">
        <v>34</v>
      </c>
      <c r="D4034" s="49"/>
      <c r="E4034" s="50"/>
      <c r="F4034" s="51"/>
      <c r="G4034" s="50">
        <v>1931.7200760000001</v>
      </c>
      <c r="H4034">
        <v>69</v>
      </c>
    </row>
    <row r="4035" spans="1:8">
      <c r="A4035" t="str">
        <f t="shared" si="136"/>
        <v>Khoán chi hoạt động 69</v>
      </c>
      <c r="B4035" s="25">
        <v>2</v>
      </c>
      <c r="C4035" s="6" t="s">
        <v>33</v>
      </c>
      <c r="D4035" s="47"/>
      <c r="E4035" s="45"/>
      <c r="F4035" s="46"/>
      <c r="G4035" s="45">
        <v>6612</v>
      </c>
      <c r="H4035">
        <v>69</v>
      </c>
    </row>
    <row r="4036" spans="1:8" ht="30">
      <c r="A4036" t="str">
        <f t="shared" ref="A4036:A4058" si="137">C4036&amp;H4036</f>
        <v>Phân bổ theo số biên chế CBCC được giao69</v>
      </c>
      <c r="B4036" s="14" t="s">
        <v>10</v>
      </c>
      <c r="C4036" s="15" t="s">
        <v>32</v>
      </c>
      <c r="D4036" s="55"/>
      <c r="E4036" s="56">
        <v>81</v>
      </c>
      <c r="F4036" s="57">
        <v>80</v>
      </c>
      <c r="G4036" s="58">
        <v>6480</v>
      </c>
      <c r="H4036">
        <v>69</v>
      </c>
    </row>
    <row r="4037" spans="1:8" ht="30">
      <c r="A4037" t="str">
        <f t="shared" si="137"/>
        <v>Phân bổ theo số biên chế viên chức được giao69</v>
      </c>
      <c r="B4037" s="14" t="s">
        <v>1</v>
      </c>
      <c r="C4037" s="15" t="s">
        <v>31</v>
      </c>
      <c r="D4037" s="55"/>
      <c r="E4037" s="56"/>
      <c r="F4037" s="57">
        <v>50</v>
      </c>
      <c r="G4037" s="58">
        <v>0</v>
      </c>
      <c r="H4037">
        <v>69</v>
      </c>
    </row>
    <row r="4038" spans="1:8" ht="30">
      <c r="A4038" t="str">
        <f t="shared" si="137"/>
        <v>Phân bổ bổ sung số biên chế tiết kiệm, chưa tuyển69</v>
      </c>
      <c r="B4038" s="14" t="s">
        <v>26</v>
      </c>
      <c r="C4038" s="13" t="s">
        <v>30</v>
      </c>
      <c r="D4038" s="59"/>
      <c r="E4038" s="56">
        <v>2</v>
      </c>
      <c r="F4038" s="57">
        <v>66</v>
      </c>
      <c r="G4038" s="58">
        <v>132</v>
      </c>
      <c r="H4038">
        <v>69</v>
      </c>
    </row>
    <row r="4039" spans="1:8">
      <c r="A4039" t="str">
        <f t="shared" si="137"/>
        <v>Chi các chế độ chính sách lớn69</v>
      </c>
      <c r="B4039" s="25">
        <v>3</v>
      </c>
      <c r="C4039" s="6" t="s">
        <v>29</v>
      </c>
      <c r="D4039" s="47"/>
      <c r="E4039" s="45"/>
      <c r="F4039" s="46"/>
      <c r="G4039" s="45">
        <v>21684</v>
      </c>
      <c r="H4039">
        <v>69</v>
      </c>
    </row>
    <row r="4040" spans="1:8" ht="30">
      <c r="A4040" t="str">
        <f t="shared" si="137"/>
        <v>Chi chế độ trợ giúp xã hội thường xuyên69</v>
      </c>
      <c r="B4040" s="3" t="s">
        <v>10</v>
      </c>
      <c r="C4040" s="8" t="s">
        <v>28</v>
      </c>
      <c r="D4040" s="49"/>
      <c r="E4040" s="50"/>
      <c r="F4040" s="51"/>
      <c r="G4040" s="50">
        <v>8619</v>
      </c>
      <c r="H4040">
        <v>69</v>
      </c>
    </row>
    <row r="4041" spans="1:8">
      <c r="A4041" t="str">
        <f t="shared" si="137"/>
        <v>Tiền điện hộ nghèo, BTXH69</v>
      </c>
      <c r="B4041" s="3" t="s">
        <v>1</v>
      </c>
      <c r="C4041" s="8" t="s">
        <v>27</v>
      </c>
      <c r="D4041" s="49"/>
      <c r="E4041" s="50"/>
      <c r="F4041" s="51"/>
      <c r="G4041" s="50">
        <v>16</v>
      </c>
      <c r="H4041">
        <v>69</v>
      </c>
    </row>
    <row r="4042" spans="1:8" ht="30">
      <c r="A4042" t="str">
        <f t="shared" si="137"/>
        <v>Chính sách người có uy tín, già làng69</v>
      </c>
      <c r="B4042" s="3" t="s">
        <v>26</v>
      </c>
      <c r="C4042" s="8" t="s">
        <v>25</v>
      </c>
      <c r="D4042" s="49"/>
      <c r="E4042" s="50"/>
      <c r="F4042" s="51"/>
      <c r="G4042" s="50"/>
      <c r="H4042">
        <v>69</v>
      </c>
    </row>
    <row r="4043" spans="1:8" ht="30">
      <c r="A4043" t="str">
        <f t="shared" si="137"/>
        <v>Chế độ quà tặng, chúc thọ người cao tuổi69</v>
      </c>
      <c r="B4043" s="3" t="s">
        <v>24</v>
      </c>
      <c r="C4043" s="8" t="s">
        <v>23</v>
      </c>
      <c r="D4043" s="49"/>
      <c r="E4043" s="50"/>
      <c r="F4043" s="51"/>
      <c r="G4043" s="50">
        <v>213</v>
      </c>
      <c r="H4043">
        <v>69</v>
      </c>
    </row>
    <row r="4044" spans="1:8" ht="30">
      <c r="A4044" t="str">
        <f t="shared" si="137"/>
        <v>Chế độ đối với trưởng các đoàn thể ấp69</v>
      </c>
      <c r="B4044" s="3" t="s">
        <v>22</v>
      </c>
      <c r="C4044" s="8" t="s">
        <v>21</v>
      </c>
      <c r="D4044" s="49"/>
      <c r="E4044" s="50">
        <v>52</v>
      </c>
      <c r="F4044" s="51">
        <v>3.5999999999999996</v>
      </c>
      <c r="G4044" s="50">
        <v>187.2</v>
      </c>
      <c r="H4044">
        <v>69</v>
      </c>
    </row>
    <row r="4045" spans="1:8">
      <c r="A4045" t="str">
        <f t="shared" si="137"/>
        <v>Chế độ hỗ trợ tổ nhân dân69</v>
      </c>
      <c r="B4045" s="3" t="s">
        <v>20</v>
      </c>
      <c r="C4045" s="8" t="s">
        <v>19</v>
      </c>
      <c r="D4045" s="49"/>
      <c r="E4045" s="50">
        <v>218</v>
      </c>
      <c r="F4045" s="51">
        <v>3.5999999999999996</v>
      </c>
      <c r="G4045" s="50">
        <v>784.8</v>
      </c>
      <c r="H4045">
        <v>69</v>
      </c>
    </row>
    <row r="4046" spans="1:8" ht="30">
      <c r="A4046" t="str">
        <f t="shared" si="137"/>
        <v>Chế độ đối với đội an ninh trật tự cơ sở69</v>
      </c>
      <c r="B4046" s="3" t="s">
        <v>18</v>
      </c>
      <c r="C4046" s="8" t="s">
        <v>17</v>
      </c>
      <c r="D4046" s="49"/>
      <c r="E4046" s="50"/>
      <c r="F4046" s="51"/>
      <c r="G4046" s="50">
        <v>2541</v>
      </c>
      <c r="H4046">
        <v>69</v>
      </c>
    </row>
    <row r="4047" spans="1:8">
      <c r="A4047" t="str">
        <f t="shared" si="137"/>
        <v>Chế độ dân quân tự vệ69</v>
      </c>
      <c r="B4047" s="3" t="s">
        <v>16</v>
      </c>
      <c r="C4047" s="8" t="s">
        <v>15</v>
      </c>
      <c r="D4047" s="49"/>
      <c r="E4047" s="50"/>
      <c r="F4047" s="51"/>
      <c r="G4047" s="50">
        <v>7037</v>
      </c>
      <c r="H4047">
        <v>69</v>
      </c>
    </row>
    <row r="4048" spans="1:8">
      <c r="A4048" t="str">
        <f t="shared" si="137"/>
        <v>Chế độ hỗ trợ Tết Nguyên đán69</v>
      </c>
      <c r="B4048" s="3" t="s">
        <v>14</v>
      </c>
      <c r="C4048" s="8" t="s">
        <v>13</v>
      </c>
      <c r="D4048" s="49"/>
      <c r="E4048" s="50"/>
      <c r="F4048" s="51"/>
      <c r="G4048" s="50">
        <v>2286</v>
      </c>
      <c r="H4048">
        <v>69</v>
      </c>
    </row>
    <row r="4049" spans="1:8">
      <c r="A4049" t="str">
        <f t="shared" si="137"/>
        <v>Chi thu gom, xử lý rác69</v>
      </c>
      <c r="B4049" s="25">
        <v>4</v>
      </c>
      <c r="C4049" s="10" t="s">
        <v>12</v>
      </c>
      <c r="D4049" s="48"/>
      <c r="E4049" s="45"/>
      <c r="F4049" s="46"/>
      <c r="G4049" s="45">
        <v>6024</v>
      </c>
      <c r="H4049">
        <v>69</v>
      </c>
    </row>
    <row r="4050" spans="1:8">
      <c r="A4050" t="str">
        <f t="shared" si="137"/>
        <v>Chi bổ sung đặc thù69</v>
      </c>
      <c r="B4050" s="25">
        <v>5</v>
      </c>
      <c r="C4050" s="6" t="s">
        <v>11</v>
      </c>
      <c r="D4050" s="47"/>
      <c r="E4050" s="45"/>
      <c r="F4050" s="46"/>
      <c r="G4050" s="45">
        <v>0</v>
      </c>
      <c r="H4050">
        <v>69</v>
      </c>
    </row>
    <row r="4051" spans="1:8">
      <c r="A4051" t="str">
        <f t="shared" si="137"/>
        <v>Hỗ trợ các phường, xã trung tâm69</v>
      </c>
      <c r="B4051" s="3" t="s">
        <v>10</v>
      </c>
      <c r="C4051" s="8" t="s">
        <v>9</v>
      </c>
      <c r="D4051" s="49"/>
      <c r="E4051" s="50"/>
      <c r="F4051" s="51"/>
      <c r="G4051" s="50">
        <v>0</v>
      </c>
      <c r="H4051">
        <v>69</v>
      </c>
    </row>
    <row r="4052" spans="1:8">
      <c r="A4052" t="str">
        <f t="shared" si="137"/>
        <v>- Phường Trấn Biên 69</v>
      </c>
      <c r="B4052" s="3"/>
      <c r="C4052" s="8" t="s">
        <v>8</v>
      </c>
      <c r="D4052" s="49"/>
      <c r="E4052" s="50"/>
      <c r="F4052" s="51">
        <v>60000</v>
      </c>
      <c r="G4052" s="50"/>
      <c r="H4052">
        <v>69</v>
      </c>
    </row>
    <row r="4053" spans="1:8" ht="30">
      <c r="A4053" t="str">
        <f t="shared" si="137"/>
        <v>- Phường Long Khánh và Phường Bình Phước69</v>
      </c>
      <c r="B4053" s="3"/>
      <c r="C4053" s="8" t="s">
        <v>7</v>
      </c>
      <c r="D4053" s="49"/>
      <c r="E4053" s="50"/>
      <c r="F4053" s="51">
        <v>19200</v>
      </c>
      <c r="G4053" s="50"/>
      <c r="H4053">
        <v>69</v>
      </c>
    </row>
    <row r="4054" spans="1:8">
      <c r="A4054" t="str">
        <f t="shared" si="137"/>
        <v>- Các phường trung tâm khác69</v>
      </c>
      <c r="B4054" s="3"/>
      <c r="C4054" s="8" t="s">
        <v>6</v>
      </c>
      <c r="D4054" s="49"/>
      <c r="E4054" s="50"/>
      <c r="F4054" s="51">
        <v>8500</v>
      </c>
      <c r="G4054" s="50"/>
      <c r="H4054">
        <v>69</v>
      </c>
    </row>
    <row r="4055" spans="1:8">
      <c r="A4055" t="str">
        <f t="shared" si="137"/>
        <v xml:space="preserve"> Hỗ trợ các xã vùng biên giới69</v>
      </c>
      <c r="B4055" s="3" t="s">
        <v>1</v>
      </c>
      <c r="C4055" s="8" t="s">
        <v>5</v>
      </c>
      <c r="D4055" s="49"/>
      <c r="E4055" s="50"/>
      <c r="F4055" s="51">
        <v>1500</v>
      </c>
      <c r="G4055" s="50">
        <v>0</v>
      </c>
      <c r="H4055">
        <v>69</v>
      </c>
    </row>
    <row r="4056" spans="1:8">
      <c r="A4056" t="str">
        <f t="shared" si="137"/>
        <v>Phân bổ chung 69</v>
      </c>
      <c r="B4056" s="25">
        <v>9</v>
      </c>
      <c r="C4056" s="6" t="s">
        <v>4</v>
      </c>
      <c r="D4056" s="47"/>
      <c r="E4056" s="45"/>
      <c r="F4056" s="46"/>
      <c r="G4056" s="45">
        <v>20780.932000000001</v>
      </c>
      <c r="H4056">
        <v>69</v>
      </c>
    </row>
    <row r="4057" spans="1:8">
      <c r="A4057" t="str">
        <f t="shared" si="137"/>
        <v>Phân bổ chung theo xã69</v>
      </c>
      <c r="B4057" s="3" t="s">
        <v>3</v>
      </c>
      <c r="C4057" s="8" t="s">
        <v>2</v>
      </c>
      <c r="D4057" s="49"/>
      <c r="E4057" s="50">
        <v>1</v>
      </c>
      <c r="F4057" s="51">
        <v>18000</v>
      </c>
      <c r="G4057" s="50">
        <v>18000</v>
      </c>
      <c r="H4057">
        <v>69</v>
      </c>
    </row>
    <row r="4058" spans="1:8">
      <c r="A4058" t="str">
        <f t="shared" si="137"/>
        <v>Phân bổ theo dân số 69</v>
      </c>
      <c r="B4058" s="3" t="s">
        <v>1</v>
      </c>
      <c r="C4058" s="8" t="s">
        <v>0</v>
      </c>
      <c r="D4058" s="49"/>
      <c r="E4058" s="52">
        <v>36116</v>
      </c>
      <c r="F4058" s="51">
        <v>7.6999999999999999E-2</v>
      </c>
      <c r="G4058" s="50">
        <v>2780.9319999999998</v>
      </c>
      <c r="H4058">
        <v>69</v>
      </c>
    </row>
    <row r="4061" spans="1:8">
      <c r="B4061" s="147" t="s">
        <v>64</v>
      </c>
      <c r="C4061" s="149" t="s">
        <v>63</v>
      </c>
      <c r="D4061" s="149" t="s">
        <v>62</v>
      </c>
      <c r="E4061" s="151" t="s">
        <v>61</v>
      </c>
      <c r="F4061" s="151"/>
      <c r="G4061" s="151"/>
      <c r="H4061">
        <v>70</v>
      </c>
    </row>
    <row r="4062" spans="1:8">
      <c r="B4062" s="148"/>
      <c r="C4062" s="150"/>
      <c r="D4062" s="150"/>
      <c r="E4062" s="18" t="s">
        <v>60</v>
      </c>
      <c r="F4062" s="18" t="s">
        <v>59</v>
      </c>
      <c r="G4062" s="18" t="s">
        <v>58</v>
      </c>
      <c r="H4062">
        <v>70</v>
      </c>
    </row>
    <row r="4063" spans="1:8">
      <c r="A4063" t="str">
        <f t="shared" ref="A4063:A4094" si="138">C4063&amp;H4063</f>
        <v>Tổng70</v>
      </c>
      <c r="B4063" s="25"/>
      <c r="C4063" s="26" t="s">
        <v>57</v>
      </c>
      <c r="D4063" s="45"/>
      <c r="E4063" s="45"/>
      <c r="F4063" s="46"/>
      <c r="G4063" s="45">
        <v>169182.24587731998</v>
      </c>
      <c r="H4063">
        <v>70</v>
      </c>
    </row>
    <row r="4064" spans="1:8">
      <c r="A4064" t="str">
        <f t="shared" si="138"/>
        <v>Sự nghiệp giáo dục - đào tạo70</v>
      </c>
      <c r="B4064" s="25" t="s">
        <v>56</v>
      </c>
      <c r="C4064" s="6" t="s">
        <v>55</v>
      </c>
      <c r="D4064" s="47"/>
      <c r="E4064" s="45"/>
      <c r="F4064" s="46"/>
      <c r="G4064" s="45">
        <v>95597.458929319982</v>
      </c>
      <c r="H4064">
        <v>70</v>
      </c>
    </row>
    <row r="4065" spans="1:8" ht="28.5">
      <c r="A4065" t="str">
        <f t="shared" si="138"/>
        <v>Chi chế độ tiền lương theo số biên chế có mặt70</v>
      </c>
      <c r="B4065" s="25">
        <v>1</v>
      </c>
      <c r="C4065" s="10" t="s">
        <v>54</v>
      </c>
      <c r="D4065" s="48"/>
      <c r="E4065" s="45">
        <v>335</v>
      </c>
      <c r="F4065" s="46"/>
      <c r="G4065" s="45">
        <v>75244.088929319987</v>
      </c>
      <c r="H4065">
        <v>70</v>
      </c>
    </row>
    <row r="4066" spans="1:8">
      <c r="A4066" t="str">
        <f t="shared" si="138"/>
        <v>Khoán chi hoạt động giáo dục70</v>
      </c>
      <c r="B4066" s="25">
        <v>2</v>
      </c>
      <c r="C4066" s="6" t="s">
        <v>163</v>
      </c>
      <c r="D4066" s="47"/>
      <c r="E4066" s="45"/>
      <c r="F4066" s="46"/>
      <c r="G4066" s="45">
        <v>14966</v>
      </c>
      <c r="H4066">
        <v>70</v>
      </c>
    </row>
    <row r="4067" spans="1:8">
      <c r="A4067" t="str">
        <f t="shared" si="138"/>
        <v>Mầm non70</v>
      </c>
      <c r="B4067" s="3" t="s">
        <v>10</v>
      </c>
      <c r="C4067" s="8" t="s">
        <v>53</v>
      </c>
      <c r="D4067" s="49"/>
      <c r="E4067" s="50"/>
      <c r="F4067" s="51"/>
      <c r="G4067" s="50">
        <v>3900</v>
      </c>
      <c r="H4067">
        <v>70</v>
      </c>
    </row>
    <row r="4068" spans="1:8">
      <c r="A4068" t="str">
        <f t="shared" si="138"/>
        <v>- Phường70</v>
      </c>
      <c r="B4068" s="3"/>
      <c r="C4068" s="8" t="s">
        <v>167</v>
      </c>
      <c r="D4068" s="49"/>
      <c r="E4068" s="50"/>
      <c r="F4068" s="51">
        <v>52</v>
      </c>
      <c r="G4068" s="50">
        <v>0</v>
      </c>
      <c r="H4068">
        <v>70</v>
      </c>
    </row>
    <row r="4069" spans="1:8">
      <c r="A4069" t="str">
        <f t="shared" si="138"/>
        <v>- Xã70</v>
      </c>
      <c r="B4069" s="3"/>
      <c r="C4069" s="8" t="s">
        <v>164</v>
      </c>
      <c r="D4069" s="49"/>
      <c r="E4069" s="50">
        <v>65</v>
      </c>
      <c r="F4069" s="51">
        <v>60</v>
      </c>
      <c r="G4069" s="50">
        <v>3900</v>
      </c>
      <c r="H4069">
        <v>70</v>
      </c>
    </row>
    <row r="4070" spans="1:8">
      <c r="A4070" t="str">
        <f t="shared" si="138"/>
        <v>Cấp 1, 270</v>
      </c>
      <c r="B4070" s="3" t="s">
        <v>1</v>
      </c>
      <c r="C4070" s="8" t="s">
        <v>52</v>
      </c>
      <c r="D4070" s="49"/>
      <c r="E4070" s="50"/>
      <c r="F4070" s="51"/>
      <c r="G4070" s="50">
        <v>10010</v>
      </c>
      <c r="H4070">
        <v>70</v>
      </c>
    </row>
    <row r="4071" spans="1:8">
      <c r="A4071" t="str">
        <f t="shared" si="138"/>
        <v>-Phường70</v>
      </c>
      <c r="B4071" s="3"/>
      <c r="C4071" s="8" t="s">
        <v>168</v>
      </c>
      <c r="D4071" s="49"/>
      <c r="E4071" s="50"/>
      <c r="F4071" s="51">
        <v>30</v>
      </c>
      <c r="G4071" s="50">
        <v>0</v>
      </c>
      <c r="H4071">
        <v>70</v>
      </c>
    </row>
    <row r="4072" spans="1:8">
      <c r="A4072" t="str">
        <f t="shared" si="138"/>
        <v>-Xã70</v>
      </c>
      <c r="B4072" s="3"/>
      <c r="C4072" s="8" t="s">
        <v>169</v>
      </c>
      <c r="D4072" s="49"/>
      <c r="E4072" s="50">
        <v>286</v>
      </c>
      <c r="F4072" s="51">
        <v>35</v>
      </c>
      <c r="G4072" s="50">
        <v>10010</v>
      </c>
      <c r="H4072">
        <v>70</v>
      </c>
    </row>
    <row r="4073" spans="1:8">
      <c r="A4073" t="str">
        <f t="shared" si="138"/>
        <v>Trường chính trị 70</v>
      </c>
      <c r="B4073" s="3" t="s">
        <v>26</v>
      </c>
      <c r="C4073" s="8" t="s">
        <v>51</v>
      </c>
      <c r="D4073" s="49"/>
      <c r="E4073" s="50"/>
      <c r="F4073" s="51">
        <v>80</v>
      </c>
      <c r="G4073" s="50">
        <v>0</v>
      </c>
      <c r="H4073">
        <v>70</v>
      </c>
    </row>
    <row r="4074" spans="1:8">
      <c r="A4074" t="str">
        <f t="shared" si="138"/>
        <v>Trường dân tộc nội trú70</v>
      </c>
      <c r="B4074" s="3" t="s">
        <v>24</v>
      </c>
      <c r="C4074" s="8" t="s">
        <v>165</v>
      </c>
      <c r="D4074" s="49"/>
      <c r="E4074" s="50"/>
      <c r="F4074" s="51">
        <v>55</v>
      </c>
      <c r="G4074" s="50">
        <v>0</v>
      </c>
      <c r="H4074">
        <v>70</v>
      </c>
    </row>
    <row r="4075" spans="1:8" ht="45">
      <c r="A4075" t="str">
        <f t="shared" si="138"/>
        <v>'Phân bổ bổ sung số biên chế tiết kiệm, chưa tuyển sự nghiệp giáo dục - đào tạo70</v>
      </c>
      <c r="B4075" s="3" t="s">
        <v>22</v>
      </c>
      <c r="C4075" s="8" t="s">
        <v>170</v>
      </c>
      <c r="D4075" s="49"/>
      <c r="E4075" s="50">
        <v>16</v>
      </c>
      <c r="F4075" s="51">
        <v>66</v>
      </c>
      <c r="G4075" s="50">
        <v>1056</v>
      </c>
      <c r="H4075">
        <v>70</v>
      </c>
    </row>
    <row r="4076" spans="1:8">
      <c r="A4076" t="str">
        <f t="shared" si="138"/>
        <v>Chi các chế độ chính sách70</v>
      </c>
      <c r="B4076" s="25">
        <v>3</v>
      </c>
      <c r="C4076" s="6" t="s">
        <v>50</v>
      </c>
      <c r="D4076" s="47"/>
      <c r="E4076" s="45"/>
      <c r="F4076" s="46"/>
      <c r="G4076" s="45">
        <v>4510</v>
      </c>
      <c r="H4076">
        <v>70</v>
      </c>
    </row>
    <row r="4077" spans="1:8" ht="30">
      <c r="A4077" t="str">
        <f t="shared" si="138"/>
        <v>Miễn giảm học phí, hỗ trợ chi phí học tập70</v>
      </c>
      <c r="B4077" s="3" t="s">
        <v>10</v>
      </c>
      <c r="C4077" s="8" t="s">
        <v>49</v>
      </c>
      <c r="D4077" s="49"/>
      <c r="E4077" s="50"/>
      <c r="F4077" s="51"/>
      <c r="G4077" s="50">
        <v>178</v>
      </c>
      <c r="H4077">
        <v>70</v>
      </c>
    </row>
    <row r="4078" spans="1:8" ht="45">
      <c r="A4078" t="str">
        <f t="shared" si="138"/>
        <v>Chính sách hỗ trợ mầm non (tiền ăn trẻ, hỗ trợ giáo viên, hỗ trợ cơ sở mầm non)70</v>
      </c>
      <c r="B4078" s="3" t="s">
        <v>1</v>
      </c>
      <c r="C4078" s="8" t="s">
        <v>48</v>
      </c>
      <c r="D4078" s="49"/>
      <c r="E4078" s="50"/>
      <c r="F4078" s="51"/>
      <c r="G4078" s="50"/>
      <c r="H4078">
        <v>70</v>
      </c>
    </row>
    <row r="4079" spans="1:8">
      <c r="A4079" t="str">
        <f t="shared" si="138"/>
        <v>Chế độ hỗ trợ học sinh khuyết tật70</v>
      </c>
      <c r="B4079" s="3" t="s">
        <v>26</v>
      </c>
      <c r="C4079" s="8" t="s">
        <v>47</v>
      </c>
      <c r="D4079" s="49"/>
      <c r="E4079" s="50"/>
      <c r="F4079" s="51"/>
      <c r="G4079" s="50">
        <v>3930</v>
      </c>
      <c r="H4079">
        <v>70</v>
      </c>
    </row>
    <row r="4080" spans="1:8" ht="30">
      <c r="A4080" t="str">
        <f t="shared" si="138"/>
        <v>Chế độ giáo viên dạy trẻ khuyết tật70</v>
      </c>
      <c r="B4080" s="3" t="s">
        <v>24</v>
      </c>
      <c r="C4080" s="8" t="s">
        <v>46</v>
      </c>
      <c r="D4080" s="49"/>
      <c r="E4080" s="50"/>
      <c r="F4080" s="51"/>
      <c r="G4080" s="50"/>
      <c r="H4080">
        <v>70</v>
      </c>
    </row>
    <row r="4081" spans="1:8" ht="30">
      <c r="A4081" t="str">
        <f t="shared" si="138"/>
        <v>Chế độ hỗ trợ trẻ em nhà trẻ bán trú70</v>
      </c>
      <c r="B4081" s="3" t="s">
        <v>22</v>
      </c>
      <c r="C4081" s="8" t="s">
        <v>45</v>
      </c>
      <c r="D4081" s="49"/>
      <c r="E4081" s="50"/>
      <c r="F4081" s="51"/>
      <c r="G4081" s="50"/>
      <c r="H4081">
        <v>70</v>
      </c>
    </row>
    <row r="4082" spans="1:8" ht="30">
      <c r="A4082" t="str">
        <f t="shared" si="138"/>
        <v>Chế độ hỗ trợ đối với học sinh, trường dân tộc nội trú70</v>
      </c>
      <c r="B4082" s="21" t="s">
        <v>20</v>
      </c>
      <c r="C4082" s="22" t="s">
        <v>161</v>
      </c>
      <c r="D4082" s="49"/>
      <c r="E4082" s="50"/>
      <c r="F4082" s="51"/>
      <c r="G4082" s="50"/>
      <c r="H4082">
        <v>70</v>
      </c>
    </row>
    <row r="4083" spans="1:8">
      <c r="A4083" t="str">
        <f t="shared" si="138"/>
        <v>Hỗ trợ Tết Nguyên đán70</v>
      </c>
      <c r="B4083" s="3" t="s">
        <v>18</v>
      </c>
      <c r="C4083" s="8" t="s">
        <v>44</v>
      </c>
      <c r="D4083" s="49"/>
      <c r="E4083" s="50"/>
      <c r="F4083" s="51"/>
      <c r="G4083" s="50">
        <v>402</v>
      </c>
      <c r="H4083">
        <v>70</v>
      </c>
    </row>
    <row r="4084" spans="1:8">
      <c r="A4084" t="str">
        <f t="shared" si="138"/>
        <v>Các đặc thù70</v>
      </c>
      <c r="B4084" s="25">
        <v>4</v>
      </c>
      <c r="C4084" s="6" t="s">
        <v>43</v>
      </c>
      <c r="D4084" s="47"/>
      <c r="E4084" s="45"/>
      <c r="F4084" s="46"/>
      <c r="G4084" s="45">
        <v>560</v>
      </c>
      <c r="H4084">
        <v>70</v>
      </c>
    </row>
    <row r="4085" spans="1:8" ht="30">
      <c r="A4085" t="str">
        <f t="shared" si="138"/>
        <v>Trường có từ 02 cơ sở trở lên, mỗi cơ sở70</v>
      </c>
      <c r="B4085" s="3" t="s">
        <v>10</v>
      </c>
      <c r="C4085" s="8" t="s">
        <v>42</v>
      </c>
      <c r="D4085" s="49"/>
      <c r="E4085" s="50">
        <v>10</v>
      </c>
      <c r="F4085" s="51">
        <v>56</v>
      </c>
      <c r="G4085" s="50">
        <v>560</v>
      </c>
      <c r="H4085">
        <v>70</v>
      </c>
    </row>
    <row r="4086" spans="1:8" ht="30">
      <c r="A4086" t="str">
        <f t="shared" si="138"/>
        <v>Hỗ trợ các phường, xã trung tâm (kinh phí đào tạo chính trị)70</v>
      </c>
      <c r="B4086" s="3" t="s">
        <v>1</v>
      </c>
      <c r="C4086" s="8" t="s">
        <v>166</v>
      </c>
      <c r="D4086" s="49"/>
      <c r="E4086" s="50"/>
      <c r="F4086" s="51">
        <v>1500</v>
      </c>
      <c r="G4086" s="50">
        <v>0</v>
      </c>
      <c r="H4086">
        <v>70</v>
      </c>
    </row>
    <row r="4087" spans="1:8">
      <c r="A4087" t="str">
        <f t="shared" si="138"/>
        <v>Kinh phí hoạt động ngành70</v>
      </c>
      <c r="B4087" s="25">
        <v>5</v>
      </c>
      <c r="C4087" s="6" t="s">
        <v>41</v>
      </c>
      <c r="D4087" s="47"/>
      <c r="E4087" s="52">
        <v>31737</v>
      </c>
      <c r="F4087" s="53">
        <v>0.01</v>
      </c>
      <c r="G4087" s="45">
        <v>317.37</v>
      </c>
      <c r="H4087">
        <v>70</v>
      </c>
    </row>
    <row r="4088" spans="1:8">
      <c r="A4088" t="str">
        <f t="shared" si="138"/>
        <v>Các sự nghiệp khác70</v>
      </c>
      <c r="B4088" s="25" t="s">
        <v>40</v>
      </c>
      <c r="C4088" s="6" t="s">
        <v>39</v>
      </c>
      <c r="D4088" s="47"/>
      <c r="E4088" s="50"/>
      <c r="F4088" s="46"/>
      <c r="G4088" s="45">
        <v>73584.786947999994</v>
      </c>
      <c r="H4088">
        <v>70</v>
      </c>
    </row>
    <row r="4089" spans="1:8">
      <c r="A4089" t="str">
        <f t="shared" si="138"/>
        <v>Chi chế độ tiền lương70</v>
      </c>
      <c r="B4089" s="25">
        <v>1</v>
      </c>
      <c r="C4089" s="10" t="s">
        <v>38</v>
      </c>
      <c r="D4089" s="48"/>
      <c r="E4089" s="45"/>
      <c r="F4089" s="46"/>
      <c r="G4089" s="45">
        <v>17159.037947999997</v>
      </c>
      <c r="H4089">
        <v>70</v>
      </c>
    </row>
    <row r="4090" spans="1:8" ht="30">
      <c r="A4090" t="str">
        <f t="shared" si="138"/>
        <v>Chế độ tiền lương theo số biên chế có mặt70</v>
      </c>
      <c r="B4090" s="3" t="s">
        <v>10</v>
      </c>
      <c r="C4090" s="8" t="s">
        <v>37</v>
      </c>
      <c r="D4090" s="49"/>
      <c r="E4090" s="50">
        <v>71</v>
      </c>
      <c r="F4090" s="51"/>
      <c r="G4090" s="50">
        <v>12102.836616000001</v>
      </c>
      <c r="H4090">
        <v>70</v>
      </c>
    </row>
    <row r="4091" spans="1:8">
      <c r="A4091" t="str">
        <f t="shared" si="138"/>
        <v>Phụ cấp cấp ủy70</v>
      </c>
      <c r="B4091" s="3" t="s">
        <v>1</v>
      </c>
      <c r="C4091" s="8" t="s">
        <v>36</v>
      </c>
      <c r="D4091" s="49"/>
      <c r="E4091" s="54">
        <v>30</v>
      </c>
      <c r="F4091" s="51">
        <v>8.4239999999999995</v>
      </c>
      <c r="G4091" s="50">
        <v>252.71999999999997</v>
      </c>
      <c r="H4091">
        <v>70</v>
      </c>
    </row>
    <row r="4092" spans="1:8">
      <c r="A4092" t="str">
        <f t="shared" si="138"/>
        <v>Phụ cấp HĐND70</v>
      </c>
      <c r="B4092" s="3" t="s">
        <v>26</v>
      </c>
      <c r="C4092" s="8" t="s">
        <v>35</v>
      </c>
      <c r="D4092" s="49"/>
      <c r="E4092" s="54">
        <v>81</v>
      </c>
      <c r="F4092" s="51">
        <v>8.4239999999999995</v>
      </c>
      <c r="G4092" s="50">
        <v>682.34399999999994</v>
      </c>
      <c r="H4092">
        <v>70</v>
      </c>
    </row>
    <row r="4093" spans="1:8" ht="45">
      <c r="A4093" t="str">
        <f t="shared" si="138"/>
        <v>Chế độ người hoạt động không chuyên trách, người trực tiếp tham gia hoạt động tại cấp ấp70</v>
      </c>
      <c r="B4093" s="3" t="s">
        <v>24</v>
      </c>
      <c r="C4093" s="8" t="s">
        <v>34</v>
      </c>
      <c r="D4093" s="49"/>
      <c r="E4093" s="50"/>
      <c r="F4093" s="51"/>
      <c r="G4093" s="50">
        <v>4121.1373319999993</v>
      </c>
      <c r="H4093">
        <v>70</v>
      </c>
    </row>
    <row r="4094" spans="1:8">
      <c r="A4094" t="str">
        <f t="shared" si="138"/>
        <v>Khoán chi hoạt động 70</v>
      </c>
      <c r="B4094" s="25">
        <v>2</v>
      </c>
      <c r="C4094" s="6" t="s">
        <v>33</v>
      </c>
      <c r="D4094" s="47"/>
      <c r="E4094" s="45"/>
      <c r="F4094" s="46"/>
      <c r="G4094" s="45">
        <v>9464</v>
      </c>
      <c r="H4094">
        <v>70</v>
      </c>
    </row>
    <row r="4095" spans="1:8" ht="30">
      <c r="A4095" t="str">
        <f t="shared" ref="A4095:A4117" si="139">C4095&amp;H4095</f>
        <v>Phân bổ theo số biên chế CBCC được giao70</v>
      </c>
      <c r="B4095" s="14" t="s">
        <v>10</v>
      </c>
      <c r="C4095" s="15" t="s">
        <v>32</v>
      </c>
      <c r="D4095" s="55"/>
      <c r="E4095" s="56">
        <v>85</v>
      </c>
      <c r="F4095" s="57">
        <v>80</v>
      </c>
      <c r="G4095" s="58">
        <v>6800</v>
      </c>
      <c r="H4095">
        <v>70</v>
      </c>
    </row>
    <row r="4096" spans="1:8" ht="30">
      <c r="A4096" t="str">
        <f t="shared" si="139"/>
        <v>Phân bổ theo số biên chế viên chức được giao70</v>
      </c>
      <c r="B4096" s="14" t="s">
        <v>1</v>
      </c>
      <c r="C4096" s="15" t="s">
        <v>31</v>
      </c>
      <c r="D4096" s="55"/>
      <c r="E4096" s="56">
        <v>15</v>
      </c>
      <c r="F4096" s="57">
        <v>50</v>
      </c>
      <c r="G4096" s="58">
        <v>750</v>
      </c>
      <c r="H4096">
        <v>70</v>
      </c>
    </row>
    <row r="4097" spans="1:8" ht="30">
      <c r="A4097" t="str">
        <f t="shared" si="139"/>
        <v>Phân bổ bổ sung số biên chế tiết kiệm, chưa tuyển70</v>
      </c>
      <c r="B4097" s="14" t="s">
        <v>26</v>
      </c>
      <c r="C4097" s="13" t="s">
        <v>30</v>
      </c>
      <c r="D4097" s="59"/>
      <c r="E4097" s="56">
        <v>29</v>
      </c>
      <c r="F4097" s="57">
        <v>66</v>
      </c>
      <c r="G4097" s="58">
        <v>1914</v>
      </c>
      <c r="H4097">
        <v>70</v>
      </c>
    </row>
    <row r="4098" spans="1:8">
      <c r="A4098" t="str">
        <f t="shared" si="139"/>
        <v>Chi các chế độ chính sách lớn70</v>
      </c>
      <c r="B4098" s="25">
        <v>3</v>
      </c>
      <c r="C4098" s="6" t="s">
        <v>29</v>
      </c>
      <c r="D4098" s="47"/>
      <c r="E4098" s="45"/>
      <c r="F4098" s="46"/>
      <c r="G4098" s="45">
        <v>23767</v>
      </c>
      <c r="H4098">
        <v>70</v>
      </c>
    </row>
    <row r="4099" spans="1:8" ht="30">
      <c r="A4099" t="str">
        <f t="shared" si="139"/>
        <v>Chi chế độ trợ giúp xã hội thường xuyên70</v>
      </c>
      <c r="B4099" s="3" t="s">
        <v>10</v>
      </c>
      <c r="C4099" s="8" t="s">
        <v>28</v>
      </c>
      <c r="D4099" s="49"/>
      <c r="E4099" s="50"/>
      <c r="F4099" s="51"/>
      <c r="G4099" s="50">
        <v>7980</v>
      </c>
      <c r="H4099">
        <v>70</v>
      </c>
    </row>
    <row r="4100" spans="1:8">
      <c r="A4100" t="str">
        <f t="shared" si="139"/>
        <v>Tiền điện hộ nghèo, BTXH70</v>
      </c>
      <c r="B4100" s="3" t="s">
        <v>1</v>
      </c>
      <c r="C4100" s="8" t="s">
        <v>27</v>
      </c>
      <c r="D4100" s="49"/>
      <c r="E4100" s="50"/>
      <c r="F4100" s="51"/>
      <c r="G4100" s="50">
        <v>4</v>
      </c>
      <c r="H4100">
        <v>70</v>
      </c>
    </row>
    <row r="4101" spans="1:8" ht="30">
      <c r="A4101" t="str">
        <f t="shared" si="139"/>
        <v>Chính sách người có uy tín, già làng70</v>
      </c>
      <c r="B4101" s="3" t="s">
        <v>26</v>
      </c>
      <c r="C4101" s="8" t="s">
        <v>25</v>
      </c>
      <c r="D4101" s="49"/>
      <c r="E4101" s="50"/>
      <c r="F4101" s="51"/>
      <c r="G4101" s="50">
        <v>98</v>
      </c>
      <c r="H4101">
        <v>70</v>
      </c>
    </row>
    <row r="4102" spans="1:8" ht="30">
      <c r="A4102" t="str">
        <f t="shared" si="139"/>
        <v>Chế độ quà tặng, chúc thọ người cao tuổi70</v>
      </c>
      <c r="B4102" s="3" t="s">
        <v>24</v>
      </c>
      <c r="C4102" s="8" t="s">
        <v>23</v>
      </c>
      <c r="D4102" s="49"/>
      <c r="E4102" s="50"/>
      <c r="F4102" s="51"/>
      <c r="G4102" s="50">
        <v>192</v>
      </c>
      <c r="H4102">
        <v>70</v>
      </c>
    </row>
    <row r="4103" spans="1:8" ht="30">
      <c r="A4103" t="str">
        <f t="shared" si="139"/>
        <v>Chế độ đối với trưởng các đoàn thể ấp70</v>
      </c>
      <c r="B4103" s="3" t="s">
        <v>22</v>
      </c>
      <c r="C4103" s="8" t="s">
        <v>21</v>
      </c>
      <c r="D4103" s="49"/>
      <c r="E4103" s="50">
        <v>100</v>
      </c>
      <c r="F4103" s="51">
        <v>3.5999999999999996</v>
      </c>
      <c r="G4103" s="50">
        <v>359.99999999999994</v>
      </c>
      <c r="H4103">
        <v>70</v>
      </c>
    </row>
    <row r="4104" spans="1:8">
      <c r="A4104" t="str">
        <f t="shared" si="139"/>
        <v>Chế độ hỗ trợ tổ nhân dân70</v>
      </c>
      <c r="B4104" s="3" t="s">
        <v>20</v>
      </c>
      <c r="C4104" s="8" t="s">
        <v>19</v>
      </c>
      <c r="D4104" s="49"/>
      <c r="E4104" s="50">
        <v>125</v>
      </c>
      <c r="F4104" s="51">
        <v>3.5999999999999996</v>
      </c>
      <c r="G4104" s="50">
        <v>449.99999999999994</v>
      </c>
      <c r="H4104">
        <v>70</v>
      </c>
    </row>
    <row r="4105" spans="1:8" ht="30">
      <c r="A4105" t="str">
        <f t="shared" si="139"/>
        <v>Chế độ đối với đội an ninh trật tự cơ sở70</v>
      </c>
      <c r="B4105" s="3" t="s">
        <v>18</v>
      </c>
      <c r="C4105" s="8" t="s">
        <v>17</v>
      </c>
      <c r="D4105" s="49"/>
      <c r="E4105" s="50"/>
      <c r="F4105" s="51"/>
      <c r="G4105" s="50">
        <v>6154</v>
      </c>
      <c r="H4105">
        <v>70</v>
      </c>
    </row>
    <row r="4106" spans="1:8">
      <c r="A4106" t="str">
        <f t="shared" si="139"/>
        <v>Chế độ dân quân tự vệ70</v>
      </c>
      <c r="B4106" s="3" t="s">
        <v>16</v>
      </c>
      <c r="C4106" s="8" t="s">
        <v>15</v>
      </c>
      <c r="D4106" s="49"/>
      <c r="E4106" s="50"/>
      <c r="F4106" s="51"/>
      <c r="G4106" s="50">
        <v>7475</v>
      </c>
      <c r="H4106">
        <v>70</v>
      </c>
    </row>
    <row r="4107" spans="1:8">
      <c r="A4107" t="str">
        <f t="shared" si="139"/>
        <v>Chế độ hỗ trợ Tết Nguyên đán70</v>
      </c>
      <c r="B4107" s="3" t="s">
        <v>14</v>
      </c>
      <c r="C4107" s="8" t="s">
        <v>13</v>
      </c>
      <c r="D4107" s="49"/>
      <c r="E4107" s="50"/>
      <c r="F4107" s="51"/>
      <c r="G4107" s="50">
        <v>1054</v>
      </c>
      <c r="H4107">
        <v>70</v>
      </c>
    </row>
    <row r="4108" spans="1:8">
      <c r="A4108" t="str">
        <f t="shared" si="139"/>
        <v>Chi thu gom, xử lý rác70</v>
      </c>
      <c r="B4108" s="25">
        <v>4</v>
      </c>
      <c r="C4108" s="10" t="s">
        <v>12</v>
      </c>
      <c r="D4108" s="48"/>
      <c r="E4108" s="45"/>
      <c r="F4108" s="46"/>
      <c r="G4108" s="45">
        <v>2751</v>
      </c>
      <c r="H4108">
        <v>70</v>
      </c>
    </row>
    <row r="4109" spans="1:8">
      <c r="A4109" t="str">
        <f t="shared" si="139"/>
        <v>Chi bổ sung đặc thù70</v>
      </c>
      <c r="B4109" s="25">
        <v>5</v>
      </c>
      <c r="C4109" s="6" t="s">
        <v>11</v>
      </c>
      <c r="D4109" s="47"/>
      <c r="E4109" s="45"/>
      <c r="F4109" s="46"/>
      <c r="G4109" s="45">
        <v>0</v>
      </c>
      <c r="H4109">
        <v>70</v>
      </c>
    </row>
    <row r="4110" spans="1:8">
      <c r="A4110" t="str">
        <f t="shared" si="139"/>
        <v>Hỗ trợ các phường, xã trung tâm70</v>
      </c>
      <c r="B4110" s="3" t="s">
        <v>10</v>
      </c>
      <c r="C4110" s="8" t="s">
        <v>9</v>
      </c>
      <c r="D4110" s="49"/>
      <c r="E4110" s="50"/>
      <c r="F4110" s="51"/>
      <c r="G4110" s="50">
        <v>0</v>
      </c>
      <c r="H4110">
        <v>70</v>
      </c>
    </row>
    <row r="4111" spans="1:8">
      <c r="A4111" t="str">
        <f t="shared" si="139"/>
        <v>- Phường Trấn Biên 70</v>
      </c>
      <c r="B4111" s="3"/>
      <c r="C4111" s="8" t="s">
        <v>8</v>
      </c>
      <c r="D4111" s="49"/>
      <c r="E4111" s="50"/>
      <c r="F4111" s="51">
        <v>60000</v>
      </c>
      <c r="G4111" s="50"/>
      <c r="H4111">
        <v>70</v>
      </c>
    </row>
    <row r="4112" spans="1:8" ht="30">
      <c r="A4112" t="str">
        <f t="shared" si="139"/>
        <v>- Phường Long Khánh và Phường Bình Phước70</v>
      </c>
      <c r="B4112" s="3"/>
      <c r="C4112" s="8" t="s">
        <v>7</v>
      </c>
      <c r="D4112" s="49"/>
      <c r="E4112" s="50"/>
      <c r="F4112" s="51">
        <v>19200</v>
      </c>
      <c r="G4112" s="50"/>
      <c r="H4112">
        <v>70</v>
      </c>
    </row>
    <row r="4113" spans="1:8">
      <c r="A4113" t="str">
        <f t="shared" si="139"/>
        <v>- Các phường trung tâm khác70</v>
      </c>
      <c r="B4113" s="3"/>
      <c r="C4113" s="8" t="s">
        <v>6</v>
      </c>
      <c r="D4113" s="49"/>
      <c r="E4113" s="50"/>
      <c r="F4113" s="51">
        <v>8500</v>
      </c>
      <c r="G4113" s="50"/>
      <c r="H4113">
        <v>70</v>
      </c>
    </row>
    <row r="4114" spans="1:8">
      <c r="A4114" t="str">
        <f t="shared" si="139"/>
        <v xml:space="preserve"> Hỗ trợ các xã vùng biên giới70</v>
      </c>
      <c r="B4114" s="3" t="s">
        <v>1</v>
      </c>
      <c r="C4114" s="8" t="s">
        <v>5</v>
      </c>
      <c r="D4114" s="49"/>
      <c r="E4114" s="50"/>
      <c r="F4114" s="51">
        <v>3000</v>
      </c>
      <c r="G4114" s="50">
        <v>0</v>
      </c>
      <c r="H4114">
        <v>70</v>
      </c>
    </row>
    <row r="4115" spans="1:8">
      <c r="A4115" t="str">
        <f t="shared" si="139"/>
        <v>Phân bổ chung 70</v>
      </c>
      <c r="B4115" s="25">
        <v>9</v>
      </c>
      <c r="C4115" s="6" t="s">
        <v>4</v>
      </c>
      <c r="D4115" s="47"/>
      <c r="E4115" s="45"/>
      <c r="F4115" s="46"/>
      <c r="G4115" s="45">
        <v>20443.749</v>
      </c>
      <c r="H4115">
        <v>70</v>
      </c>
    </row>
    <row r="4116" spans="1:8">
      <c r="A4116" t="str">
        <f t="shared" si="139"/>
        <v>Phân bổ chung theo xã70</v>
      </c>
      <c r="B4116" s="3" t="s">
        <v>3</v>
      </c>
      <c r="C4116" s="8" t="s">
        <v>2</v>
      </c>
      <c r="D4116" s="49"/>
      <c r="E4116" s="50">
        <v>1</v>
      </c>
      <c r="F4116" s="51">
        <v>18000</v>
      </c>
      <c r="G4116" s="50">
        <v>18000</v>
      </c>
      <c r="H4116">
        <v>70</v>
      </c>
    </row>
    <row r="4117" spans="1:8">
      <c r="A4117" t="str">
        <f t="shared" si="139"/>
        <v>Phân bổ theo dân số 70</v>
      </c>
      <c r="B4117" s="3" t="s">
        <v>1</v>
      </c>
      <c r="C4117" s="8" t="s">
        <v>0</v>
      </c>
      <c r="D4117" s="49"/>
      <c r="E4117" s="52">
        <v>31737</v>
      </c>
      <c r="F4117" s="51">
        <v>7.6999999999999999E-2</v>
      </c>
      <c r="G4117" s="50">
        <v>2443.7489999999998</v>
      </c>
      <c r="H4117">
        <v>70</v>
      </c>
    </row>
    <row r="4120" spans="1:8">
      <c r="B4120" s="147" t="s">
        <v>64</v>
      </c>
      <c r="C4120" s="149" t="s">
        <v>63</v>
      </c>
      <c r="D4120" s="149" t="s">
        <v>62</v>
      </c>
      <c r="E4120" s="151" t="s">
        <v>61</v>
      </c>
      <c r="F4120" s="151"/>
      <c r="G4120" s="151"/>
      <c r="H4120">
        <v>71</v>
      </c>
    </row>
    <row r="4121" spans="1:8">
      <c r="B4121" s="148"/>
      <c r="C4121" s="150"/>
      <c r="D4121" s="150"/>
      <c r="E4121" s="18" t="s">
        <v>60</v>
      </c>
      <c r="F4121" s="18" t="s">
        <v>59</v>
      </c>
      <c r="G4121" s="18" t="s">
        <v>58</v>
      </c>
      <c r="H4121">
        <v>71</v>
      </c>
    </row>
    <row r="4122" spans="1:8">
      <c r="A4122" t="str">
        <f t="shared" ref="A4122:A4153" si="140">C4122&amp;H4122</f>
        <v>Tổng71</v>
      </c>
      <c r="B4122" s="25"/>
      <c r="C4122" s="26" t="s">
        <v>57</v>
      </c>
      <c r="D4122" s="45"/>
      <c r="E4122" s="45"/>
      <c r="F4122" s="46"/>
      <c r="G4122" s="45">
        <v>170289.00065315398</v>
      </c>
      <c r="H4122">
        <v>71</v>
      </c>
    </row>
    <row r="4123" spans="1:8">
      <c r="A4123" t="str">
        <f t="shared" si="140"/>
        <v>Sự nghiệp giáo dục - đào tạo71</v>
      </c>
      <c r="B4123" s="25" t="s">
        <v>56</v>
      </c>
      <c r="C4123" s="6" t="s">
        <v>55</v>
      </c>
      <c r="D4123" s="47"/>
      <c r="E4123" s="45"/>
      <c r="F4123" s="46"/>
      <c r="G4123" s="45">
        <v>91104.961453153985</v>
      </c>
      <c r="H4123">
        <v>71</v>
      </c>
    </row>
    <row r="4124" spans="1:8" ht="28.5">
      <c r="A4124" t="str">
        <f t="shared" si="140"/>
        <v>Chi chế độ tiền lương theo số biên chế có mặt71</v>
      </c>
      <c r="B4124" s="25">
        <v>1</v>
      </c>
      <c r="C4124" s="10" t="s">
        <v>54</v>
      </c>
      <c r="D4124" s="48"/>
      <c r="E4124" s="45">
        <v>352</v>
      </c>
      <c r="F4124" s="46"/>
      <c r="G4124" s="45">
        <v>71085.911453153996</v>
      </c>
      <c r="H4124">
        <v>71</v>
      </c>
    </row>
    <row r="4125" spans="1:8">
      <c r="A4125" t="str">
        <f t="shared" si="140"/>
        <v>Khoán chi hoạt động giáo dục71</v>
      </c>
      <c r="B4125" s="25">
        <v>2</v>
      </c>
      <c r="C4125" s="6" t="s">
        <v>163</v>
      </c>
      <c r="D4125" s="47"/>
      <c r="E4125" s="45"/>
      <c r="F4125" s="46"/>
      <c r="G4125" s="45">
        <v>15873</v>
      </c>
      <c r="H4125">
        <v>71</v>
      </c>
    </row>
    <row r="4126" spans="1:8">
      <c r="A4126" t="str">
        <f t="shared" si="140"/>
        <v>Mầm non71</v>
      </c>
      <c r="B4126" s="3" t="s">
        <v>10</v>
      </c>
      <c r="C4126" s="8" t="s">
        <v>53</v>
      </c>
      <c r="D4126" s="49"/>
      <c r="E4126" s="50"/>
      <c r="F4126" s="51"/>
      <c r="G4126" s="50">
        <v>5820</v>
      </c>
      <c r="H4126">
        <v>71</v>
      </c>
    </row>
    <row r="4127" spans="1:8">
      <c r="A4127" t="str">
        <f t="shared" si="140"/>
        <v>- Phường71</v>
      </c>
      <c r="B4127" s="3"/>
      <c r="C4127" s="8" t="s">
        <v>167</v>
      </c>
      <c r="D4127" s="49"/>
      <c r="E4127" s="50"/>
      <c r="F4127" s="51">
        <v>52</v>
      </c>
      <c r="G4127" s="50">
        <v>0</v>
      </c>
      <c r="H4127">
        <v>71</v>
      </c>
    </row>
    <row r="4128" spans="1:8">
      <c r="A4128" t="str">
        <f t="shared" si="140"/>
        <v>- Xã71</v>
      </c>
      <c r="B4128" s="3"/>
      <c r="C4128" s="8" t="s">
        <v>164</v>
      </c>
      <c r="D4128" s="49"/>
      <c r="E4128" s="50">
        <v>97</v>
      </c>
      <c r="F4128" s="51">
        <v>60</v>
      </c>
      <c r="G4128" s="50">
        <v>5820</v>
      </c>
      <c r="H4128">
        <v>71</v>
      </c>
    </row>
    <row r="4129" spans="1:8">
      <c r="A4129" t="str">
        <f t="shared" si="140"/>
        <v>Cấp 1, 271</v>
      </c>
      <c r="B4129" s="3" t="s">
        <v>1</v>
      </c>
      <c r="C4129" s="8" t="s">
        <v>52</v>
      </c>
      <c r="D4129" s="49"/>
      <c r="E4129" s="50"/>
      <c r="F4129" s="51"/>
      <c r="G4129" s="50">
        <v>9205</v>
      </c>
      <c r="H4129">
        <v>71</v>
      </c>
    </row>
    <row r="4130" spans="1:8">
      <c r="A4130" t="str">
        <f t="shared" si="140"/>
        <v>-Phường71</v>
      </c>
      <c r="B4130" s="3"/>
      <c r="C4130" s="8" t="s">
        <v>168</v>
      </c>
      <c r="D4130" s="49"/>
      <c r="E4130" s="50"/>
      <c r="F4130" s="51">
        <v>30</v>
      </c>
      <c r="G4130" s="50">
        <v>0</v>
      </c>
      <c r="H4130">
        <v>71</v>
      </c>
    </row>
    <row r="4131" spans="1:8">
      <c r="A4131" t="str">
        <f t="shared" si="140"/>
        <v>-Xã71</v>
      </c>
      <c r="B4131" s="3"/>
      <c r="C4131" s="8" t="s">
        <v>169</v>
      </c>
      <c r="D4131" s="49"/>
      <c r="E4131" s="50">
        <v>263</v>
      </c>
      <c r="F4131" s="51">
        <v>35</v>
      </c>
      <c r="G4131" s="50">
        <v>9205</v>
      </c>
      <c r="H4131">
        <v>71</v>
      </c>
    </row>
    <row r="4132" spans="1:8">
      <c r="A4132" t="str">
        <f t="shared" si="140"/>
        <v>Trường chính trị 71</v>
      </c>
      <c r="B4132" s="3" t="s">
        <v>26</v>
      </c>
      <c r="C4132" s="8" t="s">
        <v>51</v>
      </c>
      <c r="D4132" s="49"/>
      <c r="E4132" s="50">
        <v>4</v>
      </c>
      <c r="F4132" s="51">
        <v>80</v>
      </c>
      <c r="G4132" s="50">
        <v>320</v>
      </c>
      <c r="H4132">
        <v>71</v>
      </c>
    </row>
    <row r="4133" spans="1:8">
      <c r="A4133" t="str">
        <f t="shared" si="140"/>
        <v>Trường dân tộc nội trú71</v>
      </c>
      <c r="B4133" s="3" t="s">
        <v>24</v>
      </c>
      <c r="C4133" s="8" t="s">
        <v>165</v>
      </c>
      <c r="D4133" s="49"/>
      <c r="E4133" s="50"/>
      <c r="F4133" s="51">
        <v>55</v>
      </c>
      <c r="G4133" s="50">
        <v>0</v>
      </c>
      <c r="H4133">
        <v>71</v>
      </c>
    </row>
    <row r="4134" spans="1:8" ht="45">
      <c r="A4134" t="str">
        <f t="shared" si="140"/>
        <v>'Phân bổ bổ sung số biên chế tiết kiệm, chưa tuyển sự nghiệp giáo dục - đào tạo71</v>
      </c>
      <c r="B4134" s="3" t="s">
        <v>22</v>
      </c>
      <c r="C4134" s="8" t="s">
        <v>170</v>
      </c>
      <c r="D4134" s="49"/>
      <c r="E4134" s="50">
        <v>8</v>
      </c>
      <c r="F4134" s="51">
        <v>66</v>
      </c>
      <c r="G4134" s="50">
        <v>528</v>
      </c>
      <c r="H4134">
        <v>71</v>
      </c>
    </row>
    <row r="4135" spans="1:8">
      <c r="A4135" t="str">
        <f t="shared" si="140"/>
        <v>Chi các chế độ chính sách71</v>
      </c>
      <c r="B4135" s="25">
        <v>3</v>
      </c>
      <c r="C4135" s="6" t="s">
        <v>50</v>
      </c>
      <c r="D4135" s="47"/>
      <c r="E4135" s="45"/>
      <c r="F4135" s="46"/>
      <c r="G4135" s="45">
        <v>2271.4</v>
      </c>
      <c r="H4135">
        <v>71</v>
      </c>
    </row>
    <row r="4136" spans="1:8" ht="30">
      <c r="A4136" t="str">
        <f t="shared" si="140"/>
        <v>Miễn giảm học phí, hỗ trợ chi phí học tập71</v>
      </c>
      <c r="B4136" s="3" t="s">
        <v>10</v>
      </c>
      <c r="C4136" s="8" t="s">
        <v>49</v>
      </c>
      <c r="D4136" s="49"/>
      <c r="E4136" s="50"/>
      <c r="F4136" s="51"/>
      <c r="G4136" s="50">
        <v>238</v>
      </c>
      <c r="H4136">
        <v>71</v>
      </c>
    </row>
    <row r="4137" spans="1:8" ht="45">
      <c r="A4137" t="str">
        <f t="shared" si="140"/>
        <v>Chính sách hỗ trợ mầm non (tiền ăn trẻ, hỗ trợ giáo viên, hỗ trợ cơ sở mầm non)71</v>
      </c>
      <c r="B4137" s="3" t="s">
        <v>1</v>
      </c>
      <c r="C4137" s="8" t="s">
        <v>48</v>
      </c>
      <c r="D4137" s="49"/>
      <c r="E4137" s="50"/>
      <c r="F4137" s="51"/>
      <c r="G4137" s="50">
        <v>1611</v>
      </c>
      <c r="H4137">
        <v>71</v>
      </c>
    </row>
    <row r="4138" spans="1:8">
      <c r="A4138" t="str">
        <f t="shared" si="140"/>
        <v>Chế độ hỗ trợ học sinh khuyết tật71</v>
      </c>
      <c r="B4138" s="3" t="s">
        <v>26</v>
      </c>
      <c r="C4138" s="8" t="s">
        <v>47</v>
      </c>
      <c r="D4138" s="49"/>
      <c r="E4138" s="50"/>
      <c r="F4138" s="51"/>
      <c r="G4138" s="50"/>
      <c r="H4138">
        <v>71</v>
      </c>
    </row>
    <row r="4139" spans="1:8" ht="30">
      <c r="A4139" t="str">
        <f t="shared" si="140"/>
        <v>Chế độ giáo viên dạy trẻ khuyết tật71</v>
      </c>
      <c r="B4139" s="3" t="s">
        <v>24</v>
      </c>
      <c r="C4139" s="8" t="s">
        <v>46</v>
      </c>
      <c r="D4139" s="49"/>
      <c r="E4139" s="50"/>
      <c r="F4139" s="51"/>
      <c r="G4139" s="50"/>
      <c r="H4139">
        <v>71</v>
      </c>
    </row>
    <row r="4140" spans="1:8" ht="30">
      <c r="A4140" t="str">
        <f t="shared" si="140"/>
        <v>Chế độ hỗ trợ trẻ em nhà trẻ bán trú71</v>
      </c>
      <c r="B4140" s="3" t="s">
        <v>22</v>
      </c>
      <c r="C4140" s="8" t="s">
        <v>45</v>
      </c>
      <c r="D4140" s="49"/>
      <c r="E4140" s="50"/>
      <c r="F4140" s="51"/>
      <c r="G4140" s="50"/>
      <c r="H4140">
        <v>71</v>
      </c>
    </row>
    <row r="4141" spans="1:8" ht="30">
      <c r="A4141" t="str">
        <f t="shared" si="140"/>
        <v>Chế độ hỗ trợ đối với học sinh, trường dân tộc nội trú71</v>
      </c>
      <c r="B4141" s="21" t="s">
        <v>20</v>
      </c>
      <c r="C4141" s="22" t="s">
        <v>161</v>
      </c>
      <c r="D4141" s="49"/>
      <c r="E4141" s="50"/>
      <c r="F4141" s="51"/>
      <c r="G4141" s="50"/>
      <c r="H4141">
        <v>71</v>
      </c>
    </row>
    <row r="4142" spans="1:8">
      <c r="A4142" t="str">
        <f t="shared" si="140"/>
        <v>Hỗ trợ Tết Nguyên đán71</v>
      </c>
      <c r="B4142" s="3" t="s">
        <v>18</v>
      </c>
      <c r="C4142" s="8" t="s">
        <v>44</v>
      </c>
      <c r="D4142" s="49"/>
      <c r="E4142" s="50"/>
      <c r="F4142" s="51"/>
      <c r="G4142" s="50">
        <v>422.4</v>
      </c>
      <c r="H4142">
        <v>71</v>
      </c>
    </row>
    <row r="4143" spans="1:8">
      <c r="A4143" t="str">
        <f t="shared" si="140"/>
        <v>Các đặc thù71</v>
      </c>
      <c r="B4143" s="25">
        <v>4</v>
      </c>
      <c r="C4143" s="6" t="s">
        <v>43</v>
      </c>
      <c r="D4143" s="47"/>
      <c r="E4143" s="45"/>
      <c r="F4143" s="46"/>
      <c r="G4143" s="45">
        <v>1556</v>
      </c>
      <c r="H4143">
        <v>71</v>
      </c>
    </row>
    <row r="4144" spans="1:8" ht="30">
      <c r="A4144" t="str">
        <f t="shared" si="140"/>
        <v>Trường có từ 02 cơ sở trở lên, mỗi cơ sở71</v>
      </c>
      <c r="B4144" s="3" t="s">
        <v>10</v>
      </c>
      <c r="C4144" s="8" t="s">
        <v>42</v>
      </c>
      <c r="D4144" s="49"/>
      <c r="E4144" s="50">
        <v>1</v>
      </c>
      <c r="F4144" s="51">
        <v>56</v>
      </c>
      <c r="G4144" s="50">
        <v>56</v>
      </c>
      <c r="H4144">
        <v>71</v>
      </c>
    </row>
    <row r="4145" spans="1:8" ht="30">
      <c r="A4145" t="str">
        <f t="shared" si="140"/>
        <v>Hỗ trợ các phường, xã trung tâm (kinh phí đào tạo chính trị)71</v>
      </c>
      <c r="B4145" s="3" t="s">
        <v>1</v>
      </c>
      <c r="C4145" s="8" t="s">
        <v>166</v>
      </c>
      <c r="D4145" s="49"/>
      <c r="E4145" s="50">
        <v>1</v>
      </c>
      <c r="F4145" s="51">
        <v>1500</v>
      </c>
      <c r="G4145" s="50">
        <v>1500</v>
      </c>
      <c r="H4145">
        <v>71</v>
      </c>
    </row>
    <row r="4146" spans="1:8">
      <c r="A4146" t="str">
        <f t="shared" si="140"/>
        <v>Kinh phí hoạt động ngành71</v>
      </c>
      <c r="B4146" s="25">
        <v>5</v>
      </c>
      <c r="C4146" s="6" t="s">
        <v>41</v>
      </c>
      <c r="D4146" s="47"/>
      <c r="E4146" s="52">
        <v>31865</v>
      </c>
      <c r="F4146" s="53">
        <v>0.01</v>
      </c>
      <c r="G4146" s="45">
        <v>318.65000000000003</v>
      </c>
      <c r="H4146">
        <v>71</v>
      </c>
    </row>
    <row r="4147" spans="1:8">
      <c r="A4147" t="str">
        <f t="shared" si="140"/>
        <v>Các sự nghiệp khác71</v>
      </c>
      <c r="B4147" s="25" t="s">
        <v>40</v>
      </c>
      <c r="C4147" s="6" t="s">
        <v>39</v>
      </c>
      <c r="D4147" s="47"/>
      <c r="E4147" s="50"/>
      <c r="F4147" s="46"/>
      <c r="G4147" s="45">
        <v>79184.039199999999</v>
      </c>
      <c r="H4147">
        <v>71</v>
      </c>
    </row>
    <row r="4148" spans="1:8">
      <c r="A4148" t="str">
        <f t="shared" si="140"/>
        <v>Chi chế độ tiền lương71</v>
      </c>
      <c r="B4148" s="25">
        <v>1</v>
      </c>
      <c r="C4148" s="10" t="s">
        <v>38</v>
      </c>
      <c r="D4148" s="48"/>
      <c r="E4148" s="45"/>
      <c r="F4148" s="46"/>
      <c r="G4148" s="45">
        <v>16252.846</v>
      </c>
      <c r="H4148">
        <v>71</v>
      </c>
    </row>
    <row r="4149" spans="1:8" ht="30">
      <c r="A4149" t="str">
        <f t="shared" si="140"/>
        <v>Chế độ tiền lương theo số biên chế có mặt71</v>
      </c>
      <c r="B4149" s="3" t="s">
        <v>10</v>
      </c>
      <c r="C4149" s="8" t="s">
        <v>37</v>
      </c>
      <c r="D4149" s="49"/>
      <c r="E4149" s="50">
        <v>71</v>
      </c>
      <c r="F4149" s="51"/>
      <c r="G4149" s="50">
        <v>12165.802</v>
      </c>
      <c r="H4149">
        <v>71</v>
      </c>
    </row>
    <row r="4150" spans="1:8">
      <c r="A4150" t="str">
        <f t="shared" si="140"/>
        <v>Phụ cấp cấp ủy71</v>
      </c>
      <c r="B4150" s="3" t="s">
        <v>1</v>
      </c>
      <c r="C4150" s="8" t="s">
        <v>36</v>
      </c>
      <c r="D4150" s="49"/>
      <c r="E4150" s="54">
        <v>33</v>
      </c>
      <c r="F4150" s="51">
        <v>8.4239999999999995</v>
      </c>
      <c r="G4150" s="50">
        <v>277.99199999999996</v>
      </c>
      <c r="H4150">
        <v>71</v>
      </c>
    </row>
    <row r="4151" spans="1:8">
      <c r="A4151" t="str">
        <f t="shared" si="140"/>
        <v>Phụ cấp HĐND71</v>
      </c>
      <c r="B4151" s="3" t="s">
        <v>26</v>
      </c>
      <c r="C4151" s="8" t="s">
        <v>35</v>
      </c>
      <c r="D4151" s="49"/>
      <c r="E4151" s="54">
        <v>94</v>
      </c>
      <c r="F4151" s="51">
        <v>8.4239999999999995</v>
      </c>
      <c r="G4151" s="50">
        <v>791.85599999999999</v>
      </c>
      <c r="H4151">
        <v>71</v>
      </c>
    </row>
    <row r="4152" spans="1:8" ht="45">
      <c r="A4152" t="str">
        <f t="shared" si="140"/>
        <v>Chế độ người hoạt động không chuyên trách, người trực tiếp tham gia hoạt động tại cấp ấp71</v>
      </c>
      <c r="B4152" s="3" t="s">
        <v>24</v>
      </c>
      <c r="C4152" s="8" t="s">
        <v>34</v>
      </c>
      <c r="D4152" s="49"/>
      <c r="E4152" s="50"/>
      <c r="F4152" s="51"/>
      <c r="G4152" s="50">
        <v>3017.1959999999999</v>
      </c>
      <c r="H4152">
        <v>71</v>
      </c>
    </row>
    <row r="4153" spans="1:8">
      <c r="A4153" t="str">
        <f t="shared" si="140"/>
        <v>Khoán chi hoạt động 71</v>
      </c>
      <c r="B4153" s="25">
        <v>2</v>
      </c>
      <c r="C4153" s="6" t="s">
        <v>33</v>
      </c>
      <c r="D4153" s="47"/>
      <c r="E4153" s="45"/>
      <c r="F4153" s="46"/>
      <c r="G4153" s="45">
        <v>7250</v>
      </c>
      <c r="H4153">
        <v>71</v>
      </c>
    </row>
    <row r="4154" spans="1:8" ht="30">
      <c r="A4154" t="str">
        <f t="shared" ref="A4154:A4176" si="141">C4154&amp;H4154</f>
        <v>Phân bổ theo số biên chế CBCC được giao71</v>
      </c>
      <c r="B4154" s="14" t="s">
        <v>10</v>
      </c>
      <c r="C4154" s="15" t="s">
        <v>32</v>
      </c>
      <c r="D4154" s="55"/>
      <c r="E4154" s="56">
        <v>73</v>
      </c>
      <c r="F4154" s="57">
        <v>80</v>
      </c>
      <c r="G4154" s="58">
        <v>5840</v>
      </c>
      <c r="H4154">
        <v>71</v>
      </c>
    </row>
    <row r="4155" spans="1:8" ht="30">
      <c r="A4155" t="str">
        <f t="shared" si="141"/>
        <v>Phân bổ theo số biên chế viên chức được giao71</v>
      </c>
      <c r="B4155" s="14" t="s">
        <v>1</v>
      </c>
      <c r="C4155" s="15" t="s">
        <v>31</v>
      </c>
      <c r="D4155" s="55"/>
      <c r="E4155" s="56">
        <v>15</v>
      </c>
      <c r="F4155" s="57">
        <v>50</v>
      </c>
      <c r="G4155" s="58">
        <v>750</v>
      </c>
      <c r="H4155">
        <v>71</v>
      </c>
    </row>
    <row r="4156" spans="1:8" ht="30">
      <c r="A4156" t="str">
        <f t="shared" si="141"/>
        <v>Phân bổ bổ sung số biên chế tiết kiệm, chưa tuyển71</v>
      </c>
      <c r="B4156" s="14" t="s">
        <v>26</v>
      </c>
      <c r="C4156" s="13" t="s">
        <v>30</v>
      </c>
      <c r="D4156" s="59"/>
      <c r="E4156" s="56">
        <v>10</v>
      </c>
      <c r="F4156" s="57">
        <v>66</v>
      </c>
      <c r="G4156" s="58">
        <v>660</v>
      </c>
      <c r="H4156">
        <v>71</v>
      </c>
    </row>
    <row r="4157" spans="1:8">
      <c r="A4157" t="str">
        <f t="shared" si="141"/>
        <v>Chi các chế độ chính sách lớn71</v>
      </c>
      <c r="B4157" s="25">
        <v>3</v>
      </c>
      <c r="C4157" s="6" t="s">
        <v>29</v>
      </c>
      <c r="D4157" s="47"/>
      <c r="E4157" s="45"/>
      <c r="F4157" s="46"/>
      <c r="G4157" s="45">
        <v>22047.588199999998</v>
      </c>
      <c r="H4157">
        <v>71</v>
      </c>
    </row>
    <row r="4158" spans="1:8" ht="30">
      <c r="A4158" t="str">
        <f t="shared" si="141"/>
        <v>Chi chế độ trợ giúp xã hội thường xuyên71</v>
      </c>
      <c r="B4158" s="3" t="s">
        <v>10</v>
      </c>
      <c r="C4158" s="8" t="s">
        <v>28</v>
      </c>
      <c r="D4158" s="49"/>
      <c r="E4158" s="50"/>
      <c r="F4158" s="51"/>
      <c r="G4158" s="50">
        <v>5580</v>
      </c>
      <c r="H4158">
        <v>71</v>
      </c>
    </row>
    <row r="4159" spans="1:8">
      <c r="A4159" t="str">
        <f t="shared" si="141"/>
        <v>Tiền điện hộ nghèo, BTXH71</v>
      </c>
      <c r="B4159" s="3" t="s">
        <v>1</v>
      </c>
      <c r="C4159" s="8" t="s">
        <v>27</v>
      </c>
      <c r="D4159" s="49"/>
      <c r="E4159" s="50"/>
      <c r="F4159" s="51"/>
      <c r="G4159" s="50"/>
      <c r="H4159">
        <v>71</v>
      </c>
    </row>
    <row r="4160" spans="1:8" ht="30">
      <c r="A4160" t="str">
        <f t="shared" si="141"/>
        <v>Chính sách người có uy tín, già làng71</v>
      </c>
      <c r="B4160" s="3" t="s">
        <v>26</v>
      </c>
      <c r="C4160" s="8" t="s">
        <v>25</v>
      </c>
      <c r="D4160" s="49"/>
      <c r="E4160" s="50"/>
      <c r="F4160" s="51"/>
      <c r="G4160" s="50">
        <v>8</v>
      </c>
      <c r="H4160">
        <v>71</v>
      </c>
    </row>
    <row r="4161" spans="1:8" ht="30">
      <c r="A4161" t="str">
        <f t="shared" si="141"/>
        <v>Chế độ quà tặng, chúc thọ người cao tuổi71</v>
      </c>
      <c r="B4161" s="3" t="s">
        <v>24</v>
      </c>
      <c r="C4161" s="8" t="s">
        <v>23</v>
      </c>
      <c r="D4161" s="49"/>
      <c r="E4161" s="50"/>
      <c r="F4161" s="51"/>
      <c r="G4161" s="50"/>
      <c r="H4161">
        <v>71</v>
      </c>
    </row>
    <row r="4162" spans="1:8" ht="30">
      <c r="A4162" t="str">
        <f t="shared" si="141"/>
        <v>Chế độ đối với trưởng các đoàn thể ấp71</v>
      </c>
      <c r="B4162" s="3" t="s">
        <v>22</v>
      </c>
      <c r="C4162" s="8" t="s">
        <v>21</v>
      </c>
      <c r="D4162" s="49"/>
      <c r="E4162" s="50">
        <v>84</v>
      </c>
      <c r="F4162" s="51">
        <v>3.5999999999999996</v>
      </c>
      <c r="G4162" s="50">
        <v>302.39999999999998</v>
      </c>
      <c r="H4162">
        <v>71</v>
      </c>
    </row>
    <row r="4163" spans="1:8">
      <c r="A4163" t="str">
        <f t="shared" si="141"/>
        <v>Chế độ hỗ trợ tổ nhân dân71</v>
      </c>
      <c r="B4163" s="3" t="s">
        <v>20</v>
      </c>
      <c r="C4163" s="8" t="s">
        <v>19</v>
      </c>
      <c r="D4163" s="49"/>
      <c r="E4163" s="50">
        <v>153</v>
      </c>
      <c r="F4163" s="51">
        <v>3.5999999999999996</v>
      </c>
      <c r="G4163" s="50">
        <v>550.79999999999995</v>
      </c>
      <c r="H4163">
        <v>71</v>
      </c>
    </row>
    <row r="4164" spans="1:8" ht="30">
      <c r="A4164" t="str">
        <f t="shared" si="141"/>
        <v>Chế độ đối với đội an ninh trật tự cơ sở71</v>
      </c>
      <c r="B4164" s="3" t="s">
        <v>18</v>
      </c>
      <c r="C4164" s="8" t="s">
        <v>17</v>
      </c>
      <c r="D4164" s="49"/>
      <c r="E4164" s="50"/>
      <c r="F4164" s="51"/>
      <c r="G4164" s="50">
        <v>5574.24</v>
      </c>
      <c r="H4164">
        <v>71</v>
      </c>
    </row>
    <row r="4165" spans="1:8">
      <c r="A4165" t="str">
        <f t="shared" si="141"/>
        <v>Chế độ dân quân tự vệ71</v>
      </c>
      <c r="B4165" s="3" t="s">
        <v>16</v>
      </c>
      <c r="C4165" s="8" t="s">
        <v>15</v>
      </c>
      <c r="D4165" s="49"/>
      <c r="E4165" s="50"/>
      <c r="F4165" s="51"/>
      <c r="G4165" s="50">
        <v>8422.1178</v>
      </c>
      <c r="H4165">
        <v>71</v>
      </c>
    </row>
    <row r="4166" spans="1:8">
      <c r="A4166" t="str">
        <f t="shared" si="141"/>
        <v>Chế độ hỗ trợ Tết Nguyên đán71</v>
      </c>
      <c r="B4166" s="3" t="s">
        <v>14</v>
      </c>
      <c r="C4166" s="8" t="s">
        <v>13</v>
      </c>
      <c r="D4166" s="49"/>
      <c r="E4166" s="50"/>
      <c r="F4166" s="51"/>
      <c r="G4166" s="50">
        <v>1610.0303999999996</v>
      </c>
      <c r="H4166">
        <v>71</v>
      </c>
    </row>
    <row r="4167" spans="1:8">
      <c r="A4167" t="str">
        <f t="shared" si="141"/>
        <v>Chi thu gom, xử lý rác71</v>
      </c>
      <c r="B4167" s="25">
        <v>4</v>
      </c>
      <c r="C4167" s="10" t="s">
        <v>12</v>
      </c>
      <c r="D4167" s="48"/>
      <c r="E4167" s="45"/>
      <c r="F4167" s="46"/>
      <c r="G4167" s="45">
        <v>4680</v>
      </c>
      <c r="H4167">
        <v>71</v>
      </c>
    </row>
    <row r="4168" spans="1:8">
      <c r="A4168" t="str">
        <f t="shared" si="141"/>
        <v>Chi bổ sung đặc thù71</v>
      </c>
      <c r="B4168" s="25">
        <v>5</v>
      </c>
      <c r="C4168" s="6" t="s">
        <v>11</v>
      </c>
      <c r="D4168" s="47"/>
      <c r="E4168" s="45"/>
      <c r="F4168" s="46"/>
      <c r="G4168" s="45">
        <v>8500</v>
      </c>
      <c r="H4168">
        <v>71</v>
      </c>
    </row>
    <row r="4169" spans="1:8">
      <c r="A4169" t="str">
        <f t="shared" si="141"/>
        <v>Hỗ trợ các phường, xã trung tâm71</v>
      </c>
      <c r="B4169" s="3" t="s">
        <v>10</v>
      </c>
      <c r="C4169" s="8" t="s">
        <v>9</v>
      </c>
      <c r="D4169" s="49"/>
      <c r="E4169" s="50"/>
      <c r="F4169" s="51"/>
      <c r="G4169" s="50">
        <v>8500</v>
      </c>
      <c r="H4169">
        <v>71</v>
      </c>
    </row>
    <row r="4170" spans="1:8">
      <c r="A4170" t="str">
        <f t="shared" si="141"/>
        <v>- Phường Trấn Biên 71</v>
      </c>
      <c r="B4170" s="3"/>
      <c r="C4170" s="8" t="s">
        <v>8</v>
      </c>
      <c r="D4170" s="49"/>
      <c r="E4170" s="50"/>
      <c r="F4170" s="51">
        <v>60000</v>
      </c>
      <c r="G4170" s="50"/>
      <c r="H4170">
        <v>71</v>
      </c>
    </row>
    <row r="4171" spans="1:8" ht="30">
      <c r="A4171" t="str">
        <f t="shared" si="141"/>
        <v>- Phường Long Khánh và Phường Bình Phước71</v>
      </c>
      <c r="B4171" s="3"/>
      <c r="C4171" s="8" t="s">
        <v>7</v>
      </c>
      <c r="D4171" s="49"/>
      <c r="E4171" s="50"/>
      <c r="F4171" s="51">
        <v>19200</v>
      </c>
      <c r="G4171" s="50"/>
      <c r="H4171">
        <v>71</v>
      </c>
    </row>
    <row r="4172" spans="1:8">
      <c r="A4172" t="str">
        <f t="shared" si="141"/>
        <v>- Các phường trung tâm khác71</v>
      </c>
      <c r="B4172" s="3"/>
      <c r="C4172" s="8" t="s">
        <v>6</v>
      </c>
      <c r="D4172" s="49"/>
      <c r="E4172" s="50">
        <v>1</v>
      </c>
      <c r="F4172" s="51">
        <v>8500</v>
      </c>
      <c r="G4172" s="50">
        <v>8500</v>
      </c>
      <c r="H4172">
        <v>71</v>
      </c>
    </row>
    <row r="4173" spans="1:8">
      <c r="A4173" t="str">
        <f t="shared" si="141"/>
        <v xml:space="preserve"> Hỗ trợ các xã vùng biên giới71</v>
      </c>
      <c r="B4173" s="3" t="s">
        <v>1</v>
      </c>
      <c r="C4173" s="8" t="s">
        <v>5</v>
      </c>
      <c r="D4173" s="49"/>
      <c r="E4173" s="50"/>
      <c r="F4173" s="51">
        <v>3000</v>
      </c>
      <c r="G4173" s="50">
        <v>0</v>
      </c>
      <c r="H4173">
        <v>71</v>
      </c>
    </row>
    <row r="4174" spans="1:8">
      <c r="A4174" t="str">
        <f t="shared" si="141"/>
        <v>Phân bổ chung 71</v>
      </c>
      <c r="B4174" s="25">
        <v>9</v>
      </c>
      <c r="C4174" s="6" t="s">
        <v>4</v>
      </c>
      <c r="D4174" s="47"/>
      <c r="E4174" s="45"/>
      <c r="F4174" s="46"/>
      <c r="G4174" s="45">
        <v>20453.605</v>
      </c>
      <c r="H4174">
        <v>71</v>
      </c>
    </row>
    <row r="4175" spans="1:8">
      <c r="A4175" t="str">
        <f t="shared" si="141"/>
        <v>Phân bổ chung theo xã71</v>
      </c>
      <c r="B4175" s="3" t="s">
        <v>3</v>
      </c>
      <c r="C4175" s="8" t="s">
        <v>2</v>
      </c>
      <c r="D4175" s="49"/>
      <c r="E4175" s="50">
        <v>1</v>
      </c>
      <c r="F4175" s="51">
        <v>18000</v>
      </c>
      <c r="G4175" s="50">
        <v>18000</v>
      </c>
      <c r="H4175">
        <v>71</v>
      </c>
    </row>
    <row r="4176" spans="1:8">
      <c r="A4176" t="str">
        <f t="shared" si="141"/>
        <v>Phân bổ theo dân số 71</v>
      </c>
      <c r="B4176" s="3" t="s">
        <v>1</v>
      </c>
      <c r="C4176" s="8" t="s">
        <v>0</v>
      </c>
      <c r="D4176" s="49"/>
      <c r="E4176" s="52">
        <v>31865</v>
      </c>
      <c r="F4176" s="51">
        <v>7.6999999999999999E-2</v>
      </c>
      <c r="G4176" s="50">
        <v>2453.605</v>
      </c>
      <c r="H4176">
        <v>71</v>
      </c>
    </row>
    <row r="4179" spans="1:8">
      <c r="B4179" s="147" t="s">
        <v>64</v>
      </c>
      <c r="C4179" s="149" t="s">
        <v>63</v>
      </c>
      <c r="D4179" s="149" t="s">
        <v>62</v>
      </c>
      <c r="E4179" s="151" t="s">
        <v>61</v>
      </c>
      <c r="F4179" s="151"/>
      <c r="G4179" s="151"/>
      <c r="H4179">
        <v>72</v>
      </c>
    </row>
    <row r="4180" spans="1:8">
      <c r="B4180" s="148"/>
      <c r="C4180" s="150"/>
      <c r="D4180" s="150"/>
      <c r="E4180" s="18" t="s">
        <v>60</v>
      </c>
      <c r="F4180" s="18" t="s">
        <v>59</v>
      </c>
      <c r="G4180" s="18" t="s">
        <v>58</v>
      </c>
      <c r="H4180">
        <v>72</v>
      </c>
    </row>
    <row r="4181" spans="1:8">
      <c r="A4181" t="str">
        <f t="shared" ref="A4181:A4212" si="142">C4181&amp;H4181</f>
        <v>Tổng72</v>
      </c>
      <c r="B4181" s="25"/>
      <c r="C4181" s="26" t="s">
        <v>57</v>
      </c>
      <c r="D4181" s="45"/>
      <c r="E4181" s="45"/>
      <c r="F4181" s="46"/>
      <c r="G4181" s="45">
        <v>100822.70042825</v>
      </c>
      <c r="H4181">
        <v>72</v>
      </c>
    </row>
    <row r="4182" spans="1:8">
      <c r="A4182" t="str">
        <f t="shared" si="142"/>
        <v>Sự nghiệp giáo dục - đào tạo72</v>
      </c>
      <c r="B4182" s="25" t="s">
        <v>56</v>
      </c>
      <c r="C4182" s="6" t="s">
        <v>55</v>
      </c>
      <c r="D4182" s="47"/>
      <c r="E4182" s="45"/>
      <c r="F4182" s="46"/>
      <c r="G4182" s="45">
        <v>42852.998396569994</v>
      </c>
      <c r="H4182">
        <v>72</v>
      </c>
    </row>
    <row r="4183" spans="1:8" ht="28.5">
      <c r="A4183" t="str">
        <f t="shared" si="142"/>
        <v>Chi chế độ tiền lương theo số biên chế có mặt72</v>
      </c>
      <c r="B4183" s="25">
        <v>1</v>
      </c>
      <c r="C4183" s="10" t="s">
        <v>54</v>
      </c>
      <c r="D4183" s="48"/>
      <c r="E4183" s="45">
        <v>156</v>
      </c>
      <c r="F4183" s="46"/>
      <c r="G4183" s="45">
        <v>32948.194612319996</v>
      </c>
      <c r="H4183">
        <v>72</v>
      </c>
    </row>
    <row r="4184" spans="1:8">
      <c r="A4184" t="str">
        <f t="shared" si="142"/>
        <v>Khoán chi hoạt động giáo dục72</v>
      </c>
      <c r="B4184" s="25">
        <v>2</v>
      </c>
      <c r="C4184" s="6" t="s">
        <v>163</v>
      </c>
      <c r="D4184" s="47"/>
      <c r="E4184" s="45"/>
      <c r="F4184" s="46"/>
      <c r="G4184" s="45">
        <v>7491</v>
      </c>
      <c r="H4184">
        <v>72</v>
      </c>
    </row>
    <row r="4185" spans="1:8">
      <c r="A4185" t="str">
        <f t="shared" si="142"/>
        <v>Mầm non72</v>
      </c>
      <c r="B4185" s="3" t="s">
        <v>10</v>
      </c>
      <c r="C4185" s="8" t="s">
        <v>53</v>
      </c>
      <c r="D4185" s="49"/>
      <c r="E4185" s="50"/>
      <c r="F4185" s="51"/>
      <c r="G4185" s="50">
        <v>3420</v>
      </c>
      <c r="H4185">
        <v>72</v>
      </c>
    </row>
    <row r="4186" spans="1:8">
      <c r="A4186" t="str">
        <f t="shared" si="142"/>
        <v>- Phường72</v>
      </c>
      <c r="B4186" s="3"/>
      <c r="C4186" s="8" t="s">
        <v>167</v>
      </c>
      <c r="D4186" s="49"/>
      <c r="E4186" s="50"/>
      <c r="F4186" s="51">
        <v>52</v>
      </c>
      <c r="G4186" s="50">
        <v>0</v>
      </c>
      <c r="H4186">
        <v>72</v>
      </c>
    </row>
    <row r="4187" spans="1:8">
      <c r="A4187" t="str">
        <f t="shared" si="142"/>
        <v>- Xã72</v>
      </c>
      <c r="B4187" s="3"/>
      <c r="C4187" s="8" t="s">
        <v>164</v>
      </c>
      <c r="D4187" s="49"/>
      <c r="E4187" s="50">
        <v>57</v>
      </c>
      <c r="F4187" s="51">
        <v>60</v>
      </c>
      <c r="G4187" s="50">
        <v>3420</v>
      </c>
      <c r="H4187">
        <v>72</v>
      </c>
    </row>
    <row r="4188" spans="1:8">
      <c r="A4188" t="str">
        <f t="shared" si="142"/>
        <v>Cấp 1, 272</v>
      </c>
      <c r="B4188" s="3" t="s">
        <v>1</v>
      </c>
      <c r="C4188" s="8" t="s">
        <v>52</v>
      </c>
      <c r="D4188" s="49"/>
      <c r="E4188" s="50"/>
      <c r="F4188" s="51"/>
      <c r="G4188" s="50">
        <v>3675</v>
      </c>
      <c r="H4188">
        <v>72</v>
      </c>
    </row>
    <row r="4189" spans="1:8">
      <c r="A4189" t="str">
        <f t="shared" si="142"/>
        <v>-Phường72</v>
      </c>
      <c r="B4189" s="3"/>
      <c r="C4189" s="8" t="s">
        <v>168</v>
      </c>
      <c r="D4189" s="49"/>
      <c r="E4189" s="50"/>
      <c r="F4189" s="51">
        <v>30</v>
      </c>
      <c r="G4189" s="50">
        <v>0</v>
      </c>
      <c r="H4189">
        <v>72</v>
      </c>
    </row>
    <row r="4190" spans="1:8">
      <c r="A4190" t="str">
        <f t="shared" si="142"/>
        <v>-Xã72</v>
      </c>
      <c r="B4190" s="3"/>
      <c r="C4190" s="8" t="s">
        <v>169</v>
      </c>
      <c r="D4190" s="49"/>
      <c r="E4190" s="50">
        <v>105</v>
      </c>
      <c r="F4190" s="51">
        <v>35</v>
      </c>
      <c r="G4190" s="50">
        <v>3675</v>
      </c>
      <c r="H4190">
        <v>72</v>
      </c>
    </row>
    <row r="4191" spans="1:8">
      <c r="A4191" t="str">
        <f t="shared" si="142"/>
        <v>Trường chính trị 72</v>
      </c>
      <c r="B4191" s="3" t="s">
        <v>26</v>
      </c>
      <c r="C4191" s="8" t="s">
        <v>51</v>
      </c>
      <c r="D4191" s="49"/>
      <c r="E4191" s="50">
        <v>0</v>
      </c>
      <c r="F4191" s="51">
        <v>80</v>
      </c>
      <c r="G4191" s="50">
        <v>0</v>
      </c>
      <c r="H4191">
        <v>72</v>
      </c>
    </row>
    <row r="4192" spans="1:8">
      <c r="A4192" t="str">
        <f t="shared" si="142"/>
        <v>Trường dân tộc nội trú72</v>
      </c>
      <c r="B4192" s="3" t="s">
        <v>24</v>
      </c>
      <c r="C4192" s="8" t="s">
        <v>165</v>
      </c>
      <c r="D4192" s="49"/>
      <c r="E4192" s="50">
        <v>0</v>
      </c>
      <c r="F4192" s="51">
        <v>55</v>
      </c>
      <c r="G4192" s="50">
        <v>0</v>
      </c>
      <c r="H4192">
        <v>72</v>
      </c>
    </row>
    <row r="4193" spans="1:8" ht="45">
      <c r="A4193" t="str">
        <f t="shared" si="142"/>
        <v>'Phân bổ bổ sung số biên chế tiết kiệm, chưa tuyển sự nghiệp giáo dục - đào tạo72</v>
      </c>
      <c r="B4193" s="3" t="s">
        <v>22</v>
      </c>
      <c r="C4193" s="8" t="s">
        <v>170</v>
      </c>
      <c r="D4193" s="49"/>
      <c r="E4193" s="50">
        <v>6</v>
      </c>
      <c r="F4193" s="51">
        <v>66</v>
      </c>
      <c r="G4193" s="50">
        <v>396</v>
      </c>
      <c r="H4193">
        <v>72</v>
      </c>
    </row>
    <row r="4194" spans="1:8">
      <c r="A4194" t="str">
        <f t="shared" si="142"/>
        <v>Chi các chế độ chính sách72</v>
      </c>
      <c r="B4194" s="25">
        <v>3</v>
      </c>
      <c r="C4194" s="6" t="s">
        <v>50</v>
      </c>
      <c r="D4194" s="47"/>
      <c r="E4194" s="45"/>
      <c r="F4194" s="46"/>
      <c r="G4194" s="45">
        <v>1958.7737842499998</v>
      </c>
      <c r="H4194">
        <v>72</v>
      </c>
    </row>
    <row r="4195" spans="1:8" ht="30">
      <c r="A4195" t="str">
        <f t="shared" si="142"/>
        <v>Miễn giảm học phí, hỗ trợ chi phí học tập72</v>
      </c>
      <c r="B4195" s="3" t="s">
        <v>10</v>
      </c>
      <c r="C4195" s="8" t="s">
        <v>49</v>
      </c>
      <c r="D4195" s="49"/>
      <c r="E4195" s="50"/>
      <c r="F4195" s="51"/>
      <c r="G4195" s="50">
        <v>1503.8219999999999</v>
      </c>
      <c r="H4195">
        <v>72</v>
      </c>
    </row>
    <row r="4196" spans="1:8" ht="45">
      <c r="A4196" t="str">
        <f t="shared" si="142"/>
        <v>Chính sách hỗ trợ mầm non (tiền ăn trẻ, hỗ trợ giáo viên, hỗ trợ cơ sở mầm non)72</v>
      </c>
      <c r="B4196" s="3" t="s">
        <v>1</v>
      </c>
      <c r="C4196" s="8" t="s">
        <v>48</v>
      </c>
      <c r="D4196" s="49"/>
      <c r="E4196" s="50"/>
      <c r="F4196" s="51"/>
      <c r="G4196" s="50">
        <v>16.2</v>
      </c>
      <c r="H4196">
        <v>72</v>
      </c>
    </row>
    <row r="4197" spans="1:8">
      <c r="A4197" t="str">
        <f t="shared" si="142"/>
        <v>Chế độ hỗ trợ học sinh khuyết tật72</v>
      </c>
      <c r="B4197" s="3" t="s">
        <v>26</v>
      </c>
      <c r="C4197" s="8" t="s">
        <v>47</v>
      </c>
      <c r="D4197" s="49"/>
      <c r="E4197" s="50"/>
      <c r="F4197" s="51"/>
      <c r="G4197" s="50" t="s">
        <v>171</v>
      </c>
      <c r="H4197">
        <v>72</v>
      </c>
    </row>
    <row r="4198" spans="1:8" ht="30">
      <c r="A4198" t="str">
        <f t="shared" si="142"/>
        <v>Chế độ giáo viên dạy trẻ khuyết tật72</v>
      </c>
      <c r="B4198" s="3" t="s">
        <v>24</v>
      </c>
      <c r="C4198" s="8" t="s">
        <v>46</v>
      </c>
      <c r="D4198" s="49"/>
      <c r="E4198" s="50"/>
      <c r="F4198" s="51"/>
      <c r="G4198" s="50">
        <v>131.67178425</v>
      </c>
      <c r="H4198">
        <v>72</v>
      </c>
    </row>
    <row r="4199" spans="1:8" ht="30">
      <c r="A4199" t="str">
        <f t="shared" si="142"/>
        <v>Chế độ hỗ trợ trẻ em nhà trẻ bán trú72</v>
      </c>
      <c r="B4199" s="3" t="s">
        <v>22</v>
      </c>
      <c r="C4199" s="8" t="s">
        <v>45</v>
      </c>
      <c r="D4199" s="49"/>
      <c r="E4199" s="50"/>
      <c r="F4199" s="51"/>
      <c r="G4199" s="50">
        <v>119.88</v>
      </c>
      <c r="H4199">
        <v>72</v>
      </c>
    </row>
    <row r="4200" spans="1:8" ht="30">
      <c r="A4200" t="str">
        <f t="shared" si="142"/>
        <v>Chế độ hỗ trợ đối với học sinh, trường dân tộc nội trú72</v>
      </c>
      <c r="B4200" s="21" t="s">
        <v>20</v>
      </c>
      <c r="C4200" s="22" t="s">
        <v>161</v>
      </c>
      <c r="D4200" s="49"/>
      <c r="E4200" s="50"/>
      <c r="F4200" s="51"/>
      <c r="G4200" s="50" t="s">
        <v>171</v>
      </c>
      <c r="H4200">
        <v>72</v>
      </c>
    </row>
    <row r="4201" spans="1:8">
      <c r="A4201" t="str">
        <f t="shared" si="142"/>
        <v>Hỗ trợ Tết Nguyên đán72</v>
      </c>
      <c r="B4201" s="3" t="s">
        <v>18</v>
      </c>
      <c r="C4201" s="8" t="s">
        <v>44</v>
      </c>
      <c r="D4201" s="49"/>
      <c r="E4201" s="50"/>
      <c r="F4201" s="51"/>
      <c r="G4201" s="50">
        <v>187.2</v>
      </c>
      <c r="H4201">
        <v>72</v>
      </c>
    </row>
    <row r="4202" spans="1:8">
      <c r="A4202" t="str">
        <f t="shared" si="142"/>
        <v>Các đặc thù72</v>
      </c>
      <c r="B4202" s="25">
        <v>4</v>
      </c>
      <c r="C4202" s="6" t="s">
        <v>43</v>
      </c>
      <c r="D4202" s="47"/>
      <c r="E4202" s="45"/>
      <c r="F4202" s="46"/>
      <c r="G4202" s="45">
        <v>336</v>
      </c>
      <c r="H4202">
        <v>72</v>
      </c>
    </row>
    <row r="4203" spans="1:8" ht="30">
      <c r="A4203" t="str">
        <f t="shared" si="142"/>
        <v>Trường có từ 02 cơ sở trở lên, mỗi cơ sở72</v>
      </c>
      <c r="B4203" s="3" t="s">
        <v>10</v>
      </c>
      <c r="C4203" s="8" t="s">
        <v>42</v>
      </c>
      <c r="D4203" s="49"/>
      <c r="E4203" s="50">
        <v>6</v>
      </c>
      <c r="F4203" s="51">
        <v>56</v>
      </c>
      <c r="G4203" s="50">
        <v>336</v>
      </c>
      <c r="H4203">
        <v>72</v>
      </c>
    </row>
    <row r="4204" spans="1:8" ht="30">
      <c r="A4204" t="str">
        <f t="shared" si="142"/>
        <v>Hỗ trợ các phường, xã trung tâm (kinh phí đào tạo chính trị)72</v>
      </c>
      <c r="B4204" s="3" t="s">
        <v>1</v>
      </c>
      <c r="C4204" s="8" t="s">
        <v>166</v>
      </c>
      <c r="D4204" s="49"/>
      <c r="E4204" s="50">
        <v>0</v>
      </c>
      <c r="F4204" s="51">
        <v>1500</v>
      </c>
      <c r="G4204" s="50">
        <v>0</v>
      </c>
      <c r="H4204">
        <v>72</v>
      </c>
    </row>
    <row r="4205" spans="1:8">
      <c r="A4205" t="str">
        <f t="shared" si="142"/>
        <v>Kinh phí hoạt động ngành72</v>
      </c>
      <c r="B4205" s="25">
        <v>5</v>
      </c>
      <c r="C4205" s="6" t="s">
        <v>41</v>
      </c>
      <c r="D4205" s="47"/>
      <c r="E4205" s="52">
        <v>11903</v>
      </c>
      <c r="F4205" s="53">
        <v>0.01</v>
      </c>
      <c r="G4205" s="45">
        <v>119.03</v>
      </c>
      <c r="H4205">
        <v>72</v>
      </c>
    </row>
    <row r="4206" spans="1:8">
      <c r="A4206" t="str">
        <f t="shared" si="142"/>
        <v>Các sự nghiệp khác72</v>
      </c>
      <c r="B4206" s="25" t="s">
        <v>40</v>
      </c>
      <c r="C4206" s="6" t="s">
        <v>39</v>
      </c>
      <c r="D4206" s="47"/>
      <c r="E4206" s="50"/>
      <c r="F4206" s="46"/>
      <c r="G4206" s="45">
        <v>57969.702031680004</v>
      </c>
      <c r="H4206">
        <v>72</v>
      </c>
    </row>
    <row r="4207" spans="1:8">
      <c r="A4207" t="str">
        <f t="shared" si="142"/>
        <v>Chi chế độ tiền lương72</v>
      </c>
      <c r="B4207" s="25">
        <v>1</v>
      </c>
      <c r="C4207" s="10" t="s">
        <v>38</v>
      </c>
      <c r="D4207" s="48"/>
      <c r="E4207" s="45"/>
      <c r="F4207" s="46"/>
      <c r="G4207" s="45">
        <v>18056.13040296</v>
      </c>
      <c r="H4207">
        <v>72</v>
      </c>
    </row>
    <row r="4208" spans="1:8" ht="30">
      <c r="A4208" t="str">
        <f t="shared" si="142"/>
        <v>Chế độ tiền lương theo số biên chế có mặt72</v>
      </c>
      <c r="B4208" s="3" t="s">
        <v>10</v>
      </c>
      <c r="C4208" s="8" t="s">
        <v>37</v>
      </c>
      <c r="D4208" s="49"/>
      <c r="E4208" s="50">
        <v>84</v>
      </c>
      <c r="F4208" s="51"/>
      <c r="G4208" s="50">
        <v>13905.42342696</v>
      </c>
      <c r="H4208">
        <v>72</v>
      </c>
    </row>
    <row r="4209" spans="1:8">
      <c r="A4209" t="str">
        <f t="shared" si="142"/>
        <v>Phụ cấp cấp ủy72</v>
      </c>
      <c r="B4209" s="3" t="s">
        <v>1</v>
      </c>
      <c r="C4209" s="8" t="s">
        <v>36</v>
      </c>
      <c r="D4209" s="49"/>
      <c r="E4209" s="54">
        <v>33</v>
      </c>
      <c r="F4209" s="51">
        <v>8.4239999999999995</v>
      </c>
      <c r="G4209" s="50">
        <v>277.99199999999996</v>
      </c>
      <c r="H4209">
        <v>72</v>
      </c>
    </row>
    <row r="4210" spans="1:8">
      <c r="A4210" t="str">
        <f t="shared" si="142"/>
        <v>Phụ cấp HĐND72</v>
      </c>
      <c r="B4210" s="3" t="s">
        <v>26</v>
      </c>
      <c r="C4210" s="8" t="s">
        <v>35</v>
      </c>
      <c r="D4210" s="49"/>
      <c r="E4210" s="54">
        <v>60</v>
      </c>
      <c r="F4210" s="51">
        <v>8.4239999999999995</v>
      </c>
      <c r="G4210" s="50">
        <v>505.43999999999994</v>
      </c>
      <c r="H4210">
        <v>72</v>
      </c>
    </row>
    <row r="4211" spans="1:8" ht="45">
      <c r="A4211" t="str">
        <f t="shared" si="142"/>
        <v>Chế độ người hoạt động không chuyên trách, người trực tiếp tham gia hoạt động tại cấp ấp72</v>
      </c>
      <c r="B4211" s="3" t="s">
        <v>24</v>
      </c>
      <c r="C4211" s="8" t="s">
        <v>34</v>
      </c>
      <c r="D4211" s="49"/>
      <c r="E4211" s="50"/>
      <c r="F4211" s="51"/>
      <c r="G4211" s="50">
        <v>3367.2749759999997</v>
      </c>
      <c r="H4211">
        <v>72</v>
      </c>
    </row>
    <row r="4212" spans="1:8">
      <c r="A4212" t="str">
        <f t="shared" si="142"/>
        <v>Khoán chi hoạt động 72</v>
      </c>
      <c r="B4212" s="25">
        <v>2</v>
      </c>
      <c r="C4212" s="6" t="s">
        <v>33</v>
      </c>
      <c r="D4212" s="47"/>
      <c r="E4212" s="45"/>
      <c r="F4212" s="46"/>
      <c r="G4212" s="45">
        <v>8606</v>
      </c>
      <c r="H4212">
        <v>72</v>
      </c>
    </row>
    <row r="4213" spans="1:8" ht="30">
      <c r="A4213" t="str">
        <f t="shared" ref="A4213:A4235" si="143">C4213&amp;H4213</f>
        <v>Phân bổ theo số biên chế CBCC được giao72</v>
      </c>
      <c r="B4213" s="14" t="s">
        <v>10</v>
      </c>
      <c r="C4213" s="15" t="s">
        <v>32</v>
      </c>
      <c r="D4213" s="55"/>
      <c r="E4213" s="56">
        <v>85</v>
      </c>
      <c r="F4213" s="57">
        <v>80</v>
      </c>
      <c r="G4213" s="58">
        <v>6800</v>
      </c>
      <c r="H4213">
        <v>72</v>
      </c>
    </row>
    <row r="4214" spans="1:8" ht="30">
      <c r="A4214" t="str">
        <f t="shared" si="143"/>
        <v>Phân bổ theo số biên chế viên chức được giao72</v>
      </c>
      <c r="B4214" s="14" t="s">
        <v>1</v>
      </c>
      <c r="C4214" s="15" t="s">
        <v>31</v>
      </c>
      <c r="D4214" s="55"/>
      <c r="E4214" s="56">
        <v>15</v>
      </c>
      <c r="F4214" s="57">
        <v>50</v>
      </c>
      <c r="G4214" s="58">
        <v>750</v>
      </c>
      <c r="H4214">
        <v>72</v>
      </c>
    </row>
    <row r="4215" spans="1:8" ht="30">
      <c r="A4215" t="str">
        <f t="shared" si="143"/>
        <v>Phân bổ bổ sung số biên chế tiết kiệm, chưa tuyển72</v>
      </c>
      <c r="B4215" s="14" t="s">
        <v>26</v>
      </c>
      <c r="C4215" s="13" t="s">
        <v>30</v>
      </c>
      <c r="D4215" s="59"/>
      <c r="E4215" s="56">
        <v>16</v>
      </c>
      <c r="F4215" s="57">
        <v>66</v>
      </c>
      <c r="G4215" s="58">
        <v>1056</v>
      </c>
      <c r="H4215">
        <v>72</v>
      </c>
    </row>
    <row r="4216" spans="1:8">
      <c r="A4216" t="str">
        <f t="shared" si="143"/>
        <v>Chi các chế độ chính sách lớn72</v>
      </c>
      <c r="B4216" s="25">
        <v>3</v>
      </c>
      <c r="C4216" s="6" t="s">
        <v>29</v>
      </c>
      <c r="D4216" s="47"/>
      <c r="E4216" s="45"/>
      <c r="F4216" s="46"/>
      <c r="G4216" s="45">
        <v>12162.711600000001</v>
      </c>
      <c r="H4216">
        <v>72</v>
      </c>
    </row>
    <row r="4217" spans="1:8" ht="30">
      <c r="A4217" t="str">
        <f t="shared" si="143"/>
        <v>Chi chế độ trợ giúp xã hội thường xuyên72</v>
      </c>
      <c r="B4217" s="3" t="s">
        <v>10</v>
      </c>
      <c r="C4217" s="8" t="s">
        <v>28</v>
      </c>
      <c r="D4217" s="49"/>
      <c r="E4217" s="50"/>
      <c r="F4217" s="51"/>
      <c r="G4217" s="50">
        <v>2757</v>
      </c>
      <c r="H4217">
        <v>72</v>
      </c>
    </row>
    <row r="4218" spans="1:8">
      <c r="A4218" t="str">
        <f t="shared" si="143"/>
        <v>Tiền điện hộ nghèo, BTXH72</v>
      </c>
      <c r="B4218" s="3" t="s">
        <v>1</v>
      </c>
      <c r="C4218" s="8" t="s">
        <v>27</v>
      </c>
      <c r="D4218" s="49"/>
      <c r="E4218" s="50"/>
      <c r="F4218" s="51"/>
      <c r="G4218" s="50">
        <v>31.415999999999997</v>
      </c>
      <c r="H4218">
        <v>72</v>
      </c>
    </row>
    <row r="4219" spans="1:8" ht="30">
      <c r="A4219" t="str">
        <f t="shared" si="143"/>
        <v>Chính sách người có uy tín, già làng72</v>
      </c>
      <c r="B4219" s="3" t="s">
        <v>26</v>
      </c>
      <c r="C4219" s="8" t="s">
        <v>25</v>
      </c>
      <c r="D4219" s="49"/>
      <c r="E4219" s="50"/>
      <c r="F4219" s="51"/>
      <c r="G4219" s="50">
        <v>72.12</v>
      </c>
      <c r="H4219">
        <v>72</v>
      </c>
    </row>
    <row r="4220" spans="1:8" ht="30">
      <c r="A4220" t="str">
        <f t="shared" si="143"/>
        <v>Chế độ quà tặng, chúc thọ người cao tuổi72</v>
      </c>
      <c r="B4220" s="3" t="s">
        <v>24</v>
      </c>
      <c r="C4220" s="8" t="s">
        <v>23</v>
      </c>
      <c r="D4220" s="49"/>
      <c r="E4220" s="50"/>
      <c r="F4220" s="51"/>
      <c r="G4220" s="50">
        <v>29.2</v>
      </c>
      <c r="H4220">
        <v>72</v>
      </c>
    </row>
    <row r="4221" spans="1:8" ht="30">
      <c r="A4221" t="str">
        <f t="shared" si="143"/>
        <v>Chế độ đối với trưởng các đoàn thể ấp72</v>
      </c>
      <c r="B4221" s="3" t="s">
        <v>22</v>
      </c>
      <c r="C4221" s="8" t="s">
        <v>21</v>
      </c>
      <c r="D4221" s="49"/>
      <c r="E4221" s="50">
        <v>84</v>
      </c>
      <c r="F4221" s="51">
        <v>3.5999999999999996</v>
      </c>
      <c r="G4221" s="50">
        <v>302.39999999999998</v>
      </c>
      <c r="H4221">
        <v>72</v>
      </c>
    </row>
    <row r="4222" spans="1:8">
      <c r="A4222" t="str">
        <f t="shared" si="143"/>
        <v>Chế độ hỗ trợ tổ nhân dân72</v>
      </c>
      <c r="B4222" s="3" t="s">
        <v>20</v>
      </c>
      <c r="C4222" s="8" t="s">
        <v>19</v>
      </c>
      <c r="D4222" s="49"/>
      <c r="E4222" s="50"/>
      <c r="F4222" s="51">
        <v>3.5999999999999996</v>
      </c>
      <c r="G4222" s="50">
        <v>0</v>
      </c>
      <c r="H4222">
        <v>72</v>
      </c>
    </row>
    <row r="4223" spans="1:8" ht="30">
      <c r="A4223" t="str">
        <f t="shared" si="143"/>
        <v>Chế độ đối với đội an ninh trật tự cơ sở72</v>
      </c>
      <c r="B4223" s="3" t="s">
        <v>18</v>
      </c>
      <c r="C4223" s="8" t="s">
        <v>17</v>
      </c>
      <c r="D4223" s="49"/>
      <c r="E4223" s="50"/>
      <c r="F4223" s="51"/>
      <c r="G4223" s="50">
        <v>2585.5267999999996</v>
      </c>
      <c r="H4223">
        <v>72</v>
      </c>
    </row>
    <row r="4224" spans="1:8">
      <c r="A4224" t="str">
        <f t="shared" si="143"/>
        <v>Chế độ dân quân tự vệ72</v>
      </c>
      <c r="B4224" s="3" t="s">
        <v>16</v>
      </c>
      <c r="C4224" s="8" t="s">
        <v>15</v>
      </c>
      <c r="D4224" s="49"/>
      <c r="E4224" s="50"/>
      <c r="F4224" s="51"/>
      <c r="G4224" s="50">
        <v>5917.1288000000004</v>
      </c>
      <c r="H4224">
        <v>72</v>
      </c>
    </row>
    <row r="4225" spans="1:8">
      <c r="A4225" t="str">
        <f t="shared" si="143"/>
        <v>Chế độ hỗ trợ Tết Nguyên đán72</v>
      </c>
      <c r="B4225" s="3" t="s">
        <v>14</v>
      </c>
      <c r="C4225" s="8" t="s">
        <v>13</v>
      </c>
      <c r="D4225" s="49"/>
      <c r="E4225" s="50"/>
      <c r="F4225" s="51"/>
      <c r="G4225" s="50">
        <v>467.91999999999996</v>
      </c>
      <c r="H4225">
        <v>72</v>
      </c>
    </row>
    <row r="4226" spans="1:8">
      <c r="A4226" t="str">
        <f t="shared" si="143"/>
        <v>Chi thu gom, xử lý rác72</v>
      </c>
      <c r="B4226" s="25">
        <v>4</v>
      </c>
      <c r="C4226" s="10" t="s">
        <v>12</v>
      </c>
      <c r="D4226" s="48"/>
      <c r="E4226" s="45"/>
      <c r="F4226" s="46"/>
      <c r="G4226" s="45">
        <v>228.32902872</v>
      </c>
      <c r="H4226">
        <v>72</v>
      </c>
    </row>
    <row r="4227" spans="1:8">
      <c r="A4227" t="str">
        <f t="shared" si="143"/>
        <v>Chi bổ sung đặc thù72</v>
      </c>
      <c r="B4227" s="25">
        <v>5</v>
      </c>
      <c r="C4227" s="6" t="s">
        <v>11</v>
      </c>
      <c r="D4227" s="47"/>
      <c r="E4227" s="45"/>
      <c r="F4227" s="46"/>
      <c r="G4227" s="45">
        <v>0</v>
      </c>
      <c r="H4227">
        <v>72</v>
      </c>
    </row>
    <row r="4228" spans="1:8">
      <c r="A4228" t="str">
        <f t="shared" si="143"/>
        <v>Hỗ trợ các phường, xã trung tâm72</v>
      </c>
      <c r="B4228" s="3" t="s">
        <v>10</v>
      </c>
      <c r="C4228" s="8" t="s">
        <v>9</v>
      </c>
      <c r="D4228" s="49"/>
      <c r="E4228" s="50"/>
      <c r="F4228" s="51"/>
      <c r="G4228" s="50">
        <v>0</v>
      </c>
      <c r="H4228">
        <v>72</v>
      </c>
    </row>
    <row r="4229" spans="1:8">
      <c r="A4229" t="str">
        <f t="shared" si="143"/>
        <v>- Phường Trấn Biên 72</v>
      </c>
      <c r="B4229" s="3"/>
      <c r="C4229" s="8" t="s">
        <v>8</v>
      </c>
      <c r="D4229" s="49"/>
      <c r="E4229" s="50"/>
      <c r="F4229" s="51">
        <v>60000</v>
      </c>
      <c r="G4229" s="50"/>
      <c r="H4229">
        <v>72</v>
      </c>
    </row>
    <row r="4230" spans="1:8" ht="30">
      <c r="A4230" t="str">
        <f t="shared" si="143"/>
        <v>- Phường Long Khánh và Phường Bình Phước72</v>
      </c>
      <c r="B4230" s="3"/>
      <c r="C4230" s="8" t="s">
        <v>7</v>
      </c>
      <c r="D4230" s="49"/>
      <c r="E4230" s="50"/>
      <c r="F4230" s="51">
        <v>19200</v>
      </c>
      <c r="G4230" s="50"/>
      <c r="H4230">
        <v>72</v>
      </c>
    </row>
    <row r="4231" spans="1:8">
      <c r="A4231" t="str">
        <f t="shared" si="143"/>
        <v>- Các phường trung tâm khác72</v>
      </c>
      <c r="B4231" s="3"/>
      <c r="C4231" s="8" t="s">
        <v>6</v>
      </c>
      <c r="D4231" s="49"/>
      <c r="E4231" s="50"/>
      <c r="F4231" s="51">
        <v>8500</v>
      </c>
      <c r="G4231" s="50"/>
      <c r="H4231">
        <v>72</v>
      </c>
    </row>
    <row r="4232" spans="1:8">
      <c r="A4232" t="str">
        <f t="shared" si="143"/>
        <v xml:space="preserve"> Hỗ trợ các xã vùng biên giới72</v>
      </c>
      <c r="B4232" s="3" t="s">
        <v>1</v>
      </c>
      <c r="C4232" s="8" t="s">
        <v>5</v>
      </c>
      <c r="D4232" s="49"/>
      <c r="E4232" s="50"/>
      <c r="F4232" s="51">
        <v>3000</v>
      </c>
      <c r="G4232" s="50">
        <v>0</v>
      </c>
      <c r="H4232">
        <v>72</v>
      </c>
    </row>
    <row r="4233" spans="1:8">
      <c r="A4233" t="str">
        <f t="shared" si="143"/>
        <v>Phân bổ chung 72</v>
      </c>
      <c r="B4233" s="25">
        <v>9</v>
      </c>
      <c r="C4233" s="6" t="s">
        <v>4</v>
      </c>
      <c r="D4233" s="47"/>
      <c r="E4233" s="45"/>
      <c r="F4233" s="46"/>
      <c r="G4233" s="45">
        <v>18916.530999999999</v>
      </c>
      <c r="H4233">
        <v>72</v>
      </c>
    </row>
    <row r="4234" spans="1:8">
      <c r="A4234" t="str">
        <f t="shared" si="143"/>
        <v>Phân bổ chung theo xã72</v>
      </c>
      <c r="B4234" s="3" t="s">
        <v>3</v>
      </c>
      <c r="C4234" s="8" t="s">
        <v>2</v>
      </c>
      <c r="D4234" s="49"/>
      <c r="E4234" s="50"/>
      <c r="F4234" s="51">
        <v>18000</v>
      </c>
      <c r="G4234" s="50">
        <v>18000</v>
      </c>
      <c r="H4234">
        <v>72</v>
      </c>
    </row>
    <row r="4235" spans="1:8">
      <c r="A4235" t="str">
        <f t="shared" si="143"/>
        <v>Phân bổ theo dân số 72</v>
      </c>
      <c r="B4235" s="3" t="s">
        <v>1</v>
      </c>
      <c r="C4235" s="8" t="s">
        <v>0</v>
      </c>
      <c r="D4235" s="49"/>
      <c r="E4235" s="52">
        <v>11903</v>
      </c>
      <c r="F4235" s="51">
        <v>7.6999999999999999E-2</v>
      </c>
      <c r="G4235" s="50">
        <v>916.53099999999995</v>
      </c>
      <c r="H4235">
        <v>72</v>
      </c>
    </row>
    <row r="4238" spans="1:8">
      <c r="B4238" s="147" t="s">
        <v>64</v>
      </c>
      <c r="C4238" s="149" t="s">
        <v>63</v>
      </c>
      <c r="D4238" s="149" t="s">
        <v>62</v>
      </c>
      <c r="E4238" s="151" t="s">
        <v>61</v>
      </c>
      <c r="F4238" s="151"/>
      <c r="G4238" s="151"/>
      <c r="H4238">
        <v>73</v>
      </c>
    </row>
    <row r="4239" spans="1:8">
      <c r="B4239" s="148"/>
      <c r="C4239" s="150"/>
      <c r="D4239" s="150"/>
      <c r="E4239" s="18" t="s">
        <v>60</v>
      </c>
      <c r="F4239" s="18" t="s">
        <v>59</v>
      </c>
      <c r="G4239" s="18" t="s">
        <v>58</v>
      </c>
      <c r="H4239">
        <v>73</v>
      </c>
    </row>
    <row r="4240" spans="1:8">
      <c r="A4240" t="str">
        <f t="shared" ref="A4240:A4271" si="144">C4240&amp;H4240</f>
        <v>Tổng73</v>
      </c>
      <c r="B4240" s="25"/>
      <c r="C4240" s="26" t="s">
        <v>57</v>
      </c>
      <c r="D4240" s="45"/>
      <c r="E4240" s="45"/>
      <c r="F4240" s="46"/>
      <c r="G4240" s="45">
        <f>G4241+G4265</f>
        <v>336938.81296586047</v>
      </c>
      <c r="H4240">
        <v>73</v>
      </c>
    </row>
    <row r="4241" spans="1:8">
      <c r="A4241" t="str">
        <f t="shared" si="144"/>
        <v>Sự nghiệp giáo dục - đào tạo73</v>
      </c>
      <c r="B4241" s="25" t="s">
        <v>56</v>
      </c>
      <c r="C4241" s="6" t="s">
        <v>55</v>
      </c>
      <c r="D4241" s="47"/>
      <c r="E4241" s="45"/>
      <c r="F4241" s="46"/>
      <c r="G4241" s="45">
        <v>212743.99989666045</v>
      </c>
      <c r="H4241">
        <v>73</v>
      </c>
    </row>
    <row r="4242" spans="1:8" ht="28.5">
      <c r="A4242" t="str">
        <f t="shared" si="144"/>
        <v>Chi chế độ tiền lương theo số biên chế có mặt73</v>
      </c>
      <c r="B4242" s="25">
        <v>1</v>
      </c>
      <c r="C4242" s="10" t="s">
        <v>54</v>
      </c>
      <c r="D4242" s="48"/>
      <c r="E4242" s="45">
        <v>683</v>
      </c>
      <c r="F4242" s="46"/>
      <c r="G4242" s="45">
        <v>155641.8127654728</v>
      </c>
      <c r="H4242">
        <v>73</v>
      </c>
    </row>
    <row r="4243" spans="1:8">
      <c r="A4243" t="str">
        <f t="shared" si="144"/>
        <v>Khoán chi hoạt động giáo dục73</v>
      </c>
      <c r="B4243" s="25">
        <v>2</v>
      </c>
      <c r="C4243" s="6" t="s">
        <v>163</v>
      </c>
      <c r="D4243" s="47"/>
      <c r="E4243" s="45">
        <v>831</v>
      </c>
      <c r="F4243" s="46">
        <v>300.7072</v>
      </c>
      <c r="G4243" s="45">
        <f>G4244+G4247+G4250+G4251+G4252</f>
        <v>37241.625599999999</v>
      </c>
      <c r="H4243">
        <v>73</v>
      </c>
    </row>
    <row r="4244" spans="1:8">
      <c r="A4244" t="str">
        <f t="shared" si="144"/>
        <v>Mầm non73</v>
      </c>
      <c r="B4244" s="3" t="s">
        <v>10</v>
      </c>
      <c r="C4244" s="8" t="s">
        <v>53</v>
      </c>
      <c r="D4244" s="49"/>
      <c r="E4244" s="50">
        <f>E4245+E4246</f>
        <v>202</v>
      </c>
      <c r="F4244" s="51"/>
      <c r="G4244" s="50">
        <f>G4245+G4246</f>
        <v>12120</v>
      </c>
      <c r="H4244">
        <v>73</v>
      </c>
    </row>
    <row r="4245" spans="1:8">
      <c r="A4245" t="str">
        <f t="shared" si="144"/>
        <v>- Phường73</v>
      </c>
      <c r="B4245" s="3"/>
      <c r="C4245" s="8" t="s">
        <v>167</v>
      </c>
      <c r="D4245" s="49"/>
      <c r="E4245" s="50"/>
      <c r="F4245" s="51"/>
      <c r="G4245" s="50">
        <v>0</v>
      </c>
      <c r="H4245">
        <v>73</v>
      </c>
    </row>
    <row r="4246" spans="1:8">
      <c r="A4246" t="str">
        <f t="shared" si="144"/>
        <v>- Xã73</v>
      </c>
      <c r="B4246" s="3"/>
      <c r="C4246" s="8" t="s">
        <v>164</v>
      </c>
      <c r="D4246" s="49"/>
      <c r="E4246" s="50">
        <v>202</v>
      </c>
      <c r="F4246" s="51">
        <v>60</v>
      </c>
      <c r="G4246" s="50">
        <v>12120</v>
      </c>
      <c r="H4246">
        <v>73</v>
      </c>
    </row>
    <row r="4247" spans="1:8">
      <c r="A4247" t="str">
        <f t="shared" si="144"/>
        <v>Cấp 1, 273</v>
      </c>
      <c r="B4247" s="3" t="s">
        <v>1</v>
      </c>
      <c r="C4247" s="8" t="s">
        <v>52</v>
      </c>
      <c r="D4247" s="49"/>
      <c r="E4247" s="50">
        <f>E4248+E4249</f>
        <v>523</v>
      </c>
      <c r="F4247" s="51"/>
      <c r="G4247" s="50">
        <f>G4248+G4249</f>
        <v>18305</v>
      </c>
      <c r="H4247">
        <v>73</v>
      </c>
    </row>
    <row r="4248" spans="1:8">
      <c r="A4248" t="str">
        <f t="shared" si="144"/>
        <v>-Phường73</v>
      </c>
      <c r="B4248" s="3"/>
      <c r="C4248" s="8" t="s">
        <v>168</v>
      </c>
      <c r="D4248" s="49"/>
      <c r="E4248" s="50"/>
      <c r="F4248" s="51"/>
      <c r="G4248" s="50">
        <v>0</v>
      </c>
      <c r="H4248">
        <v>73</v>
      </c>
    </row>
    <row r="4249" spans="1:8">
      <c r="A4249" t="str">
        <f t="shared" si="144"/>
        <v>-Xã73</v>
      </c>
      <c r="B4249" s="3"/>
      <c r="C4249" s="8" t="s">
        <v>169</v>
      </c>
      <c r="D4249" s="49"/>
      <c r="E4249" s="50">
        <v>523</v>
      </c>
      <c r="F4249" s="51">
        <v>35</v>
      </c>
      <c r="G4249" s="50">
        <v>18305</v>
      </c>
      <c r="H4249">
        <v>73</v>
      </c>
    </row>
    <row r="4250" spans="1:8">
      <c r="A4250" t="str">
        <f t="shared" si="144"/>
        <v>Trường chính trị 73</v>
      </c>
      <c r="B4250" s="3" t="s">
        <v>26</v>
      </c>
      <c r="C4250" s="8" t="s">
        <v>51</v>
      </c>
      <c r="D4250" s="49"/>
      <c r="E4250" s="50">
        <v>2</v>
      </c>
      <c r="F4250" s="51">
        <v>80</v>
      </c>
      <c r="G4250" s="50">
        <v>160</v>
      </c>
      <c r="H4250">
        <v>73</v>
      </c>
    </row>
    <row r="4251" spans="1:8">
      <c r="A4251" t="str">
        <f t="shared" si="144"/>
        <v>Trường dân tộc nội trú73</v>
      </c>
      <c r="B4251" s="3" t="s">
        <v>24</v>
      </c>
      <c r="C4251" s="8" t="s">
        <v>165</v>
      </c>
      <c r="D4251" s="49"/>
      <c r="E4251" s="50">
        <v>31</v>
      </c>
      <c r="F4251" s="51">
        <v>60</v>
      </c>
      <c r="G4251" s="50">
        <v>1860</v>
      </c>
      <c r="H4251">
        <v>73</v>
      </c>
    </row>
    <row r="4252" spans="1:8" ht="45">
      <c r="A4252" t="str">
        <f t="shared" si="144"/>
        <v>'Phân bổ bổ sung số biên chế tiết kiệm, chưa tuyển sự nghiệp giáo dục - đào tạo73</v>
      </c>
      <c r="B4252" s="3" t="s">
        <v>22</v>
      </c>
      <c r="C4252" s="8" t="s">
        <v>170</v>
      </c>
      <c r="D4252" s="49"/>
      <c r="E4252" s="50">
        <v>73</v>
      </c>
      <c r="F4252" s="51">
        <v>65.707199999999986</v>
      </c>
      <c r="G4252" s="50">
        <v>4796.6255999999994</v>
      </c>
      <c r="H4252">
        <v>73</v>
      </c>
    </row>
    <row r="4253" spans="1:8">
      <c r="A4253" t="str">
        <f t="shared" si="144"/>
        <v>Chi các chế độ chính sách73</v>
      </c>
      <c r="B4253" s="25">
        <v>3</v>
      </c>
      <c r="C4253" s="6" t="s">
        <v>50</v>
      </c>
      <c r="D4253" s="47"/>
      <c r="E4253" s="45">
        <v>2427</v>
      </c>
      <c r="F4253" s="46"/>
      <c r="G4253" s="45">
        <v>17299.65153118765</v>
      </c>
      <c r="H4253">
        <v>73</v>
      </c>
    </row>
    <row r="4254" spans="1:8" ht="30">
      <c r="A4254" t="str">
        <f t="shared" si="144"/>
        <v>Miễn giảm học phí, hỗ trợ chi phí học tập73</v>
      </c>
      <c r="B4254" s="3" t="s">
        <v>10</v>
      </c>
      <c r="C4254" s="8" t="s">
        <v>49</v>
      </c>
      <c r="D4254" s="49"/>
      <c r="E4254" s="50">
        <v>984</v>
      </c>
      <c r="F4254" s="51"/>
      <c r="G4254" s="50">
        <v>1829.028</v>
      </c>
      <c r="H4254">
        <v>73</v>
      </c>
    </row>
    <row r="4255" spans="1:8" ht="45">
      <c r="A4255" t="str">
        <f t="shared" si="144"/>
        <v>Chính sách hỗ trợ mầm non (tiền ăn trẻ, hỗ trợ giáo viên, hỗ trợ cơ sở mầm non)73</v>
      </c>
      <c r="B4255" s="3" t="s">
        <v>1</v>
      </c>
      <c r="C4255" s="8" t="s">
        <v>48</v>
      </c>
      <c r="D4255" s="49"/>
      <c r="E4255" s="50">
        <v>316</v>
      </c>
      <c r="F4255" s="51"/>
      <c r="G4255" s="50">
        <v>868.31999999999994</v>
      </c>
      <c r="H4255">
        <v>73</v>
      </c>
    </row>
    <row r="4256" spans="1:8">
      <c r="A4256" t="str">
        <f t="shared" si="144"/>
        <v>Chế độ hỗ trợ học sinh khuyết tật73</v>
      </c>
      <c r="B4256" s="3" t="s">
        <v>26</v>
      </c>
      <c r="C4256" s="8" t="s">
        <v>47</v>
      </c>
      <c r="D4256" s="49"/>
      <c r="E4256" s="50">
        <v>22</v>
      </c>
      <c r="F4256" s="51"/>
      <c r="G4256" s="50">
        <v>392.63399999999996</v>
      </c>
      <c r="H4256">
        <v>73</v>
      </c>
    </row>
    <row r="4257" spans="1:8" ht="30">
      <c r="A4257" t="str">
        <f t="shared" si="144"/>
        <v>Chế độ giáo viên dạy trẻ khuyết tật73</v>
      </c>
      <c r="B4257" s="3" t="s">
        <v>24</v>
      </c>
      <c r="C4257" s="8" t="s">
        <v>46</v>
      </c>
      <c r="D4257" s="49"/>
      <c r="E4257" s="50">
        <v>349</v>
      </c>
      <c r="F4257" s="51"/>
      <c r="G4257" s="50">
        <v>4463.4695311876494</v>
      </c>
      <c r="H4257">
        <v>73</v>
      </c>
    </row>
    <row r="4258" spans="1:8" ht="30">
      <c r="A4258" t="str">
        <f t="shared" si="144"/>
        <v>Chế độ hỗ trợ trẻ em nhà trẻ bán trú73</v>
      </c>
      <c r="B4258" s="3" t="s">
        <v>22</v>
      </c>
      <c r="C4258" s="8" t="s">
        <v>45</v>
      </c>
      <c r="D4258" s="49"/>
      <c r="E4258" s="50"/>
      <c r="F4258" s="51"/>
      <c r="G4258" s="50"/>
      <c r="H4258">
        <v>73</v>
      </c>
    </row>
    <row r="4259" spans="1:8" ht="30">
      <c r="A4259" t="str">
        <f t="shared" si="144"/>
        <v>Chế độ hỗ trợ đối với học sinh, trường dân tộc nội trú73</v>
      </c>
      <c r="B4259" s="21" t="s">
        <v>20</v>
      </c>
      <c r="C4259" s="22" t="s">
        <v>161</v>
      </c>
      <c r="D4259" s="49"/>
      <c r="E4259" s="50"/>
      <c r="F4259" s="51"/>
      <c r="G4259" s="50">
        <v>8839</v>
      </c>
      <c r="H4259">
        <v>73</v>
      </c>
    </row>
    <row r="4260" spans="1:8">
      <c r="A4260" t="str">
        <f t="shared" si="144"/>
        <v>Hỗ trợ Tết Nguyên đán73</v>
      </c>
      <c r="B4260" s="3" t="s">
        <v>18</v>
      </c>
      <c r="C4260" s="8" t="s">
        <v>44</v>
      </c>
      <c r="D4260" s="49"/>
      <c r="E4260" s="50">
        <v>756</v>
      </c>
      <c r="F4260" s="51">
        <v>1.2</v>
      </c>
      <c r="G4260" s="50">
        <v>907.19999999999993</v>
      </c>
      <c r="H4260">
        <v>73</v>
      </c>
    </row>
    <row r="4261" spans="1:8">
      <c r="A4261" t="str">
        <f t="shared" si="144"/>
        <v>Các đặc thù73</v>
      </c>
      <c r="B4261" s="25">
        <v>4</v>
      </c>
      <c r="C4261" s="6" t="s">
        <v>43</v>
      </c>
      <c r="D4261" s="47"/>
      <c r="E4261" s="45">
        <v>8</v>
      </c>
      <c r="F4261" s="46">
        <v>56</v>
      </c>
      <c r="G4261" s="45">
        <v>1948</v>
      </c>
      <c r="H4261">
        <v>73</v>
      </c>
    </row>
    <row r="4262" spans="1:8" ht="30">
      <c r="A4262" t="str">
        <f t="shared" si="144"/>
        <v>Trường có từ 02 cơ sở trở lên, mỗi cơ sở73</v>
      </c>
      <c r="B4262" s="3" t="s">
        <v>10</v>
      </c>
      <c r="C4262" s="8" t="s">
        <v>42</v>
      </c>
      <c r="D4262" s="49"/>
      <c r="E4262" s="50">
        <v>8</v>
      </c>
      <c r="F4262" s="51">
        <v>56</v>
      </c>
      <c r="G4262" s="50">
        <v>448</v>
      </c>
      <c r="H4262">
        <v>73</v>
      </c>
    </row>
    <row r="4263" spans="1:8" ht="30">
      <c r="A4263" t="str">
        <f t="shared" si="144"/>
        <v>Hỗ trợ các phường, xã trung tâm (kinh phí đào tạo chính trị)73</v>
      </c>
      <c r="B4263" s="3" t="s">
        <v>1</v>
      </c>
      <c r="C4263" s="8" t="s">
        <v>166</v>
      </c>
      <c r="D4263" s="49"/>
      <c r="E4263" s="50">
        <v>1</v>
      </c>
      <c r="F4263" s="51">
        <v>1500</v>
      </c>
      <c r="G4263" s="50">
        <v>1500</v>
      </c>
      <c r="H4263">
        <v>73</v>
      </c>
    </row>
    <row r="4264" spans="1:8">
      <c r="A4264" t="str">
        <f t="shared" si="144"/>
        <v>Kinh phí hoạt động ngành73</v>
      </c>
      <c r="B4264" s="25">
        <v>5</v>
      </c>
      <c r="C4264" s="6" t="s">
        <v>41</v>
      </c>
      <c r="D4264" s="47"/>
      <c r="E4264" s="52">
        <v>61291</v>
      </c>
      <c r="F4264" s="53">
        <v>0.01</v>
      </c>
      <c r="G4264" s="45">
        <v>612.91</v>
      </c>
      <c r="H4264">
        <v>73</v>
      </c>
    </row>
    <row r="4265" spans="1:8">
      <c r="A4265" t="str">
        <f t="shared" si="144"/>
        <v>Các sự nghiệp khác73</v>
      </c>
      <c r="B4265" s="25" t="s">
        <v>40</v>
      </c>
      <c r="C4265" s="6" t="s">
        <v>39</v>
      </c>
      <c r="D4265" s="47"/>
      <c r="E4265" s="50">
        <v>0</v>
      </c>
      <c r="F4265" s="46">
        <v>0</v>
      </c>
      <c r="G4265" s="45">
        <f>G4266+G4271+G4275+G4285+G4286+G4292</f>
        <v>124194.8130692</v>
      </c>
      <c r="H4265">
        <v>73</v>
      </c>
    </row>
    <row r="4266" spans="1:8">
      <c r="A4266" t="str">
        <f t="shared" si="144"/>
        <v>Chi chế độ tiền lương73</v>
      </c>
      <c r="B4266" s="25">
        <v>1</v>
      </c>
      <c r="C4266" s="10" t="s">
        <v>38</v>
      </c>
      <c r="D4266" s="48"/>
      <c r="E4266" s="45"/>
      <c r="F4266" s="46"/>
      <c r="G4266" s="45">
        <f>G4267+G4268+G4269+G4270</f>
        <v>23256.936377999999</v>
      </c>
      <c r="H4266">
        <v>73</v>
      </c>
    </row>
    <row r="4267" spans="1:8" ht="30">
      <c r="A4267" t="str">
        <f t="shared" si="144"/>
        <v>Chế độ tiền lương theo số biên chế có mặt73</v>
      </c>
      <c r="B4267" s="3" t="s">
        <v>10</v>
      </c>
      <c r="C4267" s="8" t="s">
        <v>37</v>
      </c>
      <c r="D4267" s="49"/>
      <c r="E4267" s="50">
        <v>104</v>
      </c>
      <c r="F4267" s="51"/>
      <c r="G4267" s="50">
        <v>16836.928757999998</v>
      </c>
      <c r="H4267">
        <v>73</v>
      </c>
    </row>
    <row r="4268" spans="1:8">
      <c r="A4268" t="str">
        <f t="shared" si="144"/>
        <v>Phụ cấp cấp ủy73</v>
      </c>
      <c r="B4268" s="3" t="s">
        <v>1</v>
      </c>
      <c r="C4268" s="8" t="s">
        <v>36</v>
      </c>
      <c r="D4268" s="49"/>
      <c r="E4268" s="54">
        <v>20</v>
      </c>
      <c r="F4268" s="51">
        <v>8.4239999999999995</v>
      </c>
      <c r="G4268" s="50">
        <v>168.48</v>
      </c>
      <c r="H4268">
        <v>73</v>
      </c>
    </row>
    <row r="4269" spans="1:8">
      <c r="A4269" t="str">
        <f t="shared" si="144"/>
        <v>Phụ cấp HĐND73</v>
      </c>
      <c r="B4269" s="3" t="s">
        <v>26</v>
      </c>
      <c r="C4269" s="8" t="s">
        <v>35</v>
      </c>
      <c r="D4269" s="49"/>
      <c r="E4269" s="54">
        <v>124</v>
      </c>
      <c r="F4269" s="51">
        <v>8.4239999999999995</v>
      </c>
      <c r="G4269" s="50">
        <v>1044.576</v>
      </c>
      <c r="H4269">
        <v>73</v>
      </c>
    </row>
    <row r="4270" spans="1:8" ht="45">
      <c r="A4270" t="str">
        <f t="shared" si="144"/>
        <v>Chế độ người hoạt động không chuyên trách, người trực tiếp tham gia hoạt động tại cấp ấp73</v>
      </c>
      <c r="B4270" s="3" t="s">
        <v>24</v>
      </c>
      <c r="C4270" s="8" t="s">
        <v>34</v>
      </c>
      <c r="D4270" s="49"/>
      <c r="E4270" s="50"/>
      <c r="F4270" s="51"/>
      <c r="G4270" s="50">
        <v>5206.9516199999998</v>
      </c>
      <c r="H4270">
        <v>73</v>
      </c>
    </row>
    <row r="4271" spans="1:8">
      <c r="A4271" t="str">
        <f t="shared" si="144"/>
        <v>Khoán chi hoạt động 73</v>
      </c>
      <c r="B4271" s="25">
        <v>2</v>
      </c>
      <c r="C4271" s="6" t="s">
        <v>33</v>
      </c>
      <c r="D4271" s="47"/>
      <c r="E4271" s="45"/>
      <c r="F4271" s="46"/>
      <c r="G4271" s="45">
        <v>9098</v>
      </c>
      <c r="H4271">
        <v>73</v>
      </c>
    </row>
    <row r="4272" spans="1:8" ht="30">
      <c r="A4272" t="str">
        <f t="shared" ref="A4272:A4294" si="145">C4272&amp;H4272</f>
        <v>Phân bổ theo số biên chế CBCC được giao73</v>
      </c>
      <c r="B4272" s="14" t="s">
        <v>10</v>
      </c>
      <c r="C4272" s="15" t="s">
        <v>32</v>
      </c>
      <c r="D4272" s="55"/>
      <c r="E4272" s="56">
        <v>94</v>
      </c>
      <c r="F4272" s="57">
        <v>80</v>
      </c>
      <c r="G4272" s="58">
        <v>7520</v>
      </c>
      <c r="H4272">
        <v>73</v>
      </c>
    </row>
    <row r="4273" spans="1:8" ht="30">
      <c r="A4273" t="str">
        <f t="shared" si="145"/>
        <v>Phân bổ theo số biên chế viên chức được giao73</v>
      </c>
      <c r="B4273" s="14" t="s">
        <v>1</v>
      </c>
      <c r="C4273" s="15" t="s">
        <v>31</v>
      </c>
      <c r="D4273" s="55"/>
      <c r="E4273" s="56">
        <v>21</v>
      </c>
      <c r="F4273" s="57">
        <v>50</v>
      </c>
      <c r="G4273" s="58">
        <v>1050</v>
      </c>
      <c r="H4273">
        <v>73</v>
      </c>
    </row>
    <row r="4274" spans="1:8" ht="30">
      <c r="A4274" t="str">
        <f t="shared" si="145"/>
        <v>Phân bổ bổ sung số biên chế tiết kiệm, chưa tuyển73</v>
      </c>
      <c r="B4274" s="14" t="s">
        <v>26</v>
      </c>
      <c r="C4274" s="13" t="s">
        <v>30</v>
      </c>
      <c r="D4274" s="59"/>
      <c r="E4274" s="56">
        <v>8</v>
      </c>
      <c r="F4274" s="57">
        <v>66</v>
      </c>
      <c r="G4274" s="58">
        <v>528</v>
      </c>
      <c r="H4274">
        <v>73</v>
      </c>
    </row>
    <row r="4275" spans="1:8">
      <c r="A4275" t="str">
        <f t="shared" si="145"/>
        <v>Chi các chế độ chính sách lớn73</v>
      </c>
      <c r="B4275" s="25">
        <v>3</v>
      </c>
      <c r="C4275" s="6" t="s">
        <v>29</v>
      </c>
      <c r="D4275" s="47"/>
      <c r="E4275" s="45"/>
      <c r="F4275" s="46"/>
      <c r="G4275" s="45">
        <v>48667.369200000001</v>
      </c>
      <c r="H4275">
        <v>73</v>
      </c>
    </row>
    <row r="4276" spans="1:8" ht="30">
      <c r="A4276" t="str">
        <f t="shared" si="145"/>
        <v>Chi chế độ trợ giúp xã hội thường xuyên73</v>
      </c>
      <c r="B4276" s="3" t="s">
        <v>10</v>
      </c>
      <c r="C4276" s="8" t="s">
        <v>28</v>
      </c>
      <c r="D4276" s="49"/>
      <c r="E4276" s="50"/>
      <c r="F4276" s="51"/>
      <c r="G4276" s="50">
        <v>28558</v>
      </c>
      <c r="H4276">
        <v>73</v>
      </c>
    </row>
    <row r="4277" spans="1:8">
      <c r="A4277" t="str">
        <f t="shared" si="145"/>
        <v>Tiền điện hộ nghèo, BTXH73</v>
      </c>
      <c r="B4277" s="3" t="s">
        <v>1</v>
      </c>
      <c r="C4277" s="8" t="s">
        <v>27</v>
      </c>
      <c r="D4277" s="49"/>
      <c r="E4277" s="50"/>
      <c r="F4277" s="51"/>
      <c r="G4277" s="50">
        <v>185.49600000000001</v>
      </c>
      <c r="H4277">
        <v>73</v>
      </c>
    </row>
    <row r="4278" spans="1:8" ht="30">
      <c r="A4278" t="str">
        <f t="shared" si="145"/>
        <v>Chính sách người có uy tín, già làng73</v>
      </c>
      <c r="B4278" s="3" t="s">
        <v>26</v>
      </c>
      <c r="C4278" s="8" t="s">
        <v>25</v>
      </c>
      <c r="D4278" s="49"/>
      <c r="E4278" s="50"/>
      <c r="F4278" s="51"/>
      <c r="G4278" s="50">
        <v>43.600000000000009</v>
      </c>
      <c r="H4278">
        <v>73</v>
      </c>
    </row>
    <row r="4279" spans="1:8" ht="30">
      <c r="A4279" t="str">
        <f t="shared" si="145"/>
        <v>Chế độ quà tặng, chúc thọ người cao tuổi73</v>
      </c>
      <c r="B4279" s="3" t="s">
        <v>24</v>
      </c>
      <c r="C4279" s="8" t="s">
        <v>23</v>
      </c>
      <c r="D4279" s="49"/>
      <c r="E4279" s="50"/>
      <c r="F4279" s="51"/>
      <c r="G4279" s="50">
        <v>586.5</v>
      </c>
      <c r="H4279">
        <v>73</v>
      </c>
    </row>
    <row r="4280" spans="1:8" ht="30">
      <c r="A4280" t="str">
        <f t="shared" si="145"/>
        <v>Chế độ đối với trưởng các đoàn thể ấp73</v>
      </c>
      <c r="B4280" s="3" t="s">
        <v>22</v>
      </c>
      <c r="C4280" s="8" t="s">
        <v>21</v>
      </c>
      <c r="D4280" s="49"/>
      <c r="E4280" s="50">
        <v>116</v>
      </c>
      <c r="F4280" s="51">
        <v>3.5999999999999996</v>
      </c>
      <c r="G4280" s="50">
        <v>417.59999999999997</v>
      </c>
      <c r="H4280">
        <v>73</v>
      </c>
    </row>
    <row r="4281" spans="1:8">
      <c r="A4281" t="str">
        <f t="shared" si="145"/>
        <v>Chế độ hỗ trợ tổ nhân dân73</v>
      </c>
      <c r="B4281" s="3" t="s">
        <v>20</v>
      </c>
      <c r="C4281" s="8" t="s">
        <v>19</v>
      </c>
      <c r="D4281" s="49"/>
      <c r="E4281" s="50">
        <v>347</v>
      </c>
      <c r="F4281" s="51">
        <v>3.5999999999999996</v>
      </c>
      <c r="G4281" s="50">
        <v>1249.1999999999998</v>
      </c>
      <c r="H4281">
        <v>73</v>
      </c>
    </row>
    <row r="4282" spans="1:8" ht="30">
      <c r="A4282" t="str">
        <f t="shared" si="145"/>
        <v>Chế độ đối với đội an ninh trật tự cơ sở73</v>
      </c>
      <c r="B4282" s="3" t="s">
        <v>18</v>
      </c>
      <c r="C4282" s="8" t="s">
        <v>17</v>
      </c>
      <c r="D4282" s="49"/>
      <c r="E4282" s="50"/>
      <c r="F4282" s="51"/>
      <c r="G4282" s="50">
        <v>6313.44</v>
      </c>
      <c r="H4282">
        <v>73</v>
      </c>
    </row>
    <row r="4283" spans="1:8">
      <c r="A4283" t="str">
        <f t="shared" si="145"/>
        <v>Chế độ dân quân tự vệ73</v>
      </c>
      <c r="B4283" s="3" t="s">
        <v>16</v>
      </c>
      <c r="C4283" s="8" t="s">
        <v>15</v>
      </c>
      <c r="D4283" s="49"/>
      <c r="E4283" s="50"/>
      <c r="F4283" s="51"/>
      <c r="G4283" s="50">
        <v>7825.0932000000003</v>
      </c>
      <c r="H4283">
        <v>73</v>
      </c>
    </row>
    <row r="4284" spans="1:8">
      <c r="A4284" t="str">
        <f t="shared" si="145"/>
        <v>Chế độ hỗ trợ Tết Nguyên đán73</v>
      </c>
      <c r="B4284" s="3" t="s">
        <v>14</v>
      </c>
      <c r="C4284" s="8" t="s">
        <v>13</v>
      </c>
      <c r="D4284" s="49"/>
      <c r="E4284" s="50"/>
      <c r="F4284" s="51"/>
      <c r="G4284" s="50">
        <v>3488.4399999999996</v>
      </c>
      <c r="H4284">
        <v>73</v>
      </c>
    </row>
    <row r="4285" spans="1:8">
      <c r="A4285" t="str">
        <f t="shared" si="145"/>
        <v>Chi thu gom, xử lý rác73</v>
      </c>
      <c r="B4285" s="25">
        <v>4</v>
      </c>
      <c r="C4285" s="10" t="s">
        <v>12</v>
      </c>
      <c r="D4285" s="48"/>
      <c r="E4285" s="45"/>
      <c r="F4285" s="46"/>
      <c r="G4285" s="45">
        <v>11953.100491200001</v>
      </c>
      <c r="H4285">
        <v>73</v>
      </c>
    </row>
    <row r="4286" spans="1:8">
      <c r="A4286" t="str">
        <f t="shared" si="145"/>
        <v>Chi bổ sung đặc thù73</v>
      </c>
      <c r="B4286" s="25">
        <v>5</v>
      </c>
      <c r="C4286" s="6" t="s">
        <v>11</v>
      </c>
      <c r="D4286" s="47"/>
      <c r="E4286" s="45"/>
      <c r="F4286" s="46"/>
      <c r="G4286" s="45">
        <v>8500</v>
      </c>
      <c r="H4286">
        <v>73</v>
      </c>
    </row>
    <row r="4287" spans="1:8">
      <c r="A4287" t="str">
        <f t="shared" si="145"/>
        <v>Hỗ trợ các phường, xã trung tâm73</v>
      </c>
      <c r="B4287" s="3" t="s">
        <v>10</v>
      </c>
      <c r="C4287" s="8" t="s">
        <v>9</v>
      </c>
      <c r="D4287" s="49"/>
      <c r="E4287" s="50"/>
      <c r="F4287" s="51"/>
      <c r="G4287" s="50">
        <v>8500</v>
      </c>
      <c r="H4287">
        <v>73</v>
      </c>
    </row>
    <row r="4288" spans="1:8">
      <c r="A4288" t="str">
        <f t="shared" si="145"/>
        <v>- Phường Trấn Biên 73</v>
      </c>
      <c r="B4288" s="3"/>
      <c r="C4288" s="8" t="s">
        <v>8</v>
      </c>
      <c r="D4288" s="49"/>
      <c r="E4288" s="50"/>
      <c r="F4288" s="51">
        <v>60000</v>
      </c>
      <c r="G4288" s="50"/>
      <c r="H4288">
        <v>73</v>
      </c>
    </row>
    <row r="4289" spans="1:8" ht="30">
      <c r="A4289" t="str">
        <f t="shared" si="145"/>
        <v>- Phường Long Khánh và Phường Bình Phước73</v>
      </c>
      <c r="B4289" s="3"/>
      <c r="C4289" s="8" t="s">
        <v>7</v>
      </c>
      <c r="D4289" s="49"/>
      <c r="E4289" s="50"/>
      <c r="F4289" s="51">
        <v>19200</v>
      </c>
      <c r="G4289" s="50"/>
      <c r="H4289">
        <v>73</v>
      </c>
    </row>
    <row r="4290" spans="1:8">
      <c r="A4290" t="str">
        <f t="shared" si="145"/>
        <v>- Các phường trung tâm khác73</v>
      </c>
      <c r="B4290" s="3"/>
      <c r="C4290" s="8" t="s">
        <v>6</v>
      </c>
      <c r="D4290" s="49"/>
      <c r="E4290" s="50">
        <v>1</v>
      </c>
      <c r="F4290" s="51">
        <v>8500</v>
      </c>
      <c r="G4290" s="50">
        <v>8500</v>
      </c>
      <c r="H4290">
        <v>73</v>
      </c>
    </row>
    <row r="4291" spans="1:8">
      <c r="A4291" t="str">
        <f t="shared" si="145"/>
        <v xml:space="preserve"> Hỗ trợ các xã vùng biên giới73</v>
      </c>
      <c r="B4291" s="3" t="s">
        <v>1</v>
      </c>
      <c r="C4291" s="8" t="s">
        <v>5</v>
      </c>
      <c r="D4291" s="49"/>
      <c r="E4291" s="50"/>
      <c r="F4291" s="51">
        <v>1500</v>
      </c>
      <c r="G4291" s="50">
        <v>0</v>
      </c>
      <c r="H4291">
        <v>73</v>
      </c>
    </row>
    <row r="4292" spans="1:8">
      <c r="A4292" t="str">
        <f t="shared" si="145"/>
        <v>Phân bổ chung 73</v>
      </c>
      <c r="B4292" s="25">
        <v>9</v>
      </c>
      <c r="C4292" s="6" t="s">
        <v>4</v>
      </c>
      <c r="D4292" s="47"/>
      <c r="E4292" s="45"/>
      <c r="F4292" s="46"/>
      <c r="G4292" s="45">
        <v>22719.406999999999</v>
      </c>
      <c r="H4292">
        <v>73</v>
      </c>
    </row>
    <row r="4293" spans="1:8">
      <c r="A4293" t="str">
        <f t="shared" si="145"/>
        <v>Phân bổ chung theo xã73</v>
      </c>
      <c r="B4293" s="3" t="s">
        <v>3</v>
      </c>
      <c r="C4293" s="8" t="s">
        <v>2</v>
      </c>
      <c r="D4293" s="49"/>
      <c r="E4293" s="50">
        <v>1</v>
      </c>
      <c r="F4293" s="51">
        <v>18000</v>
      </c>
      <c r="G4293" s="50">
        <v>18000</v>
      </c>
      <c r="H4293">
        <v>73</v>
      </c>
    </row>
    <row r="4294" spans="1:8">
      <c r="A4294" t="str">
        <f t="shared" si="145"/>
        <v>Phân bổ theo dân số 73</v>
      </c>
      <c r="B4294" s="3" t="s">
        <v>1</v>
      </c>
      <c r="C4294" s="8" t="s">
        <v>0</v>
      </c>
      <c r="D4294" s="49"/>
      <c r="E4294" s="52">
        <v>61291</v>
      </c>
      <c r="F4294" s="51">
        <v>7.6999999999999999E-2</v>
      </c>
      <c r="G4294" s="50">
        <v>4719.4070000000002</v>
      </c>
      <c r="H4294">
        <v>73</v>
      </c>
    </row>
    <row r="4297" spans="1:8">
      <c r="B4297" s="147" t="s">
        <v>64</v>
      </c>
      <c r="C4297" s="149" t="s">
        <v>63</v>
      </c>
      <c r="D4297" s="149" t="s">
        <v>62</v>
      </c>
      <c r="E4297" s="151" t="s">
        <v>61</v>
      </c>
      <c r="F4297" s="151"/>
      <c r="G4297" s="151"/>
      <c r="H4297">
        <v>74</v>
      </c>
    </row>
    <row r="4298" spans="1:8">
      <c r="B4298" s="148"/>
      <c r="C4298" s="150"/>
      <c r="D4298" s="150"/>
      <c r="E4298" s="18" t="s">
        <v>60</v>
      </c>
      <c r="F4298" s="18" t="s">
        <v>59</v>
      </c>
      <c r="G4298" s="18" t="s">
        <v>58</v>
      </c>
      <c r="H4298">
        <v>74</v>
      </c>
    </row>
    <row r="4299" spans="1:8">
      <c r="A4299" t="str">
        <f t="shared" ref="A4299:A4330" si="146">C4299&amp;H4299</f>
        <v>Tổng74</v>
      </c>
      <c r="B4299" s="25"/>
      <c r="C4299" s="26" t="s">
        <v>57</v>
      </c>
      <c r="D4299" s="45"/>
      <c r="E4299" s="45"/>
      <c r="F4299" s="46"/>
      <c r="G4299" s="45">
        <v>153085.37737271999</v>
      </c>
      <c r="H4299">
        <v>74</v>
      </c>
    </row>
    <row r="4300" spans="1:8">
      <c r="A4300" t="str">
        <f t="shared" si="146"/>
        <v>Sự nghiệp giáo dục - đào tạo74</v>
      </c>
      <c r="B4300" s="25" t="s">
        <v>56</v>
      </c>
      <c r="C4300" s="6" t="s">
        <v>55</v>
      </c>
      <c r="D4300" s="47"/>
      <c r="E4300" s="45"/>
      <c r="F4300" s="46"/>
      <c r="G4300" s="45">
        <v>76153.955898679997</v>
      </c>
      <c r="H4300">
        <v>74</v>
      </c>
    </row>
    <row r="4301" spans="1:8" ht="28.5">
      <c r="A4301" t="str">
        <f t="shared" si="146"/>
        <v>Chi chế độ tiền lương theo số biên chế có mặt74</v>
      </c>
      <c r="B4301" s="25">
        <v>1</v>
      </c>
      <c r="C4301" s="10" t="s">
        <v>54</v>
      </c>
      <c r="D4301" s="48"/>
      <c r="E4301" s="45">
        <v>263</v>
      </c>
      <c r="F4301" s="46">
        <v>1974.48</v>
      </c>
      <c r="G4301" s="45">
        <v>58367.39009868</v>
      </c>
      <c r="H4301">
        <v>74</v>
      </c>
    </row>
    <row r="4302" spans="1:8">
      <c r="A4302" t="str">
        <f t="shared" si="146"/>
        <v>Khoán chi hoạt động giáo dục74</v>
      </c>
      <c r="B4302" s="25">
        <v>2</v>
      </c>
      <c r="C4302" s="6" t="s">
        <v>163</v>
      </c>
      <c r="D4302" s="47"/>
      <c r="E4302" s="45">
        <v>276</v>
      </c>
      <c r="F4302" s="46"/>
      <c r="G4302" s="45">
        <v>12343</v>
      </c>
      <c r="H4302">
        <v>74</v>
      </c>
    </row>
    <row r="4303" spans="1:8">
      <c r="A4303" t="str">
        <f t="shared" si="146"/>
        <v>Mầm non74</v>
      </c>
      <c r="B4303" s="3" t="s">
        <v>10</v>
      </c>
      <c r="C4303" s="8" t="s">
        <v>53</v>
      </c>
      <c r="D4303" s="49"/>
      <c r="E4303" s="50">
        <v>73</v>
      </c>
      <c r="F4303" s="51"/>
      <c r="G4303" s="50">
        <v>4380</v>
      </c>
      <c r="H4303">
        <v>74</v>
      </c>
    </row>
    <row r="4304" spans="1:8">
      <c r="A4304" t="str">
        <f t="shared" si="146"/>
        <v>- Phường74</v>
      </c>
      <c r="B4304" s="3"/>
      <c r="C4304" s="8" t="s">
        <v>167</v>
      </c>
      <c r="D4304" s="49"/>
      <c r="E4304" s="50"/>
      <c r="F4304" s="51">
        <v>52</v>
      </c>
      <c r="G4304" s="50">
        <v>0</v>
      </c>
      <c r="H4304">
        <v>74</v>
      </c>
    </row>
    <row r="4305" spans="1:8">
      <c r="A4305" t="str">
        <f t="shared" si="146"/>
        <v>- Xã74</v>
      </c>
      <c r="B4305" s="3"/>
      <c r="C4305" s="8" t="s">
        <v>164</v>
      </c>
      <c r="D4305" s="49"/>
      <c r="E4305" s="50">
        <v>73</v>
      </c>
      <c r="F4305" s="51">
        <v>60</v>
      </c>
      <c r="G4305" s="50">
        <v>4380</v>
      </c>
      <c r="H4305">
        <v>74</v>
      </c>
    </row>
    <row r="4306" spans="1:8">
      <c r="A4306" t="str">
        <f t="shared" si="146"/>
        <v>Cấp 1, 274</v>
      </c>
      <c r="B4306" s="3" t="s">
        <v>1</v>
      </c>
      <c r="C4306" s="8" t="s">
        <v>52</v>
      </c>
      <c r="D4306" s="49"/>
      <c r="E4306" s="50">
        <v>203</v>
      </c>
      <c r="F4306" s="51"/>
      <c r="G4306" s="50">
        <v>7105</v>
      </c>
      <c r="H4306">
        <v>74</v>
      </c>
    </row>
    <row r="4307" spans="1:8">
      <c r="A4307" t="str">
        <f t="shared" si="146"/>
        <v>-Phường74</v>
      </c>
      <c r="B4307" s="3"/>
      <c r="C4307" s="8" t="s">
        <v>168</v>
      </c>
      <c r="D4307" s="49"/>
      <c r="E4307" s="50"/>
      <c r="F4307" s="51">
        <v>30</v>
      </c>
      <c r="G4307" s="50">
        <v>0</v>
      </c>
      <c r="H4307">
        <v>74</v>
      </c>
    </row>
    <row r="4308" spans="1:8">
      <c r="A4308" t="str">
        <f t="shared" si="146"/>
        <v>-Xã74</v>
      </c>
      <c r="B4308" s="3"/>
      <c r="C4308" s="8" t="s">
        <v>169</v>
      </c>
      <c r="D4308" s="49"/>
      <c r="E4308" s="50">
        <v>203</v>
      </c>
      <c r="F4308" s="51">
        <v>35</v>
      </c>
      <c r="G4308" s="50">
        <v>7105</v>
      </c>
      <c r="H4308">
        <v>74</v>
      </c>
    </row>
    <row r="4309" spans="1:8">
      <c r="A4309" t="str">
        <f t="shared" si="146"/>
        <v>Trường chính trị 74</v>
      </c>
      <c r="B4309" s="3" t="s">
        <v>26</v>
      </c>
      <c r="C4309" s="8" t="s">
        <v>51</v>
      </c>
      <c r="D4309" s="49"/>
      <c r="E4309" s="50"/>
      <c r="F4309" s="51"/>
      <c r="G4309" s="50"/>
      <c r="H4309">
        <v>74</v>
      </c>
    </row>
    <row r="4310" spans="1:8">
      <c r="A4310" t="str">
        <f t="shared" si="146"/>
        <v>Trường dân tộc nội trú74</v>
      </c>
      <c r="B4310" s="3" t="s">
        <v>24</v>
      </c>
      <c r="C4310" s="8" t="s">
        <v>165</v>
      </c>
      <c r="D4310" s="49"/>
      <c r="E4310" s="50"/>
      <c r="F4310" s="51">
        <v>50</v>
      </c>
      <c r="G4310" s="50">
        <v>0</v>
      </c>
      <c r="H4310">
        <v>74</v>
      </c>
    </row>
    <row r="4311" spans="1:8" ht="45">
      <c r="A4311" t="str">
        <f t="shared" si="146"/>
        <v>'Phân bổ bổ sung số biên chế tiết kiệm, chưa tuyển sự nghiệp giáo dục - đào tạo74</v>
      </c>
      <c r="B4311" s="3" t="s">
        <v>22</v>
      </c>
      <c r="C4311" s="8" t="s">
        <v>170</v>
      </c>
      <c r="D4311" s="49"/>
      <c r="E4311" s="50">
        <v>13</v>
      </c>
      <c r="F4311" s="51">
        <v>66</v>
      </c>
      <c r="G4311" s="50">
        <v>858</v>
      </c>
      <c r="H4311">
        <v>74</v>
      </c>
    </row>
    <row r="4312" spans="1:8">
      <c r="A4312" t="str">
        <f t="shared" si="146"/>
        <v>Chi các chế độ chính sách74</v>
      </c>
      <c r="B4312" s="25">
        <v>3</v>
      </c>
      <c r="C4312" s="6" t="s">
        <v>50</v>
      </c>
      <c r="D4312" s="47"/>
      <c r="E4312" s="45"/>
      <c r="F4312" s="46"/>
      <c r="G4312" s="45">
        <v>4839.3630000000003</v>
      </c>
      <c r="H4312">
        <v>74</v>
      </c>
    </row>
    <row r="4313" spans="1:8" ht="30">
      <c r="A4313" t="str">
        <f t="shared" si="146"/>
        <v>Miễn giảm học phí, hỗ trợ chi phí học tập74</v>
      </c>
      <c r="B4313" s="3" t="s">
        <v>10</v>
      </c>
      <c r="C4313" s="8" t="s">
        <v>49</v>
      </c>
      <c r="D4313" s="49"/>
      <c r="E4313" s="50">
        <v>80</v>
      </c>
      <c r="F4313" s="51">
        <v>0.15</v>
      </c>
      <c r="G4313" s="50">
        <v>108</v>
      </c>
      <c r="H4313">
        <v>74</v>
      </c>
    </row>
    <row r="4314" spans="1:8" ht="45">
      <c r="A4314" t="str">
        <f t="shared" si="146"/>
        <v>Chính sách hỗ trợ mầm non (tiền ăn trẻ, hỗ trợ giáo viên, hỗ trợ cơ sở mầm non)74</v>
      </c>
      <c r="B4314" s="3" t="s">
        <v>1</v>
      </c>
      <c r="C4314" s="8" t="s">
        <v>48</v>
      </c>
      <c r="D4314" s="49"/>
      <c r="E4314" s="50">
        <v>3</v>
      </c>
      <c r="F4314" s="51">
        <v>0.16</v>
      </c>
      <c r="G4314" s="50">
        <v>4.32</v>
      </c>
      <c r="H4314">
        <v>74</v>
      </c>
    </row>
    <row r="4315" spans="1:8">
      <c r="A4315" t="str">
        <f t="shared" si="146"/>
        <v>Chế độ hỗ trợ học sinh khuyết tật74</v>
      </c>
      <c r="B4315" s="3" t="s">
        <v>26</v>
      </c>
      <c r="C4315" s="8" t="s">
        <v>47</v>
      </c>
      <c r="D4315" s="49"/>
      <c r="E4315" s="50">
        <v>4</v>
      </c>
      <c r="F4315" s="51">
        <v>0.15</v>
      </c>
      <c r="G4315" s="50">
        <v>5.3999999999999995</v>
      </c>
      <c r="H4315">
        <v>74</v>
      </c>
    </row>
    <row r="4316" spans="1:8" ht="30">
      <c r="A4316" t="str">
        <f t="shared" si="146"/>
        <v>Chế độ giáo viên dạy trẻ khuyết tật74</v>
      </c>
      <c r="B4316" s="3" t="s">
        <v>24</v>
      </c>
      <c r="C4316" s="8" t="s">
        <v>46</v>
      </c>
      <c r="D4316" s="49"/>
      <c r="E4316" s="50"/>
      <c r="F4316" s="51"/>
      <c r="G4316" s="50">
        <v>4390.4430000000002</v>
      </c>
      <c r="H4316">
        <v>74</v>
      </c>
    </row>
    <row r="4317" spans="1:8" ht="30">
      <c r="A4317" t="str">
        <f t="shared" si="146"/>
        <v>Chế độ hỗ trợ trẻ em nhà trẻ bán trú74</v>
      </c>
      <c r="B4317" s="3" t="s">
        <v>22</v>
      </c>
      <c r="C4317" s="8" t="s">
        <v>45</v>
      </c>
      <c r="D4317" s="49"/>
      <c r="E4317" s="50"/>
      <c r="F4317" s="51"/>
      <c r="G4317" s="50"/>
      <c r="H4317">
        <v>74</v>
      </c>
    </row>
    <row r="4318" spans="1:8" ht="30">
      <c r="A4318" t="str">
        <f t="shared" si="146"/>
        <v>Chế độ hỗ trợ đối với học sinh, trường dân tộc nội trú74</v>
      </c>
      <c r="B4318" s="21" t="s">
        <v>20</v>
      </c>
      <c r="C4318" s="22" t="s">
        <v>161</v>
      </c>
      <c r="D4318" s="49"/>
      <c r="E4318" s="50"/>
      <c r="F4318" s="51"/>
      <c r="G4318" s="50"/>
      <c r="H4318">
        <v>74</v>
      </c>
    </row>
    <row r="4319" spans="1:8">
      <c r="A4319" t="str">
        <f t="shared" si="146"/>
        <v>Hỗ trợ Tết Nguyên đán74</v>
      </c>
      <c r="B4319" s="3" t="s">
        <v>18</v>
      </c>
      <c r="C4319" s="8" t="s">
        <v>44</v>
      </c>
      <c r="D4319" s="49"/>
      <c r="E4319" s="50">
        <v>276</v>
      </c>
      <c r="F4319" s="51">
        <v>1.2</v>
      </c>
      <c r="G4319" s="50">
        <v>331.2</v>
      </c>
      <c r="H4319">
        <v>74</v>
      </c>
    </row>
    <row r="4320" spans="1:8">
      <c r="A4320" t="str">
        <f t="shared" si="146"/>
        <v>Các đặc thù74</v>
      </c>
      <c r="B4320" s="25">
        <v>4</v>
      </c>
      <c r="C4320" s="6" t="s">
        <v>43</v>
      </c>
      <c r="D4320" s="47"/>
      <c r="E4320" s="45"/>
      <c r="F4320" s="46"/>
      <c r="G4320" s="45">
        <v>337.67280000000005</v>
      </c>
      <c r="H4320">
        <v>74</v>
      </c>
    </row>
    <row r="4321" spans="1:8" ht="30">
      <c r="A4321" t="str">
        <f t="shared" si="146"/>
        <v>Trường có từ 02 cơ sở trở lên, mỗi cơ sở74</v>
      </c>
      <c r="B4321" s="3" t="s">
        <v>10</v>
      </c>
      <c r="C4321" s="8" t="s">
        <v>42</v>
      </c>
      <c r="D4321" s="49"/>
      <c r="E4321" s="50">
        <v>6</v>
      </c>
      <c r="F4321" s="51">
        <v>56.278800000000004</v>
      </c>
      <c r="G4321" s="50">
        <v>337.67280000000005</v>
      </c>
      <c r="H4321">
        <v>74</v>
      </c>
    </row>
    <row r="4322" spans="1:8" ht="30">
      <c r="A4322" t="str">
        <f t="shared" si="146"/>
        <v>Hỗ trợ các phường, xã trung tâm (kinh phí đào tạo chính trị)74</v>
      </c>
      <c r="B4322" s="3" t="s">
        <v>1</v>
      </c>
      <c r="C4322" s="8" t="s">
        <v>166</v>
      </c>
      <c r="D4322" s="49"/>
      <c r="E4322" s="50"/>
      <c r="F4322" s="51">
        <v>1500</v>
      </c>
      <c r="G4322" s="50"/>
      <c r="H4322">
        <v>74</v>
      </c>
    </row>
    <row r="4323" spans="1:8">
      <c r="A4323" t="str">
        <f t="shared" si="146"/>
        <v>Kinh phí hoạt động ngành74</v>
      </c>
      <c r="B4323" s="25">
        <v>5</v>
      </c>
      <c r="C4323" s="6" t="s">
        <v>41</v>
      </c>
      <c r="D4323" s="47"/>
      <c r="E4323" s="52">
        <v>26653</v>
      </c>
      <c r="F4323" s="53">
        <v>0.01</v>
      </c>
      <c r="G4323" s="45">
        <v>266.53000000000003</v>
      </c>
      <c r="H4323">
        <v>74</v>
      </c>
    </row>
    <row r="4324" spans="1:8">
      <c r="A4324" t="str">
        <f t="shared" si="146"/>
        <v>Các sự nghiệp khác74</v>
      </c>
      <c r="B4324" s="25" t="s">
        <v>40</v>
      </c>
      <c r="C4324" s="6" t="s">
        <v>39</v>
      </c>
      <c r="D4324" s="47"/>
      <c r="E4324" s="50"/>
      <c r="F4324" s="46"/>
      <c r="G4324" s="45">
        <v>76931.421474040006</v>
      </c>
      <c r="H4324">
        <v>74</v>
      </c>
    </row>
    <row r="4325" spans="1:8">
      <c r="A4325" t="str">
        <f t="shared" si="146"/>
        <v>Chi chế độ tiền lương74</v>
      </c>
      <c r="B4325" s="25">
        <v>1</v>
      </c>
      <c r="C4325" s="10" t="s">
        <v>38</v>
      </c>
      <c r="D4325" s="48"/>
      <c r="E4325" s="45"/>
      <c r="F4325" s="46"/>
      <c r="G4325" s="45">
        <v>18095.941074039998</v>
      </c>
      <c r="H4325">
        <v>74</v>
      </c>
    </row>
    <row r="4326" spans="1:8" ht="30">
      <c r="A4326" t="str">
        <f t="shared" si="146"/>
        <v>Chế độ tiền lương theo số biên chế có mặt74</v>
      </c>
      <c r="B4326" s="3" t="s">
        <v>10</v>
      </c>
      <c r="C4326" s="8" t="s">
        <v>37</v>
      </c>
      <c r="D4326" s="49"/>
      <c r="E4326" s="50">
        <v>71</v>
      </c>
      <c r="F4326" s="51"/>
      <c r="G4326" s="50">
        <v>12968.054642039999</v>
      </c>
      <c r="H4326">
        <v>74</v>
      </c>
    </row>
    <row r="4327" spans="1:8">
      <c r="A4327" t="str">
        <f t="shared" si="146"/>
        <v>Phụ cấp cấp ủy74</v>
      </c>
      <c r="B4327" s="3" t="s">
        <v>1</v>
      </c>
      <c r="C4327" s="8" t="s">
        <v>36</v>
      </c>
      <c r="D4327" s="49"/>
      <c r="E4327" s="54">
        <v>26</v>
      </c>
      <c r="F4327" s="51"/>
      <c r="G4327" s="50">
        <v>220</v>
      </c>
      <c r="H4327">
        <v>74</v>
      </c>
    </row>
    <row r="4328" spans="1:8">
      <c r="A4328" t="str">
        <f t="shared" si="146"/>
        <v>Phụ cấp HĐND74</v>
      </c>
      <c r="B4328" s="3" t="s">
        <v>26</v>
      </c>
      <c r="C4328" s="8" t="s">
        <v>35</v>
      </c>
      <c r="D4328" s="49"/>
      <c r="E4328" s="54">
        <v>91</v>
      </c>
      <c r="F4328" s="51"/>
      <c r="G4328" s="50">
        <v>1498.5419999999999</v>
      </c>
      <c r="H4328">
        <v>74</v>
      </c>
    </row>
    <row r="4329" spans="1:8" ht="45">
      <c r="A4329" t="str">
        <f t="shared" si="146"/>
        <v>Chế độ người hoạt động không chuyên trách, người trực tiếp tham gia hoạt động tại cấp ấp74</v>
      </c>
      <c r="B4329" s="3" t="s">
        <v>24</v>
      </c>
      <c r="C4329" s="8" t="s">
        <v>34</v>
      </c>
      <c r="D4329" s="49"/>
      <c r="E4329" s="50">
        <v>128</v>
      </c>
      <c r="F4329" s="51"/>
      <c r="G4329" s="50">
        <v>3409.3444319999999</v>
      </c>
      <c r="H4329">
        <v>74</v>
      </c>
    </row>
    <row r="4330" spans="1:8">
      <c r="A4330" t="str">
        <f t="shared" si="146"/>
        <v>Khoán chi hoạt động 74</v>
      </c>
      <c r="B4330" s="25">
        <v>2</v>
      </c>
      <c r="C4330" s="6" t="s">
        <v>33</v>
      </c>
      <c r="D4330" s="47"/>
      <c r="E4330" s="45">
        <v>97</v>
      </c>
      <c r="F4330" s="46"/>
      <c r="G4330" s="45">
        <v>9026</v>
      </c>
      <c r="H4330">
        <v>74</v>
      </c>
    </row>
    <row r="4331" spans="1:8" ht="30">
      <c r="A4331" t="str">
        <f t="shared" ref="A4331:A4353" si="147">C4331&amp;H4331</f>
        <v>Phân bổ theo số biên chế CBCC được giao74</v>
      </c>
      <c r="B4331" s="14" t="s">
        <v>10</v>
      </c>
      <c r="C4331" s="15" t="s">
        <v>32</v>
      </c>
      <c r="D4331" s="55"/>
      <c r="E4331" s="56">
        <v>82</v>
      </c>
      <c r="F4331" s="57">
        <v>80</v>
      </c>
      <c r="G4331" s="58">
        <v>6560</v>
      </c>
      <c r="H4331">
        <v>74</v>
      </c>
    </row>
    <row r="4332" spans="1:8" ht="30">
      <c r="A4332" t="str">
        <f t="shared" si="147"/>
        <v>Phân bổ theo số biên chế viên chức được giao74</v>
      </c>
      <c r="B4332" s="14" t="s">
        <v>1</v>
      </c>
      <c r="C4332" s="15" t="s">
        <v>31</v>
      </c>
      <c r="D4332" s="55"/>
      <c r="E4332" s="56">
        <v>15</v>
      </c>
      <c r="F4332" s="57">
        <v>50</v>
      </c>
      <c r="G4332" s="58">
        <v>750</v>
      </c>
      <c r="H4332">
        <v>74</v>
      </c>
    </row>
    <row r="4333" spans="1:8" ht="30">
      <c r="A4333" t="str">
        <f t="shared" si="147"/>
        <v>Phân bổ bổ sung số biên chế tiết kiệm, chưa tuyển74</v>
      </c>
      <c r="B4333" s="14" t="s">
        <v>26</v>
      </c>
      <c r="C4333" s="13" t="s">
        <v>30</v>
      </c>
      <c r="D4333" s="59"/>
      <c r="E4333" s="56">
        <v>26</v>
      </c>
      <c r="F4333" s="57">
        <v>66</v>
      </c>
      <c r="G4333" s="58">
        <v>1716</v>
      </c>
      <c r="H4333">
        <v>74</v>
      </c>
    </row>
    <row r="4334" spans="1:8">
      <c r="A4334" t="str">
        <f t="shared" si="147"/>
        <v>Chi các chế độ chính sách lớn74</v>
      </c>
      <c r="B4334" s="25">
        <v>3</v>
      </c>
      <c r="C4334" s="6" t="s">
        <v>29</v>
      </c>
      <c r="D4334" s="47"/>
      <c r="E4334" s="45"/>
      <c r="F4334" s="46"/>
      <c r="G4334" s="45">
        <v>25982.199400000001</v>
      </c>
      <c r="H4334">
        <v>74</v>
      </c>
    </row>
    <row r="4335" spans="1:8" ht="30">
      <c r="A4335" t="str">
        <f t="shared" si="147"/>
        <v>Chi chế độ trợ giúp xã hội thường xuyên74</v>
      </c>
      <c r="B4335" s="3" t="s">
        <v>10</v>
      </c>
      <c r="C4335" s="8" t="s">
        <v>28</v>
      </c>
      <c r="D4335" s="49"/>
      <c r="E4335" s="50">
        <v>1033</v>
      </c>
      <c r="F4335" s="51"/>
      <c r="G4335" s="50">
        <v>7368</v>
      </c>
      <c r="H4335">
        <v>74</v>
      </c>
    </row>
    <row r="4336" spans="1:8">
      <c r="A4336" t="str">
        <f t="shared" si="147"/>
        <v>Tiền điện hộ nghèo, BTXH74</v>
      </c>
      <c r="B4336" s="3" t="s">
        <v>1</v>
      </c>
      <c r="C4336" s="8" t="s">
        <v>27</v>
      </c>
      <c r="D4336" s="49"/>
      <c r="E4336" s="50">
        <v>38</v>
      </c>
      <c r="F4336" s="51">
        <v>6.1499999999999999E-2</v>
      </c>
      <c r="G4336" s="50">
        <v>28.044</v>
      </c>
      <c r="H4336">
        <v>74</v>
      </c>
    </row>
    <row r="4337" spans="1:8" ht="30">
      <c r="A4337" t="str">
        <f t="shared" si="147"/>
        <v>Chính sách người có uy tín, già làng74</v>
      </c>
      <c r="B4337" s="3" t="s">
        <v>26</v>
      </c>
      <c r="C4337" s="8" t="s">
        <v>25</v>
      </c>
      <c r="D4337" s="49"/>
      <c r="E4337" s="50">
        <v>21</v>
      </c>
      <c r="F4337" s="51"/>
      <c r="G4337" s="50">
        <v>385.62299999999999</v>
      </c>
      <c r="H4337">
        <v>74</v>
      </c>
    </row>
    <row r="4338" spans="1:8" ht="30">
      <c r="A4338" t="str">
        <f t="shared" si="147"/>
        <v>Chế độ quà tặng, chúc thọ người cao tuổi74</v>
      </c>
      <c r="B4338" s="3" t="s">
        <v>24</v>
      </c>
      <c r="C4338" s="8" t="s">
        <v>23</v>
      </c>
      <c r="D4338" s="49"/>
      <c r="E4338" s="50"/>
      <c r="F4338" s="51"/>
      <c r="G4338" s="50">
        <v>260</v>
      </c>
      <c r="H4338">
        <v>74</v>
      </c>
    </row>
    <row r="4339" spans="1:8" ht="30">
      <c r="A4339" t="str">
        <f t="shared" si="147"/>
        <v>Chế độ đối với trưởng các đoàn thể ấp74</v>
      </c>
      <c r="B4339" s="3" t="s">
        <v>22</v>
      </c>
      <c r="C4339" s="8" t="s">
        <v>21</v>
      </c>
      <c r="D4339" s="49"/>
      <c r="E4339" s="50">
        <v>37</v>
      </c>
      <c r="F4339" s="51">
        <v>3.6</v>
      </c>
      <c r="G4339" s="50">
        <v>133.20000000000002</v>
      </c>
      <c r="H4339">
        <v>74</v>
      </c>
    </row>
    <row r="4340" spans="1:8">
      <c r="A4340" t="str">
        <f t="shared" si="147"/>
        <v>Chế độ hỗ trợ tổ nhân dân74</v>
      </c>
      <c r="B4340" s="3" t="s">
        <v>20</v>
      </c>
      <c r="C4340" s="8" t="s">
        <v>19</v>
      </c>
      <c r="D4340" s="49"/>
      <c r="E4340" s="50"/>
      <c r="F4340" s="51">
        <v>3.6</v>
      </c>
      <c r="G4340" s="50"/>
      <c r="H4340">
        <v>74</v>
      </c>
    </row>
    <row r="4341" spans="1:8" ht="30">
      <c r="A4341" t="str">
        <f t="shared" si="147"/>
        <v>Chế độ đối với đội an ninh trật tự cơ sở74</v>
      </c>
      <c r="B4341" s="3" t="s">
        <v>18</v>
      </c>
      <c r="C4341" s="8" t="s">
        <v>17</v>
      </c>
      <c r="D4341" s="49"/>
      <c r="E4341" s="50">
        <v>128</v>
      </c>
      <c r="F4341" s="51"/>
      <c r="G4341" s="50">
        <v>9031.56</v>
      </c>
      <c r="H4341">
        <v>74</v>
      </c>
    </row>
    <row r="4342" spans="1:8">
      <c r="A4342" t="str">
        <f t="shared" si="147"/>
        <v>Chế độ dân quân tự vệ74</v>
      </c>
      <c r="B4342" s="3" t="s">
        <v>16</v>
      </c>
      <c r="C4342" s="8" t="s">
        <v>15</v>
      </c>
      <c r="D4342" s="49"/>
      <c r="E4342" s="50">
        <v>32</v>
      </c>
      <c r="F4342" s="51"/>
      <c r="G4342" s="50">
        <v>7198.4124000000002</v>
      </c>
      <c r="H4342">
        <v>74</v>
      </c>
    </row>
    <row r="4343" spans="1:8">
      <c r="A4343" t="str">
        <f t="shared" si="147"/>
        <v>Chế độ hỗ trợ Tết Nguyên đán74</v>
      </c>
      <c r="B4343" s="3" t="s">
        <v>14</v>
      </c>
      <c r="C4343" s="8" t="s">
        <v>13</v>
      </c>
      <c r="D4343" s="49"/>
      <c r="E4343" s="50">
        <v>1732</v>
      </c>
      <c r="F4343" s="51"/>
      <c r="G4343" s="50">
        <v>1577.36</v>
      </c>
      <c r="H4343">
        <v>74</v>
      </c>
    </row>
    <row r="4344" spans="1:8">
      <c r="A4344" t="str">
        <f t="shared" si="147"/>
        <v>Chi thu gom, xử lý rác74</v>
      </c>
      <c r="B4344" s="25">
        <v>4</v>
      </c>
      <c r="C4344" s="10" t="s">
        <v>12</v>
      </c>
      <c r="D4344" s="48"/>
      <c r="E4344" s="45"/>
      <c r="F4344" s="46"/>
      <c r="G4344" s="45">
        <v>3775</v>
      </c>
      <c r="H4344">
        <v>74</v>
      </c>
    </row>
    <row r="4345" spans="1:8">
      <c r="A4345" t="str">
        <f t="shared" si="147"/>
        <v>Chi bổ sung đặc thù74</v>
      </c>
      <c r="B4345" s="25">
        <v>5</v>
      </c>
      <c r="C4345" s="6" t="s">
        <v>11</v>
      </c>
      <c r="D4345" s="47"/>
      <c r="E4345" s="45"/>
      <c r="F4345" s="46"/>
      <c r="G4345" s="45">
        <v>0</v>
      </c>
      <c r="H4345">
        <v>74</v>
      </c>
    </row>
    <row r="4346" spans="1:8">
      <c r="A4346" t="str">
        <f t="shared" si="147"/>
        <v>Hỗ trợ các phường, xã trung tâm74</v>
      </c>
      <c r="B4346" s="3" t="s">
        <v>10</v>
      </c>
      <c r="C4346" s="8" t="s">
        <v>9</v>
      </c>
      <c r="D4346" s="49"/>
      <c r="E4346" s="50"/>
      <c r="F4346" s="51"/>
      <c r="G4346" s="50">
        <v>0</v>
      </c>
      <c r="H4346">
        <v>74</v>
      </c>
    </row>
    <row r="4347" spans="1:8">
      <c r="A4347" t="str">
        <f t="shared" si="147"/>
        <v>- Phường Trấn Biên 74</v>
      </c>
      <c r="B4347" s="3"/>
      <c r="C4347" s="8" t="s">
        <v>8</v>
      </c>
      <c r="D4347" s="49"/>
      <c r="E4347" s="50"/>
      <c r="F4347" s="51">
        <v>60000</v>
      </c>
      <c r="G4347" s="50"/>
      <c r="H4347">
        <v>74</v>
      </c>
    </row>
    <row r="4348" spans="1:8" ht="30">
      <c r="A4348" t="str">
        <f t="shared" si="147"/>
        <v>- Phường Long Khánh và Phường Bình Phước74</v>
      </c>
      <c r="B4348" s="3"/>
      <c r="C4348" s="8" t="s">
        <v>7</v>
      </c>
      <c r="D4348" s="49"/>
      <c r="E4348" s="50"/>
      <c r="F4348" s="51">
        <v>19200</v>
      </c>
      <c r="G4348" s="50"/>
      <c r="H4348">
        <v>74</v>
      </c>
    </row>
    <row r="4349" spans="1:8">
      <c r="A4349" t="str">
        <f t="shared" si="147"/>
        <v>- Các phường trung tâm khác74</v>
      </c>
      <c r="B4349" s="3"/>
      <c r="C4349" s="8" t="s">
        <v>6</v>
      </c>
      <c r="D4349" s="49"/>
      <c r="E4349" s="50"/>
      <c r="F4349" s="51">
        <v>8500</v>
      </c>
      <c r="G4349" s="50"/>
      <c r="H4349">
        <v>74</v>
      </c>
    </row>
    <row r="4350" spans="1:8">
      <c r="A4350" t="str">
        <f t="shared" si="147"/>
        <v xml:space="preserve"> Hỗ trợ các xã vùng biên giới74</v>
      </c>
      <c r="B4350" s="3" t="s">
        <v>1</v>
      </c>
      <c r="C4350" s="8" t="s">
        <v>5</v>
      </c>
      <c r="D4350" s="49"/>
      <c r="E4350" s="50"/>
      <c r="F4350" s="51">
        <v>3000</v>
      </c>
      <c r="G4350" s="50"/>
      <c r="H4350">
        <v>74</v>
      </c>
    </row>
    <row r="4351" spans="1:8">
      <c r="A4351" t="str">
        <f t="shared" si="147"/>
        <v>Phân bổ chung 74</v>
      </c>
      <c r="B4351" s="25">
        <v>9</v>
      </c>
      <c r="C4351" s="6" t="s">
        <v>4</v>
      </c>
      <c r="D4351" s="47"/>
      <c r="E4351" s="45"/>
      <c r="F4351" s="46"/>
      <c r="G4351" s="45">
        <v>20052.280999999999</v>
      </c>
      <c r="H4351">
        <v>74</v>
      </c>
    </row>
    <row r="4352" spans="1:8">
      <c r="A4352" t="str">
        <f t="shared" si="147"/>
        <v>Phân bổ chung theo xã74</v>
      </c>
      <c r="B4352" s="3" t="s">
        <v>3</v>
      </c>
      <c r="C4352" s="8" t="s">
        <v>2</v>
      </c>
      <c r="D4352" s="49"/>
      <c r="E4352" s="50">
        <v>1</v>
      </c>
      <c r="F4352" s="51">
        <v>18000</v>
      </c>
      <c r="G4352" s="50">
        <v>18000</v>
      </c>
      <c r="H4352">
        <v>74</v>
      </c>
    </row>
    <row r="4353" spans="1:8">
      <c r="A4353" t="str">
        <f t="shared" si="147"/>
        <v>Phân bổ theo dân số 74</v>
      </c>
      <c r="B4353" s="3" t="s">
        <v>1</v>
      </c>
      <c r="C4353" s="8" t="s">
        <v>0</v>
      </c>
      <c r="D4353" s="49"/>
      <c r="E4353" s="52">
        <v>26653</v>
      </c>
      <c r="F4353" s="51">
        <v>7.6999999999999999E-2</v>
      </c>
      <c r="G4353" s="50">
        <v>2052.2809999999999</v>
      </c>
      <c r="H4353">
        <v>74</v>
      </c>
    </row>
    <row r="4356" spans="1:8">
      <c r="B4356" s="147" t="s">
        <v>64</v>
      </c>
      <c r="C4356" s="149" t="s">
        <v>63</v>
      </c>
      <c r="D4356" s="149" t="s">
        <v>62</v>
      </c>
      <c r="E4356" s="151" t="s">
        <v>61</v>
      </c>
      <c r="F4356" s="151"/>
      <c r="G4356" s="151"/>
      <c r="H4356">
        <v>75</v>
      </c>
    </row>
    <row r="4357" spans="1:8">
      <c r="B4357" s="148"/>
      <c r="C4357" s="150"/>
      <c r="D4357" s="150"/>
      <c r="E4357" s="18" t="s">
        <v>60</v>
      </c>
      <c r="F4357" s="18" t="s">
        <v>59</v>
      </c>
      <c r="G4357" s="18" t="s">
        <v>58</v>
      </c>
      <c r="H4357">
        <v>75</v>
      </c>
    </row>
    <row r="4358" spans="1:8">
      <c r="A4358" t="str">
        <f t="shared" ref="A4358:A4389" si="148">C4358&amp;H4358</f>
        <v>Tổng75</v>
      </c>
      <c r="B4358" s="25"/>
      <c r="C4358" s="26" t="s">
        <v>57</v>
      </c>
      <c r="D4358" s="45"/>
      <c r="E4358" s="45"/>
      <c r="F4358" s="46"/>
      <c r="G4358" s="45">
        <v>148691.03682695999</v>
      </c>
      <c r="H4358">
        <v>75</v>
      </c>
    </row>
    <row r="4359" spans="1:8">
      <c r="A4359" t="str">
        <f t="shared" si="148"/>
        <v>Sự nghiệp giáo dục - đào tạo75</v>
      </c>
      <c r="B4359" s="25" t="s">
        <v>56</v>
      </c>
      <c r="C4359" s="6" t="s">
        <v>55</v>
      </c>
      <c r="D4359" s="47"/>
      <c r="E4359" s="45">
        <v>255</v>
      </c>
      <c r="F4359" s="46"/>
      <c r="G4359" s="45">
        <v>73838.957620760004</v>
      </c>
      <c r="H4359">
        <v>75</v>
      </c>
    </row>
    <row r="4360" spans="1:8" ht="28.5">
      <c r="A4360" t="str">
        <f t="shared" si="148"/>
        <v>Chi chế độ tiền lương theo số biên chế có mặt75</v>
      </c>
      <c r="B4360" s="25">
        <v>1</v>
      </c>
      <c r="C4360" s="10" t="s">
        <v>54</v>
      </c>
      <c r="D4360" s="48"/>
      <c r="E4360" s="45">
        <v>242</v>
      </c>
      <c r="F4360" s="46"/>
      <c r="G4360" s="45">
        <v>60591.74522076</v>
      </c>
      <c r="H4360">
        <v>75</v>
      </c>
    </row>
    <row r="4361" spans="1:8">
      <c r="A4361" t="str">
        <f t="shared" si="148"/>
        <v>Khoán chi hoạt động giáo dục75</v>
      </c>
      <c r="B4361" s="25">
        <v>2</v>
      </c>
      <c r="C4361" s="6" t="s">
        <v>163</v>
      </c>
      <c r="D4361" s="47"/>
      <c r="E4361" s="45"/>
      <c r="F4361" s="46"/>
      <c r="G4361" s="45">
        <v>11304.193600000001</v>
      </c>
      <c r="H4361">
        <v>75</v>
      </c>
    </row>
    <row r="4362" spans="1:8">
      <c r="A4362" t="str">
        <f t="shared" si="148"/>
        <v>Mầm non75</v>
      </c>
      <c r="B4362" s="3" t="s">
        <v>10</v>
      </c>
      <c r="C4362" s="8" t="s">
        <v>53</v>
      </c>
      <c r="D4362" s="49"/>
      <c r="E4362" s="50">
        <v>61</v>
      </c>
      <c r="F4362" s="51"/>
      <c r="G4362" s="50">
        <v>3660</v>
      </c>
      <c r="H4362">
        <v>75</v>
      </c>
    </row>
    <row r="4363" spans="1:8">
      <c r="A4363" t="str">
        <f t="shared" si="148"/>
        <v>- Phường75</v>
      </c>
      <c r="B4363" s="3"/>
      <c r="C4363" s="8" t="s">
        <v>167</v>
      </c>
      <c r="D4363" s="49"/>
      <c r="E4363" s="50"/>
      <c r="F4363" s="51">
        <v>52</v>
      </c>
      <c r="G4363" s="50">
        <v>0</v>
      </c>
      <c r="H4363">
        <v>75</v>
      </c>
    </row>
    <row r="4364" spans="1:8">
      <c r="A4364" t="str">
        <f t="shared" si="148"/>
        <v>- Xã75</v>
      </c>
      <c r="B4364" s="3"/>
      <c r="C4364" s="8" t="s">
        <v>164</v>
      </c>
      <c r="D4364" s="49"/>
      <c r="E4364" s="50">
        <v>61</v>
      </c>
      <c r="F4364" s="51">
        <v>60</v>
      </c>
      <c r="G4364" s="50">
        <v>3660</v>
      </c>
      <c r="H4364">
        <v>75</v>
      </c>
    </row>
    <row r="4365" spans="1:8">
      <c r="A4365" t="str">
        <f t="shared" si="148"/>
        <v>Cấp 1, 275</v>
      </c>
      <c r="B4365" s="3" t="s">
        <v>1</v>
      </c>
      <c r="C4365" s="8" t="s">
        <v>52</v>
      </c>
      <c r="D4365" s="49"/>
      <c r="E4365" s="50">
        <v>194</v>
      </c>
      <c r="F4365" s="51"/>
      <c r="G4365" s="50">
        <v>6790</v>
      </c>
      <c r="H4365">
        <v>75</v>
      </c>
    </row>
    <row r="4366" spans="1:8">
      <c r="A4366" t="str">
        <f t="shared" si="148"/>
        <v>-Phường75</v>
      </c>
      <c r="B4366" s="3"/>
      <c r="C4366" s="8" t="s">
        <v>168</v>
      </c>
      <c r="D4366" s="49"/>
      <c r="E4366" s="50"/>
      <c r="F4366" s="51">
        <v>30</v>
      </c>
      <c r="G4366" s="50">
        <v>0</v>
      </c>
      <c r="H4366">
        <v>75</v>
      </c>
    </row>
    <row r="4367" spans="1:8">
      <c r="A4367" t="str">
        <f t="shared" si="148"/>
        <v>-Xã75</v>
      </c>
      <c r="B4367" s="3"/>
      <c r="C4367" s="8" t="s">
        <v>169</v>
      </c>
      <c r="D4367" s="49"/>
      <c r="E4367" s="50">
        <v>194</v>
      </c>
      <c r="F4367" s="51">
        <v>35</v>
      </c>
      <c r="G4367" s="50">
        <v>6790</v>
      </c>
      <c r="H4367">
        <v>75</v>
      </c>
    </row>
    <row r="4368" spans="1:8">
      <c r="A4368" t="str">
        <f t="shared" si="148"/>
        <v>Trường chính trị 75</v>
      </c>
      <c r="B4368" s="3" t="s">
        <v>26</v>
      </c>
      <c r="C4368" s="8" t="s">
        <v>51</v>
      </c>
      <c r="D4368" s="49"/>
      <c r="E4368" s="50"/>
      <c r="F4368" s="51">
        <v>50</v>
      </c>
      <c r="G4368" s="50">
        <v>0</v>
      </c>
      <c r="H4368">
        <v>75</v>
      </c>
    </row>
    <row r="4369" spans="1:8">
      <c r="A4369" t="str">
        <f t="shared" si="148"/>
        <v>Trường dân tộc nội trú75</v>
      </c>
      <c r="B4369" s="3" t="s">
        <v>24</v>
      </c>
      <c r="C4369" s="8" t="s">
        <v>165</v>
      </c>
      <c r="D4369" s="49"/>
      <c r="E4369" s="50"/>
      <c r="F4369" s="51"/>
      <c r="G4369" s="50"/>
      <c r="H4369">
        <v>75</v>
      </c>
    </row>
    <row r="4370" spans="1:8" ht="45">
      <c r="A4370" t="str">
        <f t="shared" si="148"/>
        <v>'Phân bổ bổ sung số biên chế tiết kiệm, chưa tuyển sự nghiệp giáo dục - đào tạo75</v>
      </c>
      <c r="B4370" s="3" t="s">
        <v>22</v>
      </c>
      <c r="C4370" s="8" t="s">
        <v>170</v>
      </c>
      <c r="D4370" s="49"/>
      <c r="E4370" s="50">
        <v>13</v>
      </c>
      <c r="F4370" s="51">
        <v>65.707199999999986</v>
      </c>
      <c r="G4370" s="50">
        <v>854.19359999999983</v>
      </c>
      <c r="H4370">
        <v>75</v>
      </c>
    </row>
    <row r="4371" spans="1:8">
      <c r="A4371" t="str">
        <f t="shared" si="148"/>
        <v>Chi các chế độ chính sách75</v>
      </c>
      <c r="B4371" s="25">
        <v>3</v>
      </c>
      <c r="C4371" s="6" t="s">
        <v>50</v>
      </c>
      <c r="D4371" s="47"/>
      <c r="E4371" s="45">
        <v>144</v>
      </c>
      <c r="F4371" s="46"/>
      <c r="G4371" s="45">
        <v>1613.94</v>
      </c>
      <c r="H4371">
        <v>75</v>
      </c>
    </row>
    <row r="4372" spans="1:8" ht="30">
      <c r="A4372" t="str">
        <f t="shared" si="148"/>
        <v>Miễn giảm học phí, hỗ trợ chi phí học tập75</v>
      </c>
      <c r="B4372" s="3" t="s">
        <v>10</v>
      </c>
      <c r="C4372" s="8" t="s">
        <v>49</v>
      </c>
      <c r="D4372" s="49"/>
      <c r="E4372" s="50">
        <v>98</v>
      </c>
      <c r="F4372" s="51">
        <v>0.15</v>
      </c>
      <c r="G4372" s="50">
        <v>1257.3</v>
      </c>
      <c r="H4372">
        <v>75</v>
      </c>
    </row>
    <row r="4373" spans="1:8" ht="45">
      <c r="A4373" t="str">
        <f t="shared" si="148"/>
        <v>Chính sách hỗ trợ mầm non (tiền ăn trẻ, hỗ trợ giáo viên, hỗ trợ cơ sở mầm non)75</v>
      </c>
      <c r="B4373" s="3" t="s">
        <v>1</v>
      </c>
      <c r="C4373" s="8" t="s">
        <v>48</v>
      </c>
      <c r="D4373" s="49"/>
      <c r="E4373" s="50">
        <v>46</v>
      </c>
      <c r="F4373" s="51">
        <v>0.16</v>
      </c>
      <c r="G4373" s="50">
        <v>66.240000000000009</v>
      </c>
      <c r="H4373">
        <v>75</v>
      </c>
    </row>
    <row r="4374" spans="1:8">
      <c r="A4374" t="str">
        <f t="shared" si="148"/>
        <v>Chế độ hỗ trợ học sinh khuyết tật75</v>
      </c>
      <c r="B4374" s="3" t="s">
        <v>26</v>
      </c>
      <c r="C4374" s="8" t="s">
        <v>47</v>
      </c>
      <c r="D4374" s="49"/>
      <c r="E4374" s="50">
        <v>0</v>
      </c>
      <c r="F4374" s="51"/>
      <c r="G4374" s="50">
        <v>0</v>
      </c>
      <c r="H4374">
        <v>75</v>
      </c>
    </row>
    <row r="4375" spans="1:8" ht="30">
      <c r="A4375" t="str">
        <f t="shared" si="148"/>
        <v>Chế độ giáo viên dạy trẻ khuyết tật75</v>
      </c>
      <c r="B4375" s="3" t="s">
        <v>24</v>
      </c>
      <c r="C4375" s="8" t="s">
        <v>46</v>
      </c>
      <c r="D4375" s="49"/>
      <c r="E4375" s="50"/>
      <c r="F4375" s="51"/>
      <c r="G4375" s="50"/>
      <c r="H4375">
        <v>75</v>
      </c>
    </row>
    <row r="4376" spans="1:8" ht="30">
      <c r="A4376" t="str">
        <f t="shared" si="148"/>
        <v>Chế độ hỗ trợ trẻ em nhà trẻ bán trú75</v>
      </c>
      <c r="B4376" s="3" t="s">
        <v>22</v>
      </c>
      <c r="C4376" s="8" t="s">
        <v>45</v>
      </c>
      <c r="D4376" s="49"/>
      <c r="E4376" s="50"/>
      <c r="F4376" s="51"/>
      <c r="G4376" s="50"/>
      <c r="H4376">
        <v>75</v>
      </c>
    </row>
    <row r="4377" spans="1:8" ht="30">
      <c r="A4377" t="str">
        <f t="shared" si="148"/>
        <v>Chế độ hỗ trợ đối với học sinh, trường dân tộc nội trú75</v>
      </c>
      <c r="B4377" s="21" t="s">
        <v>20</v>
      </c>
      <c r="C4377" s="22" t="s">
        <v>161</v>
      </c>
      <c r="D4377" s="49"/>
      <c r="E4377" s="50"/>
      <c r="F4377" s="51"/>
      <c r="G4377" s="50"/>
      <c r="H4377">
        <v>75</v>
      </c>
    </row>
    <row r="4378" spans="1:8">
      <c r="A4378" t="str">
        <f t="shared" si="148"/>
        <v>Hỗ trợ Tết Nguyên đán75</v>
      </c>
      <c r="B4378" s="3" t="s">
        <v>18</v>
      </c>
      <c r="C4378" s="8" t="s">
        <v>44</v>
      </c>
      <c r="D4378" s="49"/>
      <c r="E4378" s="50">
        <v>242</v>
      </c>
      <c r="F4378" s="51">
        <v>1.2</v>
      </c>
      <c r="G4378" s="50">
        <v>290.39999999999998</v>
      </c>
      <c r="H4378">
        <v>75</v>
      </c>
    </row>
    <row r="4379" spans="1:8">
      <c r="A4379" t="str">
        <f t="shared" si="148"/>
        <v>Các đặc thù75</v>
      </c>
      <c r="B4379" s="25">
        <v>4</v>
      </c>
      <c r="C4379" s="6" t="s">
        <v>43</v>
      </c>
      <c r="D4379" s="47"/>
      <c r="E4379" s="45">
        <v>1</v>
      </c>
      <c r="F4379" s="46"/>
      <c r="G4379" s="45">
        <v>56.278800000000004</v>
      </c>
      <c r="H4379">
        <v>75</v>
      </c>
    </row>
    <row r="4380" spans="1:8" ht="30">
      <c r="A4380" t="str">
        <f t="shared" si="148"/>
        <v>Trường có từ 02 cơ sở trở lên, mỗi cơ sở75</v>
      </c>
      <c r="B4380" s="3" t="s">
        <v>10</v>
      </c>
      <c r="C4380" s="8" t="s">
        <v>42</v>
      </c>
      <c r="D4380" s="49"/>
      <c r="E4380" s="50">
        <v>1</v>
      </c>
      <c r="F4380" s="51">
        <v>56.278800000000004</v>
      </c>
      <c r="G4380" s="50">
        <v>56.278800000000004</v>
      </c>
      <c r="H4380">
        <v>75</v>
      </c>
    </row>
    <row r="4381" spans="1:8" ht="30">
      <c r="A4381" t="str">
        <f t="shared" si="148"/>
        <v>Hỗ trợ các phường, xã trung tâm (kinh phí đào tạo chính trị)75</v>
      </c>
      <c r="B4381" s="3" t="s">
        <v>1</v>
      </c>
      <c r="C4381" s="8" t="s">
        <v>166</v>
      </c>
      <c r="D4381" s="49"/>
      <c r="E4381" s="50"/>
      <c r="F4381" s="51">
        <v>1500</v>
      </c>
      <c r="G4381" s="50"/>
      <c r="H4381">
        <v>75</v>
      </c>
    </row>
    <row r="4382" spans="1:8">
      <c r="A4382" t="str">
        <f t="shared" si="148"/>
        <v>Kinh phí hoạt động ngành75</v>
      </c>
      <c r="B4382" s="25">
        <v>5</v>
      </c>
      <c r="C4382" s="6" t="s">
        <v>41</v>
      </c>
      <c r="D4382" s="47"/>
      <c r="E4382" s="52">
        <v>27280</v>
      </c>
      <c r="F4382" s="53">
        <v>0.01</v>
      </c>
      <c r="G4382" s="45">
        <v>272.8</v>
      </c>
      <c r="H4382">
        <v>75</v>
      </c>
    </row>
    <row r="4383" spans="1:8">
      <c r="A4383" t="str">
        <f t="shared" si="148"/>
        <v>Các sự nghiệp khác75</v>
      </c>
      <c r="B4383" s="25" t="s">
        <v>40</v>
      </c>
      <c r="C4383" s="6" t="s">
        <v>39</v>
      </c>
      <c r="D4383" s="47"/>
      <c r="E4383" s="50">
        <v>2784</v>
      </c>
      <c r="F4383" s="46"/>
      <c r="G4383" s="45">
        <v>74852.079206199996</v>
      </c>
      <c r="H4383">
        <v>75</v>
      </c>
    </row>
    <row r="4384" spans="1:8">
      <c r="A4384" t="str">
        <f t="shared" si="148"/>
        <v>Chi chế độ tiền lương75</v>
      </c>
      <c r="B4384" s="25">
        <v>1</v>
      </c>
      <c r="C4384" s="10" t="s">
        <v>38</v>
      </c>
      <c r="D4384" s="48"/>
      <c r="E4384" s="45">
        <v>292</v>
      </c>
      <c r="F4384" s="46"/>
      <c r="G4384" s="45">
        <v>19018.702006199997</v>
      </c>
      <c r="H4384">
        <v>75</v>
      </c>
    </row>
    <row r="4385" spans="1:8" ht="30">
      <c r="A4385" t="str">
        <f t="shared" si="148"/>
        <v>Chế độ tiền lương theo số biên chế có mặt75</v>
      </c>
      <c r="B4385" s="3" t="s">
        <v>10</v>
      </c>
      <c r="C4385" s="8" t="s">
        <v>37</v>
      </c>
      <c r="D4385" s="49"/>
      <c r="E4385" s="50">
        <v>78</v>
      </c>
      <c r="F4385" s="51"/>
      <c r="G4385" s="50">
        <v>14621.878042199998</v>
      </c>
      <c r="H4385">
        <v>75</v>
      </c>
    </row>
    <row r="4386" spans="1:8">
      <c r="A4386" t="str">
        <f t="shared" si="148"/>
        <v>Phụ cấp cấp ủy75</v>
      </c>
      <c r="B4386" s="3" t="s">
        <v>1</v>
      </c>
      <c r="C4386" s="8" t="s">
        <v>36</v>
      </c>
      <c r="D4386" s="49"/>
      <c r="E4386" s="54">
        <v>56</v>
      </c>
      <c r="F4386" s="51">
        <v>8.4239999999999995</v>
      </c>
      <c r="G4386" s="50">
        <v>471.74399999999997</v>
      </c>
      <c r="H4386">
        <v>75</v>
      </c>
    </row>
    <row r="4387" spans="1:8">
      <c r="A4387" t="str">
        <f t="shared" si="148"/>
        <v>Phụ cấp HĐND75</v>
      </c>
      <c r="B4387" s="3" t="s">
        <v>26</v>
      </c>
      <c r="C4387" s="8" t="s">
        <v>35</v>
      </c>
      <c r="D4387" s="49"/>
      <c r="E4387" s="54">
        <v>77</v>
      </c>
      <c r="F4387" s="51">
        <v>8.4239999999999995</v>
      </c>
      <c r="G4387" s="50">
        <v>648.64799999999991</v>
      </c>
      <c r="H4387">
        <v>75</v>
      </c>
    </row>
    <row r="4388" spans="1:8" ht="45">
      <c r="A4388" t="str">
        <f t="shared" si="148"/>
        <v>Chế độ người hoạt động không chuyên trách, người trực tiếp tham gia hoạt động tại cấp ấp75</v>
      </c>
      <c r="B4388" s="3" t="s">
        <v>24</v>
      </c>
      <c r="C4388" s="8" t="s">
        <v>34</v>
      </c>
      <c r="D4388" s="49"/>
      <c r="E4388" s="50">
        <v>81</v>
      </c>
      <c r="F4388" s="51"/>
      <c r="G4388" s="50">
        <v>3276.4319639999994</v>
      </c>
      <c r="H4388">
        <v>75</v>
      </c>
    </row>
    <row r="4389" spans="1:8">
      <c r="A4389" t="str">
        <f t="shared" si="148"/>
        <v>Khoán chi hoạt động 75</v>
      </c>
      <c r="B4389" s="25">
        <v>2</v>
      </c>
      <c r="C4389" s="6" t="s">
        <v>33</v>
      </c>
      <c r="D4389" s="47"/>
      <c r="E4389" s="45"/>
      <c r="F4389" s="46"/>
      <c r="G4389" s="45">
        <v>8856</v>
      </c>
      <c r="H4389">
        <v>75</v>
      </c>
    </row>
    <row r="4390" spans="1:8" ht="30">
      <c r="A4390" t="str">
        <f t="shared" ref="A4390:A4412" si="149">C4390&amp;H4390</f>
        <v>Phân bổ theo số biên chế CBCC được giao75</v>
      </c>
      <c r="B4390" s="14" t="s">
        <v>10</v>
      </c>
      <c r="C4390" s="15" t="s">
        <v>32</v>
      </c>
      <c r="D4390" s="55"/>
      <c r="E4390" s="56">
        <v>84</v>
      </c>
      <c r="F4390" s="57">
        <v>80</v>
      </c>
      <c r="G4390" s="58">
        <v>6720</v>
      </c>
      <c r="H4390">
        <v>75</v>
      </c>
    </row>
    <row r="4391" spans="1:8" ht="30">
      <c r="A4391" t="str">
        <f t="shared" si="149"/>
        <v>Phân bổ theo số biên chế viên chức được giao75</v>
      </c>
      <c r="B4391" s="14" t="s">
        <v>1</v>
      </c>
      <c r="C4391" s="15" t="s">
        <v>31</v>
      </c>
      <c r="D4391" s="55"/>
      <c r="E4391" s="56">
        <v>15</v>
      </c>
      <c r="F4391" s="57">
        <v>50</v>
      </c>
      <c r="G4391" s="58">
        <v>750</v>
      </c>
      <c r="H4391">
        <v>75</v>
      </c>
    </row>
    <row r="4392" spans="1:8" ht="30">
      <c r="A4392" t="str">
        <f t="shared" si="149"/>
        <v>Phân bổ bổ sung số biên chế tiết kiệm, chưa tuyển75</v>
      </c>
      <c r="B4392" s="14" t="s">
        <v>26</v>
      </c>
      <c r="C4392" s="13" t="s">
        <v>30</v>
      </c>
      <c r="D4392" s="59"/>
      <c r="E4392" s="56">
        <v>21</v>
      </c>
      <c r="F4392" s="57">
        <v>66</v>
      </c>
      <c r="G4392" s="58">
        <v>1386</v>
      </c>
      <c r="H4392">
        <v>75</v>
      </c>
    </row>
    <row r="4393" spans="1:8">
      <c r="A4393" t="str">
        <f t="shared" si="149"/>
        <v>Chi các chế độ chính sách lớn75</v>
      </c>
      <c r="B4393" s="25">
        <v>3</v>
      </c>
      <c r="C4393" s="6" t="s">
        <v>29</v>
      </c>
      <c r="D4393" s="47"/>
      <c r="E4393" s="45">
        <v>2492</v>
      </c>
      <c r="F4393" s="46"/>
      <c r="G4393" s="45">
        <v>22062.417199999996</v>
      </c>
      <c r="H4393">
        <v>75</v>
      </c>
    </row>
    <row r="4394" spans="1:8" ht="30">
      <c r="A4394" t="str">
        <f t="shared" si="149"/>
        <v>Chi chế độ trợ giúp xã hội thường xuyên75</v>
      </c>
      <c r="B4394" s="3" t="s">
        <v>10</v>
      </c>
      <c r="C4394" s="8" t="s">
        <v>28</v>
      </c>
      <c r="D4394" s="49"/>
      <c r="E4394" s="50">
        <v>697</v>
      </c>
      <c r="F4394" s="51"/>
      <c r="G4394" s="50">
        <v>5490</v>
      </c>
      <c r="H4394">
        <v>75</v>
      </c>
    </row>
    <row r="4395" spans="1:8">
      <c r="A4395" t="str">
        <f t="shared" si="149"/>
        <v>Tiền điện hộ nghèo, BTXH75</v>
      </c>
      <c r="B4395" s="3" t="s">
        <v>1</v>
      </c>
      <c r="C4395" s="8" t="s">
        <v>27</v>
      </c>
      <c r="D4395" s="49"/>
      <c r="E4395" s="50">
        <v>36</v>
      </c>
      <c r="F4395" s="51"/>
      <c r="G4395" s="50">
        <v>25.704000000000001</v>
      </c>
      <c r="H4395">
        <v>75</v>
      </c>
    </row>
    <row r="4396" spans="1:8" ht="30">
      <c r="A4396" t="str">
        <f t="shared" si="149"/>
        <v>Chính sách người có uy tín, già làng75</v>
      </c>
      <c r="B4396" s="3" t="s">
        <v>26</v>
      </c>
      <c r="C4396" s="8" t="s">
        <v>25</v>
      </c>
      <c r="D4396" s="49"/>
      <c r="E4396" s="50"/>
      <c r="F4396" s="51"/>
      <c r="G4396" s="50">
        <v>133</v>
      </c>
      <c r="H4396">
        <v>75</v>
      </c>
    </row>
    <row r="4397" spans="1:8" ht="30">
      <c r="A4397" t="str">
        <f t="shared" si="149"/>
        <v>Chế độ quà tặng, chúc thọ người cao tuổi75</v>
      </c>
      <c r="B4397" s="3" t="s">
        <v>24</v>
      </c>
      <c r="C4397" s="8" t="s">
        <v>23</v>
      </c>
      <c r="D4397" s="49"/>
      <c r="E4397" s="50">
        <v>282</v>
      </c>
      <c r="F4397" s="51"/>
      <c r="G4397" s="50">
        <v>114.6</v>
      </c>
      <c r="H4397">
        <v>75</v>
      </c>
    </row>
    <row r="4398" spans="1:8" ht="30">
      <c r="A4398" t="str">
        <f t="shared" si="149"/>
        <v>Chế độ đối với trưởng các đoàn thể ấp75</v>
      </c>
      <c r="B4398" s="3" t="s">
        <v>22</v>
      </c>
      <c r="C4398" s="8" t="s">
        <v>21</v>
      </c>
      <c r="D4398" s="49"/>
      <c r="E4398" s="50">
        <v>125</v>
      </c>
      <c r="F4398" s="51">
        <v>3.5999999999999996</v>
      </c>
      <c r="G4398" s="50">
        <v>449.99999999999994</v>
      </c>
      <c r="H4398">
        <v>75</v>
      </c>
    </row>
    <row r="4399" spans="1:8">
      <c r="A4399" t="str">
        <f t="shared" si="149"/>
        <v>Chế độ hỗ trợ tổ nhân dân75</v>
      </c>
      <c r="B4399" s="3" t="s">
        <v>20</v>
      </c>
      <c r="C4399" s="8" t="s">
        <v>19</v>
      </c>
      <c r="D4399" s="49"/>
      <c r="E4399" s="50">
        <v>25</v>
      </c>
      <c r="F4399" s="51">
        <v>3.5999999999999996</v>
      </c>
      <c r="G4399" s="50">
        <v>89.999999999999986</v>
      </c>
      <c r="H4399">
        <v>75</v>
      </c>
    </row>
    <row r="4400" spans="1:8" ht="30">
      <c r="A4400" t="str">
        <f t="shared" si="149"/>
        <v>Chế độ đối với đội an ninh trật tự cơ sở75</v>
      </c>
      <c r="B4400" s="3" t="s">
        <v>18</v>
      </c>
      <c r="C4400" s="8" t="s">
        <v>17</v>
      </c>
      <c r="D4400" s="49"/>
      <c r="E4400" s="50">
        <v>100</v>
      </c>
      <c r="F4400" s="51"/>
      <c r="G4400" s="50">
        <v>6001.199999999998</v>
      </c>
      <c r="H4400">
        <v>75</v>
      </c>
    </row>
    <row r="4401" spans="1:8">
      <c r="A4401" t="str">
        <f t="shared" si="149"/>
        <v>Chế độ dân quân tự vệ75</v>
      </c>
      <c r="B4401" s="3" t="s">
        <v>16</v>
      </c>
      <c r="C4401" s="8" t="s">
        <v>15</v>
      </c>
      <c r="D4401" s="49"/>
      <c r="E4401" s="50">
        <v>37</v>
      </c>
      <c r="F4401" s="51"/>
      <c r="G4401" s="50">
        <v>8724.9132000000009</v>
      </c>
      <c r="H4401">
        <v>75</v>
      </c>
    </row>
    <row r="4402" spans="1:8">
      <c r="A4402" t="str">
        <f t="shared" si="149"/>
        <v>Chế độ hỗ trợ Tết Nguyên đán75</v>
      </c>
      <c r="B4402" s="3" t="s">
        <v>14</v>
      </c>
      <c r="C4402" s="8" t="s">
        <v>13</v>
      </c>
      <c r="D4402" s="49"/>
      <c r="E4402" s="50">
        <v>1190</v>
      </c>
      <c r="F4402" s="51"/>
      <c r="G4402" s="50">
        <v>1033</v>
      </c>
      <c r="H4402">
        <v>75</v>
      </c>
    </row>
    <row r="4403" spans="1:8">
      <c r="A4403" t="str">
        <f t="shared" si="149"/>
        <v>Chi thu gom, xử lý rác75</v>
      </c>
      <c r="B4403" s="25">
        <v>4</v>
      </c>
      <c r="C4403" s="10" t="s">
        <v>12</v>
      </c>
      <c r="D4403" s="48"/>
      <c r="E4403" s="45"/>
      <c r="F4403" s="46"/>
      <c r="G4403" s="45">
        <v>1814.4</v>
      </c>
      <c r="H4403">
        <v>75</v>
      </c>
    </row>
    <row r="4404" spans="1:8">
      <c r="A4404" t="str">
        <f t="shared" si="149"/>
        <v>Chi bổ sung đặc thù75</v>
      </c>
      <c r="B4404" s="25">
        <v>5</v>
      </c>
      <c r="C4404" s="6" t="s">
        <v>11</v>
      </c>
      <c r="D4404" s="47"/>
      <c r="E4404" s="45"/>
      <c r="F4404" s="46"/>
      <c r="G4404" s="45">
        <v>3000</v>
      </c>
      <c r="H4404">
        <v>75</v>
      </c>
    </row>
    <row r="4405" spans="1:8">
      <c r="A4405" t="str">
        <f t="shared" si="149"/>
        <v>Hỗ trợ các phường, xã trung tâm75</v>
      </c>
      <c r="B4405" s="3" t="s">
        <v>10</v>
      </c>
      <c r="C4405" s="8" t="s">
        <v>9</v>
      </c>
      <c r="D4405" s="49"/>
      <c r="E4405" s="50"/>
      <c r="F4405" s="51"/>
      <c r="G4405" s="50">
        <v>0</v>
      </c>
      <c r="H4405">
        <v>75</v>
      </c>
    </row>
    <row r="4406" spans="1:8">
      <c r="A4406" t="str">
        <f t="shared" si="149"/>
        <v>- Phường Trấn Biên 75</v>
      </c>
      <c r="B4406" s="3"/>
      <c r="C4406" s="8" t="s">
        <v>8</v>
      </c>
      <c r="D4406" s="49"/>
      <c r="E4406" s="50"/>
      <c r="F4406" s="51">
        <v>60000</v>
      </c>
      <c r="G4406" s="50"/>
      <c r="H4406">
        <v>75</v>
      </c>
    </row>
    <row r="4407" spans="1:8" ht="30">
      <c r="A4407" t="str">
        <f t="shared" si="149"/>
        <v>- Phường Long Khánh và Phường Bình Phước75</v>
      </c>
      <c r="B4407" s="3"/>
      <c r="C4407" s="8" t="s">
        <v>7</v>
      </c>
      <c r="D4407" s="49"/>
      <c r="E4407" s="50"/>
      <c r="F4407" s="51">
        <v>19200</v>
      </c>
      <c r="G4407" s="50"/>
      <c r="H4407">
        <v>75</v>
      </c>
    </row>
    <row r="4408" spans="1:8">
      <c r="A4408" t="str">
        <f t="shared" si="149"/>
        <v>- Các phường trung tâm khác75</v>
      </c>
      <c r="B4408" s="3"/>
      <c r="C4408" s="8" t="s">
        <v>6</v>
      </c>
      <c r="D4408" s="49"/>
      <c r="E4408" s="50"/>
      <c r="F4408" s="51">
        <v>8500</v>
      </c>
      <c r="G4408" s="50"/>
      <c r="H4408">
        <v>75</v>
      </c>
    </row>
    <row r="4409" spans="1:8">
      <c r="A4409" t="str">
        <f t="shared" si="149"/>
        <v xml:space="preserve"> Hỗ trợ các xã vùng biên giới75</v>
      </c>
      <c r="B4409" s="3" t="s">
        <v>1</v>
      </c>
      <c r="C4409" s="8" t="s">
        <v>5</v>
      </c>
      <c r="D4409" s="49"/>
      <c r="E4409" s="50">
        <v>1</v>
      </c>
      <c r="F4409" s="51">
        <v>3000</v>
      </c>
      <c r="G4409" s="50">
        <v>3000</v>
      </c>
      <c r="H4409">
        <v>75</v>
      </c>
    </row>
    <row r="4410" spans="1:8">
      <c r="A4410" t="str">
        <f t="shared" si="149"/>
        <v>Phân bổ chung 75</v>
      </c>
      <c r="B4410" s="25">
        <v>9</v>
      </c>
      <c r="C4410" s="6" t="s">
        <v>4</v>
      </c>
      <c r="D4410" s="47"/>
      <c r="E4410" s="45"/>
      <c r="F4410" s="46"/>
      <c r="G4410" s="45">
        <v>20100.560000000001</v>
      </c>
      <c r="H4410">
        <v>75</v>
      </c>
    </row>
    <row r="4411" spans="1:8">
      <c r="A4411" t="str">
        <f t="shared" si="149"/>
        <v>Phân bổ chung theo xã75</v>
      </c>
      <c r="B4411" s="3" t="s">
        <v>3</v>
      </c>
      <c r="C4411" s="8" t="s">
        <v>2</v>
      </c>
      <c r="D4411" s="49"/>
      <c r="E4411" s="50">
        <v>1</v>
      </c>
      <c r="F4411" s="51">
        <v>18000</v>
      </c>
      <c r="G4411" s="50">
        <v>18000</v>
      </c>
      <c r="H4411">
        <v>75</v>
      </c>
    </row>
    <row r="4412" spans="1:8">
      <c r="A4412" t="str">
        <f t="shared" si="149"/>
        <v>Phân bổ theo dân số 75</v>
      </c>
      <c r="B4412" s="3" t="s">
        <v>1</v>
      </c>
      <c r="C4412" s="8" t="s">
        <v>0</v>
      </c>
      <c r="D4412" s="49"/>
      <c r="E4412" s="52">
        <v>27280</v>
      </c>
      <c r="F4412" s="51">
        <v>7.6999999999999999E-2</v>
      </c>
      <c r="G4412" s="50">
        <v>2100.56</v>
      </c>
      <c r="H4412">
        <v>75</v>
      </c>
    </row>
    <row r="4415" spans="1:8">
      <c r="B4415" s="147" t="s">
        <v>64</v>
      </c>
      <c r="C4415" s="149" t="s">
        <v>63</v>
      </c>
      <c r="D4415" s="149" t="s">
        <v>62</v>
      </c>
      <c r="E4415" s="151" t="s">
        <v>61</v>
      </c>
      <c r="F4415" s="151"/>
      <c r="G4415" s="151"/>
      <c r="H4415">
        <v>76</v>
      </c>
    </row>
    <row r="4416" spans="1:8">
      <c r="B4416" s="148"/>
      <c r="C4416" s="150"/>
      <c r="D4416" s="150"/>
      <c r="E4416" s="18" t="s">
        <v>60</v>
      </c>
      <c r="F4416" s="18" t="s">
        <v>59</v>
      </c>
      <c r="G4416" s="18" t="s">
        <v>58</v>
      </c>
      <c r="H4416">
        <v>76</v>
      </c>
    </row>
    <row r="4417" spans="1:8">
      <c r="A4417" t="str">
        <f t="shared" ref="A4417:A4448" si="150">C4417&amp;H4417</f>
        <v>Tổng76</v>
      </c>
      <c r="B4417" s="25"/>
      <c r="C4417" s="26" t="s">
        <v>57</v>
      </c>
      <c r="D4417" s="45"/>
      <c r="E4417" s="45"/>
      <c r="F4417" s="46"/>
      <c r="G4417" s="45">
        <v>361654.64900000003</v>
      </c>
      <c r="H4417">
        <v>76</v>
      </c>
    </row>
    <row r="4418" spans="1:8">
      <c r="A4418" t="str">
        <f t="shared" si="150"/>
        <v>Sự nghiệp giáo dục - đào tạo76</v>
      </c>
      <c r="B4418" s="25" t="s">
        <v>56</v>
      </c>
      <c r="C4418" s="6" t="s">
        <v>55</v>
      </c>
      <c r="D4418" s="47"/>
      <c r="E4418" s="45"/>
      <c r="F4418" s="46"/>
      <c r="G4418" s="45">
        <v>219000.42800000001</v>
      </c>
      <c r="H4418">
        <v>76</v>
      </c>
    </row>
    <row r="4419" spans="1:8" ht="28.5">
      <c r="A4419" t="str">
        <f t="shared" si="150"/>
        <v>Chi chế độ tiền lương theo số biên chế có mặt76</v>
      </c>
      <c r="B4419" s="25">
        <v>1</v>
      </c>
      <c r="C4419" s="10" t="s">
        <v>54</v>
      </c>
      <c r="D4419" s="48"/>
      <c r="E4419" s="45">
        <v>869</v>
      </c>
      <c r="F4419" s="46"/>
      <c r="G4419" s="45">
        <v>167142</v>
      </c>
      <c r="H4419">
        <v>76</v>
      </c>
    </row>
    <row r="4420" spans="1:8">
      <c r="A4420" t="str">
        <f t="shared" si="150"/>
        <v>Khoán chi hoạt động giáo dục76</v>
      </c>
      <c r="B4420" s="25">
        <v>2</v>
      </c>
      <c r="C4420" s="6" t="s">
        <v>163</v>
      </c>
      <c r="D4420" s="47"/>
      <c r="E4420" s="45"/>
      <c r="F4420" s="46"/>
      <c r="G4420" s="45">
        <v>36007.846400000002</v>
      </c>
      <c r="H4420">
        <v>76</v>
      </c>
    </row>
    <row r="4421" spans="1:8">
      <c r="A4421" t="str">
        <f t="shared" si="150"/>
        <v>Mầm non76</v>
      </c>
      <c r="B4421" s="3" t="s">
        <v>10</v>
      </c>
      <c r="C4421" s="8" t="s">
        <v>53</v>
      </c>
      <c r="D4421" s="49"/>
      <c r="E4421" s="50"/>
      <c r="F4421" s="51"/>
      <c r="G4421" s="50">
        <v>9464</v>
      </c>
      <c r="H4421">
        <v>76</v>
      </c>
    </row>
    <row r="4422" spans="1:8">
      <c r="A4422" t="str">
        <f t="shared" si="150"/>
        <v>- Phường76</v>
      </c>
      <c r="B4422" s="3"/>
      <c r="C4422" s="8" t="s">
        <v>167</v>
      </c>
      <c r="D4422" s="49"/>
      <c r="E4422" s="50">
        <v>182</v>
      </c>
      <c r="F4422" s="51">
        <v>52</v>
      </c>
      <c r="G4422" s="50">
        <v>9464</v>
      </c>
      <c r="H4422">
        <v>76</v>
      </c>
    </row>
    <row r="4423" spans="1:8">
      <c r="A4423" t="str">
        <f t="shared" si="150"/>
        <v>- Xã76</v>
      </c>
      <c r="B4423" s="3"/>
      <c r="C4423" s="8" t="s">
        <v>164</v>
      </c>
      <c r="D4423" s="49"/>
      <c r="E4423" s="50"/>
      <c r="F4423" s="51">
        <v>60</v>
      </c>
      <c r="G4423" s="50">
        <v>0</v>
      </c>
      <c r="H4423">
        <v>76</v>
      </c>
    </row>
    <row r="4424" spans="1:8">
      <c r="A4424" t="str">
        <f t="shared" si="150"/>
        <v>Cấp 1, 276</v>
      </c>
      <c r="B4424" s="3" t="s">
        <v>1</v>
      </c>
      <c r="C4424" s="8" t="s">
        <v>52</v>
      </c>
      <c r="D4424" s="49"/>
      <c r="E4424" s="50"/>
      <c r="F4424" s="51"/>
      <c r="G4424" s="50">
        <v>22470</v>
      </c>
      <c r="H4424">
        <v>76</v>
      </c>
    </row>
    <row r="4425" spans="1:8">
      <c r="A4425" t="str">
        <f t="shared" si="150"/>
        <v>-Phường76</v>
      </c>
      <c r="B4425" s="3"/>
      <c r="C4425" s="8" t="s">
        <v>168</v>
      </c>
      <c r="D4425" s="49"/>
      <c r="E4425" s="50">
        <v>749</v>
      </c>
      <c r="F4425" s="51">
        <v>30</v>
      </c>
      <c r="G4425" s="50">
        <v>22470</v>
      </c>
      <c r="H4425">
        <v>76</v>
      </c>
    </row>
    <row r="4426" spans="1:8">
      <c r="A4426" t="str">
        <f t="shared" si="150"/>
        <v>-Xã76</v>
      </c>
      <c r="B4426" s="3"/>
      <c r="C4426" s="8" t="s">
        <v>169</v>
      </c>
      <c r="D4426" s="49"/>
      <c r="E4426" s="50"/>
      <c r="F4426" s="51">
        <v>35</v>
      </c>
      <c r="G4426" s="50">
        <v>0</v>
      </c>
      <c r="H4426">
        <v>76</v>
      </c>
    </row>
    <row r="4427" spans="1:8">
      <c r="A4427" t="str">
        <f t="shared" si="150"/>
        <v>Trường chính trị 76</v>
      </c>
      <c r="B4427" s="3" t="s">
        <v>26</v>
      </c>
      <c r="C4427" s="8" t="s">
        <v>51</v>
      </c>
      <c r="D4427" s="49"/>
      <c r="E4427" s="50"/>
      <c r="F4427" s="51">
        <v>50</v>
      </c>
      <c r="G4427" s="50">
        <v>0</v>
      </c>
      <c r="H4427">
        <v>76</v>
      </c>
    </row>
    <row r="4428" spans="1:8">
      <c r="A4428" t="str">
        <f t="shared" si="150"/>
        <v>Trường dân tộc nội trú76</v>
      </c>
      <c r="B4428" s="3" t="s">
        <v>24</v>
      </c>
      <c r="C4428" s="8" t="s">
        <v>165</v>
      </c>
      <c r="D4428" s="49"/>
      <c r="E4428" s="50"/>
      <c r="F4428" s="51">
        <v>55</v>
      </c>
      <c r="G4428" s="50">
        <v>0</v>
      </c>
      <c r="H4428">
        <v>76</v>
      </c>
    </row>
    <row r="4429" spans="1:8" ht="45">
      <c r="A4429" t="str">
        <f t="shared" si="150"/>
        <v>'Phân bổ bổ sung số biên chế tiết kiệm, chưa tuyển sự nghiệp giáo dục - đào tạo76</v>
      </c>
      <c r="B4429" s="3" t="s">
        <v>22</v>
      </c>
      <c r="C4429" s="8" t="s">
        <v>170</v>
      </c>
      <c r="D4429" s="49"/>
      <c r="E4429" s="50">
        <v>62</v>
      </c>
      <c r="F4429" s="51">
        <v>65.707199999999986</v>
      </c>
      <c r="G4429" s="50">
        <v>4073.846399999999</v>
      </c>
      <c r="H4429">
        <v>76</v>
      </c>
    </row>
    <row r="4430" spans="1:8">
      <c r="A4430" t="str">
        <f t="shared" si="150"/>
        <v>Chi các chế độ chính sách76</v>
      </c>
      <c r="B4430" s="25">
        <v>3</v>
      </c>
      <c r="C4430" s="6" t="s">
        <v>50</v>
      </c>
      <c r="D4430" s="47"/>
      <c r="E4430" s="45"/>
      <c r="F4430" s="46"/>
      <c r="G4430" s="45">
        <v>14144.2</v>
      </c>
      <c r="H4430">
        <v>76</v>
      </c>
    </row>
    <row r="4431" spans="1:8" ht="30">
      <c r="A4431" t="str">
        <f t="shared" si="150"/>
        <v>Miễn giảm học phí, hỗ trợ chi phí học tập76</v>
      </c>
      <c r="B4431" s="3" t="s">
        <v>10</v>
      </c>
      <c r="C4431" s="8" t="s">
        <v>49</v>
      </c>
      <c r="D4431" s="49"/>
      <c r="E4431" s="50">
        <v>3962</v>
      </c>
      <c r="F4431" s="51"/>
      <c r="G4431" s="50">
        <v>7166</v>
      </c>
      <c r="H4431">
        <v>76</v>
      </c>
    </row>
    <row r="4432" spans="1:8" ht="45">
      <c r="A4432" t="str">
        <f t="shared" si="150"/>
        <v>Chính sách hỗ trợ mầm non (tiền ăn trẻ, hỗ trợ giáo viên, hỗ trợ cơ sở mầm non)76</v>
      </c>
      <c r="B4432" s="3" t="s">
        <v>1</v>
      </c>
      <c r="C4432" s="8" t="s">
        <v>48</v>
      </c>
      <c r="D4432" s="49"/>
      <c r="E4432" s="50"/>
      <c r="F4432" s="51"/>
      <c r="G4432" s="50"/>
      <c r="H4432">
        <v>76</v>
      </c>
    </row>
    <row r="4433" spans="1:8">
      <c r="A4433" t="str">
        <f t="shared" si="150"/>
        <v>Chế độ hỗ trợ học sinh khuyết tật76</v>
      </c>
      <c r="B4433" s="3" t="s">
        <v>26</v>
      </c>
      <c r="C4433" s="8" t="s">
        <v>47</v>
      </c>
      <c r="D4433" s="49"/>
      <c r="E4433" s="50"/>
      <c r="F4433" s="51"/>
      <c r="G4433" s="50">
        <v>5861</v>
      </c>
      <c r="H4433">
        <v>76</v>
      </c>
    </row>
    <row r="4434" spans="1:8" ht="30">
      <c r="A4434" t="str">
        <f t="shared" si="150"/>
        <v>Chế độ giáo viên dạy trẻ khuyết tật76</v>
      </c>
      <c r="B4434" s="3" t="s">
        <v>24</v>
      </c>
      <c r="C4434" s="8" t="s">
        <v>46</v>
      </c>
      <c r="D4434" s="49"/>
      <c r="E4434" s="50"/>
      <c r="F4434" s="51"/>
      <c r="G4434" s="50"/>
      <c r="H4434">
        <v>76</v>
      </c>
    </row>
    <row r="4435" spans="1:8" ht="30">
      <c r="A4435" t="str">
        <f t="shared" si="150"/>
        <v>Chế độ hỗ trợ trẻ em nhà trẻ bán trú76</v>
      </c>
      <c r="B4435" s="3" t="s">
        <v>22</v>
      </c>
      <c r="C4435" s="8" t="s">
        <v>45</v>
      </c>
      <c r="D4435" s="49"/>
      <c r="E4435" s="50"/>
      <c r="F4435" s="51"/>
      <c r="G4435" s="50"/>
      <c r="H4435">
        <v>76</v>
      </c>
    </row>
    <row r="4436" spans="1:8" ht="30">
      <c r="A4436" t="str">
        <f t="shared" si="150"/>
        <v>Chế độ hỗ trợ đối với học sinh, trường dân tộc nội trú76</v>
      </c>
      <c r="B4436" s="21" t="s">
        <v>20</v>
      </c>
      <c r="C4436" s="22" t="s">
        <v>161</v>
      </c>
      <c r="D4436" s="49"/>
      <c r="E4436" s="50"/>
      <c r="F4436" s="51"/>
      <c r="G4436" s="50"/>
      <c r="H4436">
        <v>76</v>
      </c>
    </row>
    <row r="4437" spans="1:8">
      <c r="A4437" t="str">
        <f t="shared" si="150"/>
        <v>Hỗ trợ Tết Nguyên đán76</v>
      </c>
      <c r="B4437" s="3" t="s">
        <v>18</v>
      </c>
      <c r="C4437" s="8" t="s">
        <v>44</v>
      </c>
      <c r="D4437" s="49"/>
      <c r="E4437" s="50"/>
      <c r="F4437" s="51"/>
      <c r="G4437" s="50">
        <v>1117.2</v>
      </c>
      <c r="H4437">
        <v>76</v>
      </c>
    </row>
    <row r="4438" spans="1:8">
      <c r="A4438" t="str">
        <f t="shared" si="150"/>
        <v>Các đặc thù76</v>
      </c>
      <c r="B4438" s="25">
        <v>4</v>
      </c>
      <c r="C4438" s="6" t="s">
        <v>43</v>
      </c>
      <c r="D4438" s="47"/>
      <c r="E4438" s="45"/>
      <c r="F4438" s="46"/>
      <c r="G4438" s="45">
        <v>393.95160000000004</v>
      </c>
      <c r="H4438">
        <v>76</v>
      </c>
    </row>
    <row r="4439" spans="1:8" ht="30">
      <c r="A4439" t="str">
        <f t="shared" si="150"/>
        <v>Trường có từ 02 cơ sở trở lên, mỗi cơ sở76</v>
      </c>
      <c r="B4439" s="3" t="s">
        <v>10</v>
      </c>
      <c r="C4439" s="8" t="s">
        <v>42</v>
      </c>
      <c r="D4439" s="49"/>
      <c r="E4439" s="50">
        <v>7</v>
      </c>
      <c r="F4439" s="51">
        <v>56.278800000000004</v>
      </c>
      <c r="G4439" s="50">
        <v>393.95160000000004</v>
      </c>
      <c r="H4439">
        <v>76</v>
      </c>
    </row>
    <row r="4440" spans="1:8" ht="30">
      <c r="A4440" t="str">
        <f t="shared" si="150"/>
        <v>Hỗ trợ các phường, xã trung tâm (kinh phí đào tạo chính trị)76</v>
      </c>
      <c r="B4440" s="3" t="s">
        <v>1</v>
      </c>
      <c r="C4440" s="8" t="s">
        <v>166</v>
      </c>
      <c r="D4440" s="49"/>
      <c r="E4440" s="50"/>
      <c r="F4440" s="51">
        <v>1500</v>
      </c>
      <c r="G4440" s="50">
        <v>0</v>
      </c>
      <c r="H4440">
        <v>76</v>
      </c>
    </row>
    <row r="4441" spans="1:8">
      <c r="A4441" t="str">
        <f t="shared" si="150"/>
        <v>Kinh phí hoạt động ngành76</v>
      </c>
      <c r="B4441" s="25">
        <v>5</v>
      </c>
      <c r="C4441" s="6" t="s">
        <v>41</v>
      </c>
      <c r="D4441" s="47"/>
      <c r="E4441" s="52">
        <v>131243</v>
      </c>
      <c r="F4441" s="53">
        <v>0.01</v>
      </c>
      <c r="G4441" s="45">
        <v>1312.43</v>
      </c>
      <c r="H4441">
        <v>76</v>
      </c>
    </row>
    <row r="4442" spans="1:8">
      <c r="A4442" t="str">
        <f t="shared" si="150"/>
        <v>Các sự nghiệp khác76</v>
      </c>
      <c r="B4442" s="25" t="s">
        <v>40</v>
      </c>
      <c r="C4442" s="6" t="s">
        <v>39</v>
      </c>
      <c r="D4442" s="47"/>
      <c r="E4442" s="50"/>
      <c r="F4442" s="46"/>
      <c r="G4442" s="45">
        <v>142654.22100000002</v>
      </c>
      <c r="H4442">
        <v>76</v>
      </c>
    </row>
    <row r="4443" spans="1:8">
      <c r="A4443" t="str">
        <f t="shared" si="150"/>
        <v>Chi chế độ tiền lương76</v>
      </c>
      <c r="B4443" s="25">
        <v>1</v>
      </c>
      <c r="C4443" s="10" t="s">
        <v>38</v>
      </c>
      <c r="D4443" s="48"/>
      <c r="E4443" s="45"/>
      <c r="F4443" s="46"/>
      <c r="G4443" s="45">
        <v>23543.083999999999</v>
      </c>
      <c r="H4443">
        <v>76</v>
      </c>
    </row>
    <row r="4444" spans="1:8" ht="30">
      <c r="A4444" t="str">
        <f t="shared" si="150"/>
        <v>Chế độ tiền lương theo số biên chế có mặt76</v>
      </c>
      <c r="B4444" s="3" t="s">
        <v>10</v>
      </c>
      <c r="C4444" s="8" t="s">
        <v>37</v>
      </c>
      <c r="D4444" s="49"/>
      <c r="E4444" s="50">
        <v>100</v>
      </c>
      <c r="F4444" s="51"/>
      <c r="G4444" s="50">
        <v>16080</v>
      </c>
      <c r="H4444">
        <v>76</v>
      </c>
    </row>
    <row r="4445" spans="1:8">
      <c r="A4445" t="str">
        <f t="shared" si="150"/>
        <v>Phụ cấp cấp ủy76</v>
      </c>
      <c r="B4445" s="3" t="s">
        <v>1</v>
      </c>
      <c r="C4445" s="8" t="s">
        <v>36</v>
      </c>
      <c r="D4445" s="49"/>
      <c r="E4445" s="54"/>
      <c r="F4445" s="51"/>
      <c r="G4445" s="50">
        <v>348.19200000000001</v>
      </c>
      <c r="H4445">
        <v>76</v>
      </c>
    </row>
    <row r="4446" spans="1:8">
      <c r="A4446" t="str">
        <f t="shared" si="150"/>
        <v>Phụ cấp HĐND76</v>
      </c>
      <c r="B4446" s="3" t="s">
        <v>26</v>
      </c>
      <c r="C4446" s="8" t="s">
        <v>35</v>
      </c>
      <c r="D4446" s="49"/>
      <c r="E4446" s="54"/>
      <c r="F4446" s="51"/>
      <c r="G4446" s="50">
        <v>1120.3919999999998</v>
      </c>
      <c r="H4446">
        <v>76</v>
      </c>
    </row>
    <row r="4447" spans="1:8" ht="45">
      <c r="A4447" t="str">
        <f t="shared" si="150"/>
        <v>Chế độ người hoạt động không chuyên trách, người trực tiếp tham gia hoạt động tại cấp ấp76</v>
      </c>
      <c r="B4447" s="3" t="s">
        <v>24</v>
      </c>
      <c r="C4447" s="8" t="s">
        <v>34</v>
      </c>
      <c r="D4447" s="49"/>
      <c r="E4447" s="50"/>
      <c r="F4447" s="51"/>
      <c r="G4447" s="50">
        <v>5994.5</v>
      </c>
      <c r="H4447">
        <v>76</v>
      </c>
    </row>
    <row r="4448" spans="1:8">
      <c r="A4448" t="str">
        <f t="shared" si="150"/>
        <v>Khoán chi hoạt động 76</v>
      </c>
      <c r="B4448" s="25">
        <v>2</v>
      </c>
      <c r="C4448" s="6" t="s">
        <v>33</v>
      </c>
      <c r="D4448" s="47"/>
      <c r="E4448" s="45"/>
      <c r="F4448" s="46"/>
      <c r="G4448" s="45">
        <v>11054</v>
      </c>
      <c r="H4448">
        <v>76</v>
      </c>
    </row>
    <row r="4449" spans="1:8" ht="30">
      <c r="A4449" t="str">
        <f t="shared" ref="A4449:A4471" si="151">C4449&amp;H4449</f>
        <v>Phân bổ theo số biên chế CBCC được giao76</v>
      </c>
      <c r="B4449" s="14" t="s">
        <v>10</v>
      </c>
      <c r="C4449" s="15" t="s">
        <v>32</v>
      </c>
      <c r="D4449" s="55"/>
      <c r="E4449" s="56">
        <v>109</v>
      </c>
      <c r="F4449" s="57">
        <v>80</v>
      </c>
      <c r="G4449" s="58">
        <v>8720</v>
      </c>
      <c r="H4449">
        <v>76</v>
      </c>
    </row>
    <row r="4450" spans="1:8" ht="30">
      <c r="A4450" t="str">
        <f t="shared" si="151"/>
        <v>Phân bổ theo số biên chế viên chức được giao76</v>
      </c>
      <c r="B4450" s="14" t="s">
        <v>1</v>
      </c>
      <c r="C4450" s="15" t="s">
        <v>31</v>
      </c>
      <c r="D4450" s="55"/>
      <c r="E4450" s="56">
        <v>15</v>
      </c>
      <c r="F4450" s="57">
        <v>50</v>
      </c>
      <c r="G4450" s="58">
        <v>750</v>
      </c>
      <c r="H4450">
        <v>76</v>
      </c>
    </row>
    <row r="4451" spans="1:8" ht="30">
      <c r="A4451" t="str">
        <f t="shared" si="151"/>
        <v>Phân bổ bổ sung số biên chế tiết kiệm, chưa tuyển76</v>
      </c>
      <c r="B4451" s="14" t="s">
        <v>26</v>
      </c>
      <c r="C4451" s="13" t="s">
        <v>30</v>
      </c>
      <c r="D4451" s="59"/>
      <c r="E4451" s="56">
        <v>24</v>
      </c>
      <c r="F4451" s="57">
        <v>66</v>
      </c>
      <c r="G4451" s="58">
        <v>1584</v>
      </c>
      <c r="H4451">
        <v>76</v>
      </c>
    </row>
    <row r="4452" spans="1:8">
      <c r="A4452" t="str">
        <f t="shared" si="151"/>
        <v>Chi các chế độ chính sách lớn76</v>
      </c>
      <c r="B4452" s="25">
        <v>3</v>
      </c>
      <c r="C4452" s="6" t="s">
        <v>29</v>
      </c>
      <c r="D4452" s="47"/>
      <c r="E4452" s="45"/>
      <c r="F4452" s="46"/>
      <c r="G4452" s="45">
        <v>49009.425999999999</v>
      </c>
      <c r="H4452">
        <v>76</v>
      </c>
    </row>
    <row r="4453" spans="1:8" ht="30">
      <c r="A4453" t="str">
        <f t="shared" si="151"/>
        <v>Chi chế độ trợ giúp xã hội thường xuyên76</v>
      </c>
      <c r="B4453" s="3" t="s">
        <v>10</v>
      </c>
      <c r="C4453" s="8" t="s">
        <v>28</v>
      </c>
      <c r="D4453" s="49"/>
      <c r="E4453" s="50"/>
      <c r="F4453" s="51"/>
      <c r="G4453" s="50">
        <v>26611</v>
      </c>
      <c r="H4453">
        <v>76</v>
      </c>
    </row>
    <row r="4454" spans="1:8">
      <c r="A4454" t="str">
        <f t="shared" si="151"/>
        <v>Tiền điện hộ nghèo, BTXH76</v>
      </c>
      <c r="B4454" s="3" t="s">
        <v>1</v>
      </c>
      <c r="C4454" s="8" t="s">
        <v>27</v>
      </c>
      <c r="D4454" s="49"/>
      <c r="E4454" s="50"/>
      <c r="F4454" s="51"/>
      <c r="G4454" s="50">
        <v>97.025999999999996</v>
      </c>
      <c r="H4454">
        <v>76</v>
      </c>
    </row>
    <row r="4455" spans="1:8" ht="30">
      <c r="A4455" t="str">
        <f t="shared" si="151"/>
        <v>Chính sách người có uy tín, già làng76</v>
      </c>
      <c r="B4455" s="3" t="s">
        <v>26</v>
      </c>
      <c r="C4455" s="8" t="s">
        <v>25</v>
      </c>
      <c r="D4455" s="49"/>
      <c r="E4455" s="50"/>
      <c r="F4455" s="51"/>
      <c r="G4455" s="50"/>
      <c r="H4455">
        <v>76</v>
      </c>
    </row>
    <row r="4456" spans="1:8" ht="30">
      <c r="A4456" t="str">
        <f t="shared" si="151"/>
        <v>Chế độ quà tặng, chúc thọ người cao tuổi76</v>
      </c>
      <c r="B4456" s="3" t="s">
        <v>24</v>
      </c>
      <c r="C4456" s="8" t="s">
        <v>23</v>
      </c>
      <c r="D4456" s="49"/>
      <c r="E4456" s="50"/>
      <c r="F4456" s="51"/>
      <c r="G4456" s="50">
        <v>439</v>
      </c>
      <c r="H4456">
        <v>76</v>
      </c>
    </row>
    <row r="4457" spans="1:8" ht="30">
      <c r="A4457" t="str">
        <f t="shared" si="151"/>
        <v>Chế độ đối với trưởng các đoàn thể ấp76</v>
      </c>
      <c r="B4457" s="3" t="s">
        <v>22</v>
      </c>
      <c r="C4457" s="8" t="s">
        <v>21</v>
      </c>
      <c r="D4457" s="49"/>
      <c r="E4457" s="50"/>
      <c r="F4457" s="51">
        <v>3.5999999999999996</v>
      </c>
      <c r="G4457" s="50">
        <v>406.8</v>
      </c>
      <c r="H4457">
        <v>76</v>
      </c>
    </row>
    <row r="4458" spans="1:8">
      <c r="A4458" t="str">
        <f t="shared" si="151"/>
        <v>Chế độ hỗ trợ tổ nhân dân76</v>
      </c>
      <c r="B4458" s="3" t="s">
        <v>20</v>
      </c>
      <c r="C4458" s="8" t="s">
        <v>19</v>
      </c>
      <c r="D4458" s="49"/>
      <c r="E4458" s="50"/>
      <c r="F4458" s="51">
        <v>3.5999999999999996</v>
      </c>
      <c r="G4458" s="50">
        <v>1443.6</v>
      </c>
      <c r="H4458">
        <v>76</v>
      </c>
    </row>
    <row r="4459" spans="1:8" ht="30">
      <c r="A4459" t="str">
        <f t="shared" si="151"/>
        <v>Chế độ đối với đội an ninh trật tự cơ sở76</v>
      </c>
      <c r="B4459" s="3" t="s">
        <v>18</v>
      </c>
      <c r="C4459" s="8" t="s">
        <v>17</v>
      </c>
      <c r="D4459" s="49"/>
      <c r="E4459" s="50"/>
      <c r="F4459" s="51"/>
      <c r="G4459" s="50">
        <v>6834</v>
      </c>
      <c r="H4459">
        <v>76</v>
      </c>
    </row>
    <row r="4460" spans="1:8">
      <c r="A4460" t="str">
        <f t="shared" si="151"/>
        <v>Chế độ dân quân tự vệ76</v>
      </c>
      <c r="B4460" s="3" t="s">
        <v>16</v>
      </c>
      <c r="C4460" s="8" t="s">
        <v>15</v>
      </c>
      <c r="D4460" s="49"/>
      <c r="E4460" s="50"/>
      <c r="F4460" s="51"/>
      <c r="G4460" s="50">
        <v>10182</v>
      </c>
      <c r="H4460">
        <v>76</v>
      </c>
    </row>
    <row r="4461" spans="1:8">
      <c r="A4461" t="str">
        <f t="shared" si="151"/>
        <v>Chế độ hỗ trợ Tết Nguyên đán76</v>
      </c>
      <c r="B4461" s="3" t="s">
        <v>14</v>
      </c>
      <c r="C4461" s="8" t="s">
        <v>13</v>
      </c>
      <c r="D4461" s="49"/>
      <c r="E4461" s="50"/>
      <c r="F4461" s="51"/>
      <c r="G4461" s="50">
        <v>2996</v>
      </c>
      <c r="H4461">
        <v>76</v>
      </c>
    </row>
    <row r="4462" spans="1:8">
      <c r="A4462" t="str">
        <f t="shared" si="151"/>
        <v>Chi thu gom, xử lý rác76</v>
      </c>
      <c r="B4462" s="25">
        <v>4</v>
      </c>
      <c r="C4462" s="10" t="s">
        <v>12</v>
      </c>
      <c r="D4462" s="48"/>
      <c r="E4462" s="45"/>
      <c r="F4462" s="46"/>
      <c r="G4462" s="45">
        <v>30942</v>
      </c>
      <c r="H4462">
        <v>76</v>
      </c>
    </row>
    <row r="4463" spans="1:8">
      <c r="A4463" t="str">
        <f t="shared" si="151"/>
        <v>Chi bổ sung đặc thù76</v>
      </c>
      <c r="B4463" s="25">
        <v>5</v>
      </c>
      <c r="C4463" s="6" t="s">
        <v>11</v>
      </c>
      <c r="D4463" s="47"/>
      <c r="E4463" s="45"/>
      <c r="F4463" s="46"/>
      <c r="G4463" s="45">
        <v>0</v>
      </c>
      <c r="H4463">
        <v>76</v>
      </c>
    </row>
    <row r="4464" spans="1:8">
      <c r="A4464" t="str">
        <f t="shared" si="151"/>
        <v>Hỗ trợ các phường, xã trung tâm76</v>
      </c>
      <c r="B4464" s="3" t="s">
        <v>10</v>
      </c>
      <c r="C4464" s="8" t="s">
        <v>9</v>
      </c>
      <c r="D4464" s="49"/>
      <c r="E4464" s="50"/>
      <c r="F4464" s="51"/>
      <c r="G4464" s="50">
        <v>0</v>
      </c>
      <c r="H4464">
        <v>76</v>
      </c>
    </row>
    <row r="4465" spans="1:8">
      <c r="A4465" t="str">
        <f t="shared" si="151"/>
        <v>- Phường Trấn Biên 76</v>
      </c>
      <c r="B4465" s="3"/>
      <c r="C4465" s="8" t="s">
        <v>8</v>
      </c>
      <c r="D4465" s="49"/>
      <c r="E4465" s="50"/>
      <c r="F4465" s="51">
        <v>60000</v>
      </c>
      <c r="G4465" s="50"/>
      <c r="H4465">
        <v>76</v>
      </c>
    </row>
    <row r="4466" spans="1:8" ht="30">
      <c r="A4466" t="str">
        <f t="shared" si="151"/>
        <v>- Phường Long Khánh và Phường Bình Phước76</v>
      </c>
      <c r="B4466" s="3"/>
      <c r="C4466" s="8" t="s">
        <v>7</v>
      </c>
      <c r="D4466" s="49"/>
      <c r="E4466" s="50"/>
      <c r="F4466" s="51">
        <v>19200</v>
      </c>
      <c r="G4466" s="50"/>
      <c r="H4466">
        <v>76</v>
      </c>
    </row>
    <row r="4467" spans="1:8">
      <c r="A4467" t="str">
        <f t="shared" si="151"/>
        <v>- Các phường trung tâm khác76</v>
      </c>
      <c r="B4467" s="3"/>
      <c r="C4467" s="8" t="s">
        <v>6</v>
      </c>
      <c r="D4467" s="49"/>
      <c r="E4467" s="50"/>
      <c r="F4467" s="51">
        <v>8500</v>
      </c>
      <c r="G4467" s="50"/>
      <c r="H4467">
        <v>76</v>
      </c>
    </row>
    <row r="4468" spans="1:8">
      <c r="A4468" t="str">
        <f t="shared" si="151"/>
        <v xml:space="preserve"> Hỗ trợ các xã vùng biên giới76</v>
      </c>
      <c r="B4468" s="3" t="s">
        <v>1</v>
      </c>
      <c r="C4468" s="8" t="s">
        <v>5</v>
      </c>
      <c r="D4468" s="49"/>
      <c r="E4468" s="50"/>
      <c r="F4468" s="51">
        <v>1500</v>
      </c>
      <c r="G4468" s="50">
        <v>0</v>
      </c>
      <c r="H4468">
        <v>76</v>
      </c>
    </row>
    <row r="4469" spans="1:8">
      <c r="A4469" t="str">
        <f t="shared" si="151"/>
        <v>Phân bổ chung 76</v>
      </c>
      <c r="B4469" s="25">
        <v>9</v>
      </c>
      <c r="C4469" s="6" t="s">
        <v>4</v>
      </c>
      <c r="D4469" s="47"/>
      <c r="E4469" s="45"/>
      <c r="F4469" s="46"/>
      <c r="G4469" s="45">
        <v>28105.710999999999</v>
      </c>
      <c r="H4469">
        <v>76</v>
      </c>
    </row>
    <row r="4470" spans="1:8">
      <c r="A4470" t="str">
        <f t="shared" si="151"/>
        <v>Phân bổ chung theo xã76</v>
      </c>
      <c r="B4470" s="3" t="s">
        <v>3</v>
      </c>
      <c r="C4470" s="8" t="s">
        <v>2</v>
      </c>
      <c r="D4470" s="49"/>
      <c r="E4470" s="50">
        <v>1</v>
      </c>
      <c r="F4470" s="51">
        <v>18000</v>
      </c>
      <c r="G4470" s="50">
        <v>18000</v>
      </c>
      <c r="H4470">
        <v>76</v>
      </c>
    </row>
    <row r="4471" spans="1:8">
      <c r="A4471" t="str">
        <f t="shared" si="151"/>
        <v>Phân bổ theo dân số 76</v>
      </c>
      <c r="B4471" s="3" t="s">
        <v>1</v>
      </c>
      <c r="C4471" s="8" t="s">
        <v>0</v>
      </c>
      <c r="D4471" s="49"/>
      <c r="E4471" s="52">
        <v>131243</v>
      </c>
      <c r="F4471" s="51">
        <v>7.6999999999999999E-2</v>
      </c>
      <c r="G4471" s="50">
        <v>10105.710999999999</v>
      </c>
      <c r="H4471">
        <v>76</v>
      </c>
    </row>
    <row r="4474" spans="1:8">
      <c r="B4474" s="147" t="s">
        <v>64</v>
      </c>
      <c r="C4474" s="149" t="s">
        <v>63</v>
      </c>
      <c r="D4474" s="149" t="s">
        <v>62</v>
      </c>
      <c r="E4474" s="151" t="s">
        <v>61</v>
      </c>
      <c r="F4474" s="151"/>
      <c r="G4474" s="151"/>
      <c r="H4474">
        <v>77</v>
      </c>
    </row>
    <row r="4475" spans="1:8">
      <c r="B4475" s="148"/>
      <c r="C4475" s="150"/>
      <c r="D4475" s="150"/>
      <c r="E4475" s="18" t="s">
        <v>60</v>
      </c>
      <c r="F4475" s="18" t="s">
        <v>59</v>
      </c>
      <c r="G4475" s="18" t="s">
        <v>58</v>
      </c>
      <c r="H4475">
        <v>77</v>
      </c>
    </row>
    <row r="4476" spans="1:8">
      <c r="A4476" t="str">
        <f t="shared" ref="A4476:A4507" si="152">C4476&amp;H4476</f>
        <v>Tổng77</v>
      </c>
      <c r="B4476" s="25"/>
      <c r="C4476" s="26" t="s">
        <v>57</v>
      </c>
      <c r="D4476" s="45"/>
      <c r="E4476" s="45"/>
      <c r="F4476" s="46"/>
      <c r="G4476" s="45">
        <v>149055.42199999999</v>
      </c>
      <c r="H4476">
        <v>77</v>
      </c>
    </row>
    <row r="4477" spans="1:8">
      <c r="A4477" t="str">
        <f t="shared" si="152"/>
        <v>Sự nghiệp giáo dục - đào tạo77</v>
      </c>
      <c r="B4477" s="25" t="s">
        <v>56</v>
      </c>
      <c r="C4477" s="6" t="s">
        <v>55</v>
      </c>
      <c r="D4477" s="47"/>
      <c r="E4477" s="45"/>
      <c r="F4477" s="46"/>
      <c r="G4477" s="45">
        <v>84310.319999999992</v>
      </c>
      <c r="H4477">
        <v>77</v>
      </c>
    </row>
    <row r="4478" spans="1:8" ht="28.5">
      <c r="A4478" t="str">
        <f t="shared" si="152"/>
        <v>Chi chế độ tiền lương theo số biên chế có mặt77</v>
      </c>
      <c r="B4478" s="25">
        <v>1</v>
      </c>
      <c r="C4478" s="10" t="s">
        <v>54</v>
      </c>
      <c r="D4478" s="48"/>
      <c r="E4478" s="45">
        <v>286</v>
      </c>
      <c r="F4478" s="46"/>
      <c r="G4478" s="45">
        <v>63082</v>
      </c>
      <c r="H4478">
        <v>77</v>
      </c>
    </row>
    <row r="4479" spans="1:8">
      <c r="A4479" t="str">
        <f t="shared" si="152"/>
        <v>Khoán chi hoạt động giáo dục77</v>
      </c>
      <c r="B4479" s="25">
        <v>2</v>
      </c>
      <c r="C4479" s="6" t="s">
        <v>163</v>
      </c>
      <c r="D4479" s="47"/>
      <c r="E4479" s="45">
        <v>319</v>
      </c>
      <c r="F4479" s="46"/>
      <c r="G4479" s="45">
        <v>16043</v>
      </c>
      <c r="H4479">
        <v>77</v>
      </c>
    </row>
    <row r="4480" spans="1:8">
      <c r="A4480" t="str">
        <f t="shared" si="152"/>
        <v>Mầm non77</v>
      </c>
      <c r="B4480" s="3" t="s">
        <v>10</v>
      </c>
      <c r="C4480" s="8" t="s">
        <v>53</v>
      </c>
      <c r="D4480" s="49"/>
      <c r="E4480" s="50"/>
      <c r="F4480" s="51"/>
      <c r="G4480" s="50">
        <v>6480</v>
      </c>
      <c r="H4480">
        <v>77</v>
      </c>
    </row>
    <row r="4481" spans="1:8">
      <c r="A4481" t="str">
        <f t="shared" si="152"/>
        <v>- Phường77</v>
      </c>
      <c r="B4481" s="3"/>
      <c r="C4481" s="8" t="s">
        <v>167</v>
      </c>
      <c r="D4481" s="49"/>
      <c r="E4481" s="50"/>
      <c r="F4481" s="51">
        <v>52</v>
      </c>
      <c r="G4481" s="50">
        <v>0</v>
      </c>
      <c r="H4481">
        <v>77</v>
      </c>
    </row>
    <row r="4482" spans="1:8">
      <c r="A4482" t="str">
        <f t="shared" si="152"/>
        <v>- Xã77</v>
      </c>
      <c r="B4482" s="3"/>
      <c r="C4482" s="8" t="s">
        <v>164</v>
      </c>
      <c r="D4482" s="49"/>
      <c r="E4482" s="50">
        <v>108</v>
      </c>
      <c r="F4482" s="51">
        <v>60</v>
      </c>
      <c r="G4482" s="50">
        <v>6480</v>
      </c>
      <c r="H4482">
        <v>77</v>
      </c>
    </row>
    <row r="4483" spans="1:8">
      <c r="A4483" t="str">
        <f t="shared" si="152"/>
        <v>Cấp 1, 277</v>
      </c>
      <c r="B4483" s="3" t="s">
        <v>1</v>
      </c>
      <c r="C4483" s="8" t="s">
        <v>52</v>
      </c>
      <c r="D4483" s="49"/>
      <c r="E4483" s="50"/>
      <c r="F4483" s="51"/>
      <c r="G4483" s="50">
        <v>7385</v>
      </c>
      <c r="H4483">
        <v>77</v>
      </c>
    </row>
    <row r="4484" spans="1:8">
      <c r="A4484" t="str">
        <f t="shared" si="152"/>
        <v>-Phường77</v>
      </c>
      <c r="B4484" s="3"/>
      <c r="C4484" s="8" t="s">
        <v>168</v>
      </c>
      <c r="D4484" s="49"/>
      <c r="E4484" s="50"/>
      <c r="F4484" s="51">
        <v>30</v>
      </c>
      <c r="G4484" s="50">
        <v>0</v>
      </c>
      <c r="H4484">
        <v>77</v>
      </c>
    </row>
    <row r="4485" spans="1:8">
      <c r="A4485" t="str">
        <f t="shared" si="152"/>
        <v>-Xã77</v>
      </c>
      <c r="B4485" s="3"/>
      <c r="C4485" s="8" t="s">
        <v>169</v>
      </c>
      <c r="D4485" s="49"/>
      <c r="E4485" s="50">
        <v>211</v>
      </c>
      <c r="F4485" s="51">
        <v>35</v>
      </c>
      <c r="G4485" s="50">
        <v>7385</v>
      </c>
      <c r="H4485">
        <v>77</v>
      </c>
    </row>
    <row r="4486" spans="1:8">
      <c r="A4486" t="str">
        <f t="shared" si="152"/>
        <v>Trường chính trị 77</v>
      </c>
      <c r="B4486" s="3" t="s">
        <v>26</v>
      </c>
      <c r="C4486" s="8" t="s">
        <v>51</v>
      </c>
      <c r="D4486" s="49"/>
      <c r="E4486" s="50"/>
      <c r="F4486" s="51">
        <v>80</v>
      </c>
      <c r="G4486" s="50">
        <v>0</v>
      </c>
      <c r="H4486">
        <v>77</v>
      </c>
    </row>
    <row r="4487" spans="1:8">
      <c r="A4487" t="str">
        <f t="shared" si="152"/>
        <v>Trường dân tộc nội trú77</v>
      </c>
      <c r="B4487" s="3" t="s">
        <v>24</v>
      </c>
      <c r="C4487" s="8" t="s">
        <v>165</v>
      </c>
      <c r="D4487" s="49"/>
      <c r="E4487" s="50"/>
      <c r="F4487" s="51">
        <v>55</v>
      </c>
      <c r="G4487" s="50"/>
      <c r="H4487">
        <v>77</v>
      </c>
    </row>
    <row r="4488" spans="1:8" ht="45">
      <c r="A4488" t="str">
        <f t="shared" si="152"/>
        <v>'Phân bổ bổ sung số biên chế tiết kiệm, chưa tuyển sự nghiệp giáo dục - đào tạo77</v>
      </c>
      <c r="B4488" s="3" t="s">
        <v>22</v>
      </c>
      <c r="C4488" s="8" t="s">
        <v>170</v>
      </c>
      <c r="D4488" s="49"/>
      <c r="E4488" s="50">
        <v>33</v>
      </c>
      <c r="F4488" s="51">
        <v>66</v>
      </c>
      <c r="G4488" s="50">
        <v>2178</v>
      </c>
      <c r="H4488">
        <v>77</v>
      </c>
    </row>
    <row r="4489" spans="1:8">
      <c r="A4489" t="str">
        <f t="shared" si="152"/>
        <v>Chi các chế độ chính sách77</v>
      </c>
      <c r="B4489" s="25">
        <v>3</v>
      </c>
      <c r="C4489" s="6" t="s">
        <v>50</v>
      </c>
      <c r="D4489" s="47"/>
      <c r="E4489" s="45"/>
      <c r="F4489" s="46"/>
      <c r="G4489" s="45">
        <v>4560.2</v>
      </c>
      <c r="H4489">
        <v>77</v>
      </c>
    </row>
    <row r="4490" spans="1:8" ht="30">
      <c r="A4490" t="str">
        <f t="shared" si="152"/>
        <v>Miễn giảm học phí, hỗ trợ chi phí học tập77</v>
      </c>
      <c r="B4490" s="3" t="s">
        <v>10</v>
      </c>
      <c r="C4490" s="8" t="s">
        <v>49</v>
      </c>
      <c r="D4490" s="49"/>
      <c r="E4490" s="50"/>
      <c r="F4490" s="51"/>
      <c r="G4490" s="50">
        <v>571</v>
      </c>
      <c r="H4490">
        <v>77</v>
      </c>
    </row>
    <row r="4491" spans="1:8" ht="45">
      <c r="A4491" t="str">
        <f t="shared" si="152"/>
        <v>Chính sách hỗ trợ mầm non (tiền ăn trẻ, hỗ trợ giáo viên, hỗ trợ cơ sở mầm non)77</v>
      </c>
      <c r="B4491" s="3" t="s">
        <v>1</v>
      </c>
      <c r="C4491" s="8" t="s">
        <v>48</v>
      </c>
      <c r="D4491" s="49"/>
      <c r="E4491" s="50"/>
      <c r="F4491" s="51"/>
      <c r="G4491" s="50">
        <v>81</v>
      </c>
      <c r="H4491">
        <v>77</v>
      </c>
    </row>
    <row r="4492" spans="1:8">
      <c r="A4492" t="str">
        <f t="shared" si="152"/>
        <v>Chế độ hỗ trợ học sinh khuyết tật77</v>
      </c>
      <c r="B4492" s="3" t="s">
        <v>26</v>
      </c>
      <c r="C4492" s="8" t="s">
        <v>47</v>
      </c>
      <c r="D4492" s="49"/>
      <c r="E4492" s="50"/>
      <c r="F4492" s="51"/>
      <c r="G4492" s="50">
        <v>89</v>
      </c>
      <c r="H4492">
        <v>77</v>
      </c>
    </row>
    <row r="4493" spans="1:8" ht="30">
      <c r="A4493" t="str">
        <f t="shared" si="152"/>
        <v>Chế độ giáo viên dạy trẻ khuyết tật77</v>
      </c>
      <c r="B4493" s="3" t="s">
        <v>24</v>
      </c>
      <c r="C4493" s="8" t="s">
        <v>46</v>
      </c>
      <c r="D4493" s="49"/>
      <c r="E4493" s="50"/>
      <c r="F4493" s="51"/>
      <c r="G4493" s="50">
        <v>3476</v>
      </c>
      <c r="H4493">
        <v>77</v>
      </c>
    </row>
    <row r="4494" spans="1:8" ht="30">
      <c r="A4494" t="str">
        <f t="shared" si="152"/>
        <v>Chế độ hỗ trợ trẻ em nhà trẻ bán trú77</v>
      </c>
      <c r="B4494" s="3" t="s">
        <v>22</v>
      </c>
      <c r="C4494" s="8" t="s">
        <v>45</v>
      </c>
      <c r="D4494" s="49"/>
      <c r="E4494" s="50"/>
      <c r="F4494" s="51"/>
      <c r="G4494" s="50"/>
      <c r="H4494">
        <v>77</v>
      </c>
    </row>
    <row r="4495" spans="1:8" ht="30">
      <c r="A4495" t="str">
        <f t="shared" si="152"/>
        <v>Chế độ hỗ trợ đối với học sinh, trường dân tộc nội trú77</v>
      </c>
      <c r="B4495" s="21" t="s">
        <v>20</v>
      </c>
      <c r="C4495" s="22" t="s">
        <v>161</v>
      </c>
      <c r="D4495" s="49"/>
      <c r="E4495" s="50"/>
      <c r="F4495" s="51"/>
      <c r="G4495" s="50"/>
      <c r="H4495">
        <v>77</v>
      </c>
    </row>
    <row r="4496" spans="1:8">
      <c r="A4496" t="str">
        <f t="shared" si="152"/>
        <v>Hỗ trợ Tết Nguyên đán77</v>
      </c>
      <c r="B4496" s="3" t="s">
        <v>18</v>
      </c>
      <c r="C4496" s="8" t="s">
        <v>44</v>
      </c>
      <c r="D4496" s="49"/>
      <c r="E4496" s="50">
        <v>286</v>
      </c>
      <c r="F4496" s="51">
        <v>1.2</v>
      </c>
      <c r="G4496" s="50">
        <v>343.2</v>
      </c>
      <c r="H4496">
        <v>77</v>
      </c>
    </row>
    <row r="4497" spans="1:8">
      <c r="A4497" t="str">
        <f t="shared" si="152"/>
        <v>Các đặc thù77</v>
      </c>
      <c r="B4497" s="25">
        <v>4</v>
      </c>
      <c r="C4497" s="6" t="s">
        <v>43</v>
      </c>
      <c r="D4497" s="47"/>
      <c r="E4497" s="45"/>
      <c r="F4497" s="46"/>
      <c r="G4497" s="45">
        <v>392</v>
      </c>
      <c r="H4497">
        <v>77</v>
      </c>
    </row>
    <row r="4498" spans="1:8" ht="30">
      <c r="A4498" t="str">
        <f t="shared" si="152"/>
        <v>Trường có từ 02 cơ sở trở lên, mỗi cơ sở77</v>
      </c>
      <c r="B4498" s="3" t="s">
        <v>10</v>
      </c>
      <c r="C4498" s="8" t="s">
        <v>42</v>
      </c>
      <c r="D4498" s="49"/>
      <c r="E4498" s="50">
        <v>7</v>
      </c>
      <c r="F4498" s="51">
        <v>56</v>
      </c>
      <c r="G4498" s="50">
        <v>392</v>
      </c>
      <c r="H4498">
        <v>77</v>
      </c>
    </row>
    <row r="4499" spans="1:8" ht="30">
      <c r="A4499" t="str">
        <f t="shared" si="152"/>
        <v>Hỗ trợ các phường, xã trung tâm (kinh phí đào tạo chính trị)77</v>
      </c>
      <c r="B4499" s="3" t="s">
        <v>1</v>
      </c>
      <c r="C4499" s="8" t="s">
        <v>166</v>
      </c>
      <c r="D4499" s="49"/>
      <c r="E4499" s="50"/>
      <c r="F4499" s="51">
        <v>1500</v>
      </c>
      <c r="G4499" s="50"/>
      <c r="H4499">
        <v>77</v>
      </c>
    </row>
    <row r="4500" spans="1:8">
      <c r="A4500" t="str">
        <f t="shared" si="152"/>
        <v>Kinh phí hoạt động ngành77</v>
      </c>
      <c r="B4500" s="25">
        <v>5</v>
      </c>
      <c r="C4500" s="6" t="s">
        <v>41</v>
      </c>
      <c r="D4500" s="47"/>
      <c r="E4500" s="52">
        <v>23312</v>
      </c>
      <c r="F4500" s="53">
        <v>0.01</v>
      </c>
      <c r="G4500" s="45">
        <v>233.12</v>
      </c>
      <c r="H4500">
        <v>77</v>
      </c>
    </row>
    <row r="4501" spans="1:8">
      <c r="A4501" t="str">
        <f t="shared" si="152"/>
        <v>Các sự nghiệp khác77</v>
      </c>
      <c r="B4501" s="25" t="s">
        <v>40</v>
      </c>
      <c r="C4501" s="6" t="s">
        <v>39</v>
      </c>
      <c r="D4501" s="47"/>
      <c r="E4501" s="50"/>
      <c r="F4501" s="46"/>
      <c r="G4501" s="45">
        <v>64745.101999999999</v>
      </c>
      <c r="H4501">
        <v>77</v>
      </c>
    </row>
    <row r="4502" spans="1:8">
      <c r="A4502" t="str">
        <f t="shared" si="152"/>
        <v>Chi chế độ tiền lương77</v>
      </c>
      <c r="B4502" s="25">
        <v>1</v>
      </c>
      <c r="C4502" s="10" t="s">
        <v>38</v>
      </c>
      <c r="D4502" s="48"/>
      <c r="E4502" s="45"/>
      <c r="F4502" s="46"/>
      <c r="G4502" s="45">
        <v>12216.264000000001</v>
      </c>
      <c r="H4502">
        <v>77</v>
      </c>
    </row>
    <row r="4503" spans="1:8" ht="30">
      <c r="A4503" t="str">
        <f t="shared" si="152"/>
        <v>Chế độ tiền lương theo số biên chế có mặt77</v>
      </c>
      <c r="B4503" s="3" t="s">
        <v>10</v>
      </c>
      <c r="C4503" s="8" t="s">
        <v>37</v>
      </c>
      <c r="D4503" s="49"/>
      <c r="E4503" s="50">
        <v>59</v>
      </c>
      <c r="F4503" s="51"/>
      <c r="G4503" s="50">
        <v>10184</v>
      </c>
      <c r="H4503">
        <v>77</v>
      </c>
    </row>
    <row r="4504" spans="1:8">
      <c r="A4504" t="str">
        <f t="shared" si="152"/>
        <v>Phụ cấp cấp ủy77</v>
      </c>
      <c r="B4504" s="3" t="s">
        <v>1</v>
      </c>
      <c r="C4504" s="8" t="s">
        <v>36</v>
      </c>
      <c r="D4504" s="49"/>
      <c r="E4504" s="54">
        <v>27</v>
      </c>
      <c r="F4504" s="51">
        <v>8.4239999999999995</v>
      </c>
      <c r="G4504" s="50">
        <v>227.44799999999998</v>
      </c>
      <c r="H4504">
        <v>77</v>
      </c>
    </row>
    <row r="4505" spans="1:8">
      <c r="A4505" t="str">
        <f t="shared" si="152"/>
        <v>Phụ cấp HĐND77</v>
      </c>
      <c r="B4505" s="3" t="s">
        <v>26</v>
      </c>
      <c r="C4505" s="8" t="s">
        <v>35</v>
      </c>
      <c r="D4505" s="49"/>
      <c r="E4505" s="54"/>
      <c r="F4505" s="51"/>
      <c r="G4505" s="50">
        <v>426.81599999999997</v>
      </c>
      <c r="H4505">
        <v>77</v>
      </c>
    </row>
    <row r="4506" spans="1:8" ht="45">
      <c r="A4506" t="str">
        <f t="shared" si="152"/>
        <v>Chế độ người hoạt động không chuyên trách, người trực tiếp tham gia hoạt động tại cấp ấp77</v>
      </c>
      <c r="B4506" s="3" t="s">
        <v>24</v>
      </c>
      <c r="C4506" s="8" t="s">
        <v>34</v>
      </c>
      <c r="D4506" s="49"/>
      <c r="E4506" s="50"/>
      <c r="F4506" s="51"/>
      <c r="G4506" s="50">
        <v>1378</v>
      </c>
      <c r="H4506">
        <v>77</v>
      </c>
    </row>
    <row r="4507" spans="1:8">
      <c r="A4507" t="str">
        <f t="shared" si="152"/>
        <v>Khoán chi hoạt động 77</v>
      </c>
      <c r="B4507" s="25">
        <v>2</v>
      </c>
      <c r="C4507" s="6" t="s">
        <v>33</v>
      </c>
      <c r="D4507" s="47"/>
      <c r="E4507" s="45"/>
      <c r="F4507" s="46"/>
      <c r="G4507" s="45">
        <v>8212</v>
      </c>
      <c r="H4507">
        <v>77</v>
      </c>
    </row>
    <row r="4508" spans="1:8" ht="30">
      <c r="A4508" t="str">
        <f t="shared" ref="A4508:A4530" si="153">C4508&amp;H4508</f>
        <v>Phân bổ theo số biên chế CBCC được giao77</v>
      </c>
      <c r="B4508" s="14" t="s">
        <v>10</v>
      </c>
      <c r="C4508" s="15" t="s">
        <v>32</v>
      </c>
      <c r="D4508" s="55"/>
      <c r="E4508" s="56">
        <v>71</v>
      </c>
      <c r="F4508" s="57">
        <v>80</v>
      </c>
      <c r="G4508" s="58">
        <v>5680</v>
      </c>
      <c r="H4508">
        <v>77</v>
      </c>
    </row>
    <row r="4509" spans="1:8" ht="30">
      <c r="A4509" t="str">
        <f t="shared" si="153"/>
        <v>Phân bổ theo số biên chế viên chức được giao77</v>
      </c>
      <c r="B4509" s="14" t="s">
        <v>1</v>
      </c>
      <c r="C4509" s="15" t="s">
        <v>31</v>
      </c>
      <c r="D4509" s="55"/>
      <c r="E4509" s="56">
        <v>15</v>
      </c>
      <c r="F4509" s="57">
        <v>50</v>
      </c>
      <c r="G4509" s="58">
        <v>750</v>
      </c>
      <c r="H4509">
        <v>77</v>
      </c>
    </row>
    <row r="4510" spans="1:8" ht="30">
      <c r="A4510" t="str">
        <f t="shared" si="153"/>
        <v>Phân bổ bổ sung số biên chế tiết kiệm, chưa tuyển77</v>
      </c>
      <c r="B4510" s="14" t="s">
        <v>26</v>
      </c>
      <c r="C4510" s="13" t="s">
        <v>30</v>
      </c>
      <c r="D4510" s="59"/>
      <c r="E4510" s="56">
        <v>27</v>
      </c>
      <c r="F4510" s="57">
        <v>66</v>
      </c>
      <c r="G4510" s="58">
        <v>1782</v>
      </c>
      <c r="H4510">
        <v>77</v>
      </c>
    </row>
    <row r="4511" spans="1:8">
      <c r="A4511" t="str">
        <f t="shared" si="153"/>
        <v>Chi các chế độ chính sách lớn77</v>
      </c>
      <c r="B4511" s="25">
        <v>3</v>
      </c>
      <c r="C4511" s="6" t="s">
        <v>29</v>
      </c>
      <c r="D4511" s="47"/>
      <c r="E4511" s="45"/>
      <c r="F4511" s="46"/>
      <c r="G4511" s="45">
        <v>22577.813999999998</v>
      </c>
      <c r="H4511">
        <v>77</v>
      </c>
    </row>
    <row r="4512" spans="1:8" ht="30">
      <c r="A4512" t="str">
        <f t="shared" si="153"/>
        <v>Chi chế độ trợ giúp xã hội thường xuyên77</v>
      </c>
      <c r="B4512" s="3" t="s">
        <v>10</v>
      </c>
      <c r="C4512" s="8" t="s">
        <v>28</v>
      </c>
      <c r="D4512" s="49"/>
      <c r="E4512" s="50"/>
      <c r="F4512" s="51"/>
      <c r="G4512" s="50">
        <v>10908</v>
      </c>
      <c r="H4512">
        <v>77</v>
      </c>
    </row>
    <row r="4513" spans="1:8">
      <c r="A4513" t="str">
        <f t="shared" si="153"/>
        <v>Tiền điện hộ nghèo, BTXH77</v>
      </c>
      <c r="B4513" s="3" t="s">
        <v>1</v>
      </c>
      <c r="C4513" s="8" t="s">
        <v>27</v>
      </c>
      <c r="D4513" s="49"/>
      <c r="E4513" s="50"/>
      <c r="F4513" s="51"/>
      <c r="G4513" s="50">
        <v>117.114</v>
      </c>
      <c r="H4513">
        <v>77</v>
      </c>
    </row>
    <row r="4514" spans="1:8" ht="30">
      <c r="A4514" t="str">
        <f t="shared" si="153"/>
        <v>Chính sách người có uy tín, già làng77</v>
      </c>
      <c r="B4514" s="3" t="s">
        <v>26</v>
      </c>
      <c r="C4514" s="8" t="s">
        <v>25</v>
      </c>
      <c r="D4514" s="49"/>
      <c r="E4514" s="50"/>
      <c r="F4514" s="51"/>
      <c r="G4514" s="50">
        <v>84.700000000000017</v>
      </c>
      <c r="H4514">
        <v>77</v>
      </c>
    </row>
    <row r="4515" spans="1:8" ht="30">
      <c r="A4515" t="str">
        <f t="shared" si="153"/>
        <v>Chế độ quà tặng, chúc thọ người cao tuổi77</v>
      </c>
      <c r="B4515" s="3" t="s">
        <v>24</v>
      </c>
      <c r="C4515" s="8" t="s">
        <v>23</v>
      </c>
      <c r="D4515" s="49"/>
      <c r="E4515" s="50"/>
      <c r="F4515" s="51"/>
      <c r="G4515" s="50">
        <v>124.79999999999998</v>
      </c>
      <c r="H4515">
        <v>77</v>
      </c>
    </row>
    <row r="4516" spans="1:8" ht="30">
      <c r="A4516" t="str">
        <f t="shared" si="153"/>
        <v>Chế độ đối với trưởng các đoàn thể ấp77</v>
      </c>
      <c r="B4516" s="3" t="s">
        <v>22</v>
      </c>
      <c r="C4516" s="8" t="s">
        <v>21</v>
      </c>
      <c r="D4516" s="49"/>
      <c r="E4516" s="50">
        <v>32</v>
      </c>
      <c r="F4516" s="51">
        <v>3.5999999999999996</v>
      </c>
      <c r="G4516" s="50">
        <v>115.19999999999999</v>
      </c>
      <c r="H4516">
        <v>77</v>
      </c>
    </row>
    <row r="4517" spans="1:8">
      <c r="A4517" t="str">
        <f t="shared" si="153"/>
        <v>Chế độ hỗ trợ tổ nhân dân77</v>
      </c>
      <c r="B4517" s="3" t="s">
        <v>20</v>
      </c>
      <c r="C4517" s="8" t="s">
        <v>19</v>
      </c>
      <c r="D4517" s="49"/>
      <c r="E4517" s="50">
        <v>135</v>
      </c>
      <c r="F4517" s="51">
        <v>3.5999999999999996</v>
      </c>
      <c r="G4517" s="50">
        <v>485.99999999999994</v>
      </c>
      <c r="H4517">
        <v>77</v>
      </c>
    </row>
    <row r="4518" spans="1:8" ht="30">
      <c r="A4518" t="str">
        <f t="shared" si="153"/>
        <v>Chế độ đối với đội an ninh trật tự cơ sở77</v>
      </c>
      <c r="B4518" s="3" t="s">
        <v>18</v>
      </c>
      <c r="C4518" s="8" t="s">
        <v>17</v>
      </c>
      <c r="D4518" s="49"/>
      <c r="E4518" s="50"/>
      <c r="F4518" s="51"/>
      <c r="G4518" s="50">
        <v>2326</v>
      </c>
      <c r="H4518">
        <v>77</v>
      </c>
    </row>
    <row r="4519" spans="1:8">
      <c r="A4519" t="str">
        <f t="shared" si="153"/>
        <v>Chế độ dân quân tự vệ77</v>
      </c>
      <c r="B4519" s="3" t="s">
        <v>16</v>
      </c>
      <c r="C4519" s="8" t="s">
        <v>15</v>
      </c>
      <c r="D4519" s="49"/>
      <c r="E4519" s="50"/>
      <c r="F4519" s="51"/>
      <c r="G4519" s="50">
        <v>6986</v>
      </c>
      <c r="H4519">
        <v>77</v>
      </c>
    </row>
    <row r="4520" spans="1:8">
      <c r="A4520" t="str">
        <f t="shared" si="153"/>
        <v>Chế độ hỗ trợ Tết Nguyên đán77</v>
      </c>
      <c r="B4520" s="3" t="s">
        <v>14</v>
      </c>
      <c r="C4520" s="8" t="s">
        <v>13</v>
      </c>
      <c r="D4520" s="49"/>
      <c r="E4520" s="50"/>
      <c r="F4520" s="51">
        <v>1.2</v>
      </c>
      <c r="G4520" s="50">
        <v>1430</v>
      </c>
      <c r="H4520">
        <v>77</v>
      </c>
    </row>
    <row r="4521" spans="1:8">
      <c r="A4521" t="str">
        <f t="shared" si="153"/>
        <v>Chi thu gom, xử lý rác77</v>
      </c>
      <c r="B4521" s="25">
        <v>4</v>
      </c>
      <c r="C4521" s="10" t="s">
        <v>12</v>
      </c>
      <c r="D4521" s="48"/>
      <c r="E4521" s="45"/>
      <c r="F4521" s="46"/>
      <c r="G4521" s="45">
        <v>1944</v>
      </c>
      <c r="H4521">
        <v>77</v>
      </c>
    </row>
    <row r="4522" spans="1:8">
      <c r="A4522" t="str">
        <f t="shared" si="153"/>
        <v>Chi bổ sung đặc thù77</v>
      </c>
      <c r="B4522" s="25">
        <v>5</v>
      </c>
      <c r="C4522" s="6" t="s">
        <v>11</v>
      </c>
      <c r="D4522" s="47"/>
      <c r="E4522" s="45"/>
      <c r="F4522" s="46"/>
      <c r="G4522" s="45">
        <v>0</v>
      </c>
      <c r="H4522">
        <v>77</v>
      </c>
    </row>
    <row r="4523" spans="1:8">
      <c r="A4523" t="str">
        <f t="shared" si="153"/>
        <v>Hỗ trợ các phường, xã trung tâm77</v>
      </c>
      <c r="B4523" s="3" t="s">
        <v>10</v>
      </c>
      <c r="C4523" s="8" t="s">
        <v>9</v>
      </c>
      <c r="D4523" s="49"/>
      <c r="E4523" s="50"/>
      <c r="F4523" s="51"/>
      <c r="G4523" s="50">
        <v>0</v>
      </c>
      <c r="H4523">
        <v>77</v>
      </c>
    </row>
    <row r="4524" spans="1:8">
      <c r="A4524" t="str">
        <f t="shared" si="153"/>
        <v>- Phường Trấn Biên 77</v>
      </c>
      <c r="B4524" s="3"/>
      <c r="C4524" s="8" t="s">
        <v>8</v>
      </c>
      <c r="D4524" s="49"/>
      <c r="E4524" s="50"/>
      <c r="F4524" s="51">
        <v>60000</v>
      </c>
      <c r="G4524" s="50"/>
      <c r="H4524">
        <v>77</v>
      </c>
    </row>
    <row r="4525" spans="1:8" ht="30">
      <c r="A4525" t="str">
        <f t="shared" si="153"/>
        <v>- Phường Long Khánh và Phường Bình Phước77</v>
      </c>
      <c r="B4525" s="3"/>
      <c r="C4525" s="8" t="s">
        <v>7</v>
      </c>
      <c r="D4525" s="49"/>
      <c r="E4525" s="50"/>
      <c r="F4525" s="51">
        <v>19200</v>
      </c>
      <c r="G4525" s="50"/>
      <c r="H4525">
        <v>77</v>
      </c>
    </row>
    <row r="4526" spans="1:8">
      <c r="A4526" t="str">
        <f t="shared" si="153"/>
        <v>- Các phường trung tâm khác77</v>
      </c>
      <c r="B4526" s="3"/>
      <c r="C4526" s="8" t="s">
        <v>6</v>
      </c>
      <c r="D4526" s="49"/>
      <c r="E4526" s="50"/>
      <c r="F4526" s="51">
        <v>8500</v>
      </c>
      <c r="G4526" s="50"/>
      <c r="H4526">
        <v>77</v>
      </c>
    </row>
    <row r="4527" spans="1:8">
      <c r="A4527" t="str">
        <f t="shared" si="153"/>
        <v xml:space="preserve"> Hỗ trợ các xã vùng biên giới77</v>
      </c>
      <c r="B4527" s="3" t="s">
        <v>1</v>
      </c>
      <c r="C4527" s="8" t="s">
        <v>5</v>
      </c>
      <c r="D4527" s="49"/>
      <c r="E4527" s="50"/>
      <c r="F4527" s="51">
        <v>3000</v>
      </c>
      <c r="G4527" s="50">
        <v>0</v>
      </c>
      <c r="H4527">
        <v>77</v>
      </c>
    </row>
    <row r="4528" spans="1:8">
      <c r="A4528" t="str">
        <f t="shared" si="153"/>
        <v>Phân bổ chung 77</v>
      </c>
      <c r="B4528" s="25">
        <v>9</v>
      </c>
      <c r="C4528" s="6" t="s">
        <v>4</v>
      </c>
      <c r="D4528" s="47"/>
      <c r="E4528" s="45"/>
      <c r="F4528" s="46"/>
      <c r="G4528" s="45">
        <v>19795.024000000001</v>
      </c>
      <c r="H4528">
        <v>77</v>
      </c>
    </row>
    <row r="4529" spans="1:8">
      <c r="A4529" t="str">
        <f t="shared" si="153"/>
        <v>Phân bổ chung theo xã77</v>
      </c>
      <c r="B4529" s="3" t="s">
        <v>3</v>
      </c>
      <c r="C4529" s="8" t="s">
        <v>2</v>
      </c>
      <c r="D4529" s="49"/>
      <c r="E4529" s="50">
        <v>1</v>
      </c>
      <c r="F4529" s="51">
        <v>18000</v>
      </c>
      <c r="G4529" s="50">
        <v>18000</v>
      </c>
      <c r="H4529">
        <v>77</v>
      </c>
    </row>
    <row r="4530" spans="1:8">
      <c r="A4530" t="str">
        <f t="shared" si="153"/>
        <v>Phân bổ theo dân số 77</v>
      </c>
      <c r="B4530" s="3" t="s">
        <v>1</v>
      </c>
      <c r="C4530" s="8" t="s">
        <v>0</v>
      </c>
      <c r="D4530" s="49"/>
      <c r="E4530" s="52">
        <v>23312</v>
      </c>
      <c r="F4530" s="51">
        <v>7.6999999999999999E-2</v>
      </c>
      <c r="G4530" s="50">
        <v>1795.0239999999999</v>
      </c>
      <c r="H4530">
        <v>77</v>
      </c>
    </row>
    <row r="4532" spans="1:8">
      <c r="B4532" s="147" t="s">
        <v>64</v>
      </c>
      <c r="C4532" s="149" t="s">
        <v>63</v>
      </c>
      <c r="D4532" s="149" t="s">
        <v>62</v>
      </c>
      <c r="E4532" s="151" t="s">
        <v>61</v>
      </c>
      <c r="F4532" s="151"/>
      <c r="G4532" s="151"/>
      <c r="H4532">
        <v>78</v>
      </c>
    </row>
    <row r="4533" spans="1:8">
      <c r="B4533" s="148"/>
      <c r="C4533" s="150"/>
      <c r="D4533" s="150"/>
      <c r="E4533" s="18" t="s">
        <v>60</v>
      </c>
      <c r="F4533" s="18" t="s">
        <v>59</v>
      </c>
      <c r="G4533" s="18" t="s">
        <v>58</v>
      </c>
      <c r="H4533">
        <v>78</v>
      </c>
    </row>
    <row r="4534" spans="1:8">
      <c r="A4534" t="str">
        <f t="shared" ref="A4534:A4565" si="154">C4534&amp;H4534</f>
        <v>Tổng78</v>
      </c>
      <c r="B4534" s="25"/>
      <c r="C4534" s="26" t="s">
        <v>57</v>
      </c>
      <c r="D4534" s="45"/>
      <c r="E4534" s="45">
        <v>431</v>
      </c>
      <c r="F4534" s="46">
        <v>0</v>
      </c>
      <c r="G4534" s="45">
        <v>238041.87479023365</v>
      </c>
      <c r="H4534">
        <v>78</v>
      </c>
    </row>
    <row r="4535" spans="1:8">
      <c r="A4535" t="str">
        <f t="shared" si="154"/>
        <v>Sự nghiệp giáo dục - đào tạo78</v>
      </c>
      <c r="B4535" s="25" t="s">
        <v>56</v>
      </c>
      <c r="C4535" s="6" t="s">
        <v>55</v>
      </c>
      <c r="D4535" s="47"/>
      <c r="E4535" s="45">
        <v>431</v>
      </c>
      <c r="F4535" s="46"/>
      <c r="G4535" s="45">
        <v>149160.36321303365</v>
      </c>
      <c r="H4535">
        <v>78</v>
      </c>
    </row>
    <row r="4536" spans="1:8" ht="28.5">
      <c r="A4536" t="str">
        <f t="shared" si="154"/>
        <v>Chi chế độ tiền lương theo số biên chế có mặt78</v>
      </c>
      <c r="B4536" s="25">
        <v>1</v>
      </c>
      <c r="C4536" s="10" t="s">
        <v>54</v>
      </c>
      <c r="D4536" s="48"/>
      <c r="E4536" s="45">
        <v>424</v>
      </c>
      <c r="F4536" s="46"/>
      <c r="G4536" s="45">
        <v>116266.04379</v>
      </c>
      <c r="H4536">
        <v>78</v>
      </c>
    </row>
    <row r="4537" spans="1:8">
      <c r="A4537" t="str">
        <f t="shared" si="154"/>
        <v>Khoán chi hoạt động giáo dục78</v>
      </c>
      <c r="B4537" s="25">
        <v>2</v>
      </c>
      <c r="C4537" s="6" t="s">
        <v>163</v>
      </c>
      <c r="D4537" s="47"/>
      <c r="E4537" s="45">
        <v>431</v>
      </c>
      <c r="F4537" s="46"/>
      <c r="G4537" s="45">
        <v>18454.950400000002</v>
      </c>
      <c r="H4537">
        <v>78</v>
      </c>
    </row>
    <row r="4538" spans="1:8">
      <c r="A4538" t="str">
        <f t="shared" si="154"/>
        <v>Mầm non78</v>
      </c>
      <c r="B4538" s="3" t="s">
        <v>10</v>
      </c>
      <c r="C4538" s="8" t="s">
        <v>53</v>
      </c>
      <c r="D4538" s="49"/>
      <c r="E4538" s="50">
        <v>82</v>
      </c>
      <c r="F4538" s="51"/>
      <c r="G4538" s="50">
        <v>4920</v>
      </c>
      <c r="H4538">
        <v>78</v>
      </c>
    </row>
    <row r="4539" spans="1:8">
      <c r="A4539" t="str">
        <f t="shared" si="154"/>
        <v>- Phường78</v>
      </c>
      <c r="B4539" s="3"/>
      <c r="C4539" s="8" t="s">
        <v>167</v>
      </c>
      <c r="D4539" s="49"/>
      <c r="E4539" s="50"/>
      <c r="F4539" s="51">
        <v>52</v>
      </c>
      <c r="G4539" s="50">
        <v>0</v>
      </c>
      <c r="H4539">
        <v>78</v>
      </c>
    </row>
    <row r="4540" spans="1:8">
      <c r="A4540" t="str">
        <f t="shared" si="154"/>
        <v>- Xã78</v>
      </c>
      <c r="B4540" s="3"/>
      <c r="C4540" s="8" t="s">
        <v>164</v>
      </c>
      <c r="D4540" s="49"/>
      <c r="E4540" s="50">
        <v>82</v>
      </c>
      <c r="F4540" s="51">
        <v>60</v>
      </c>
      <c r="G4540" s="50">
        <v>4920</v>
      </c>
      <c r="H4540">
        <v>78</v>
      </c>
    </row>
    <row r="4541" spans="1:8">
      <c r="A4541" t="str">
        <f t="shared" si="154"/>
        <v>Cấp 1, 278</v>
      </c>
      <c r="B4541" s="3" t="s">
        <v>1</v>
      </c>
      <c r="C4541" s="8" t="s">
        <v>52</v>
      </c>
      <c r="D4541" s="49"/>
      <c r="E4541" s="50">
        <v>318</v>
      </c>
      <c r="F4541" s="51"/>
      <c r="G4541" s="50">
        <v>11130</v>
      </c>
      <c r="H4541">
        <v>78</v>
      </c>
    </row>
    <row r="4542" spans="1:8">
      <c r="A4542" t="str">
        <f t="shared" si="154"/>
        <v>-Phường78</v>
      </c>
      <c r="B4542" s="3"/>
      <c r="C4542" s="8" t="s">
        <v>168</v>
      </c>
      <c r="D4542" s="49"/>
      <c r="E4542" s="50"/>
      <c r="F4542" s="51">
        <v>30</v>
      </c>
      <c r="G4542" s="50">
        <v>0</v>
      </c>
      <c r="H4542">
        <v>78</v>
      </c>
    </row>
    <row r="4543" spans="1:8">
      <c r="A4543" t="str">
        <f t="shared" si="154"/>
        <v>-Xã78</v>
      </c>
      <c r="B4543" s="3"/>
      <c r="C4543" s="8" t="s">
        <v>169</v>
      </c>
      <c r="D4543" s="49"/>
      <c r="E4543" s="50">
        <v>318</v>
      </c>
      <c r="F4543" s="51">
        <v>35</v>
      </c>
      <c r="G4543" s="50">
        <v>11130</v>
      </c>
      <c r="H4543">
        <v>78</v>
      </c>
    </row>
    <row r="4544" spans="1:8">
      <c r="A4544" t="str">
        <f t="shared" si="154"/>
        <v>Trường chính trị 78</v>
      </c>
      <c r="B4544" s="3" t="s">
        <v>26</v>
      </c>
      <c r="C4544" s="8" t="s">
        <v>51</v>
      </c>
      <c r="D4544" s="49"/>
      <c r="E4544" s="50">
        <v>31</v>
      </c>
      <c r="F4544" s="51">
        <v>55</v>
      </c>
      <c r="G4544" s="50">
        <v>1705</v>
      </c>
      <c r="H4544">
        <v>78</v>
      </c>
    </row>
    <row r="4545" spans="1:8">
      <c r="A4545" t="str">
        <f t="shared" si="154"/>
        <v>Trường dân tộc nội trú78</v>
      </c>
      <c r="B4545" s="3" t="s">
        <v>24</v>
      </c>
      <c r="C4545" s="8" t="s">
        <v>165</v>
      </c>
      <c r="D4545" s="49"/>
      <c r="E4545" s="50">
        <v>3</v>
      </c>
      <c r="F4545" s="51">
        <v>80</v>
      </c>
      <c r="G4545" s="50">
        <v>240</v>
      </c>
      <c r="H4545">
        <v>78</v>
      </c>
    </row>
    <row r="4546" spans="1:8" ht="45">
      <c r="A4546" t="str">
        <f t="shared" si="154"/>
        <v>'Phân bổ bổ sung số biên chế tiết kiệm, chưa tuyển sự nghiệp giáo dục - đào tạo78</v>
      </c>
      <c r="B4546" s="3" t="s">
        <v>22</v>
      </c>
      <c r="C4546" s="8" t="s">
        <v>170</v>
      </c>
      <c r="D4546" s="49"/>
      <c r="E4546" s="50">
        <v>7</v>
      </c>
      <c r="F4546" s="51">
        <v>65.707199999999986</v>
      </c>
      <c r="G4546" s="50">
        <v>459.95039999999989</v>
      </c>
      <c r="H4546">
        <v>78</v>
      </c>
    </row>
    <row r="4547" spans="1:8">
      <c r="A4547" t="str">
        <f t="shared" si="154"/>
        <v>Chi các chế độ chính sách78</v>
      </c>
      <c r="B4547" s="25">
        <v>3</v>
      </c>
      <c r="C4547" s="6" t="s">
        <v>50</v>
      </c>
      <c r="D4547" s="47"/>
      <c r="E4547" s="45"/>
      <c r="F4547" s="46"/>
      <c r="G4547" s="45">
        <v>12511.331423033631</v>
      </c>
      <c r="H4547">
        <v>78</v>
      </c>
    </row>
    <row r="4548" spans="1:8" ht="30">
      <c r="A4548" t="str">
        <f t="shared" si="154"/>
        <v>Miễn giảm học phí, hỗ trợ chi phí học tập78</v>
      </c>
      <c r="B4548" s="3" t="s">
        <v>10</v>
      </c>
      <c r="C4548" s="8" t="s">
        <v>49</v>
      </c>
      <c r="D4548" s="49"/>
      <c r="E4548" s="50"/>
      <c r="F4548" s="51"/>
      <c r="G4548" s="50">
        <v>2369.4749999999999</v>
      </c>
      <c r="H4548">
        <v>78</v>
      </c>
    </row>
    <row r="4549" spans="1:8" ht="45">
      <c r="A4549" t="str">
        <f t="shared" si="154"/>
        <v>Chính sách hỗ trợ mầm non (tiền ăn trẻ, hỗ trợ giáo viên, hỗ trợ cơ sở mầm non)78</v>
      </c>
      <c r="B4549" s="3" t="s">
        <v>1</v>
      </c>
      <c r="C4549" s="8" t="s">
        <v>48</v>
      </c>
      <c r="D4549" s="49"/>
      <c r="E4549" s="50"/>
      <c r="F4549" s="51"/>
      <c r="G4549" s="50">
        <v>105.29999999999998</v>
      </c>
      <c r="H4549">
        <v>78</v>
      </c>
    </row>
    <row r="4550" spans="1:8">
      <c r="A4550" t="str">
        <f t="shared" si="154"/>
        <v>Chế độ hỗ trợ học sinh khuyết tật78</v>
      </c>
      <c r="B4550" s="3" t="s">
        <v>26</v>
      </c>
      <c r="C4550" s="8" t="s">
        <v>47</v>
      </c>
      <c r="D4550" s="49"/>
      <c r="E4550" s="50"/>
      <c r="F4550" s="51"/>
      <c r="G4550" s="50"/>
      <c r="H4550">
        <v>78</v>
      </c>
    </row>
    <row r="4551" spans="1:8" ht="30">
      <c r="A4551" t="str">
        <f t="shared" si="154"/>
        <v>Chế độ giáo viên dạy trẻ khuyết tật78</v>
      </c>
      <c r="B4551" s="3" t="s">
        <v>24</v>
      </c>
      <c r="C4551" s="8" t="s">
        <v>46</v>
      </c>
      <c r="D4551" s="49"/>
      <c r="E4551" s="50"/>
      <c r="F4551" s="51"/>
      <c r="G4551" s="50">
        <v>111.23092303363123</v>
      </c>
      <c r="H4551">
        <v>78</v>
      </c>
    </row>
    <row r="4552" spans="1:8" ht="30">
      <c r="A4552" t="str">
        <f t="shared" si="154"/>
        <v>Chế độ hỗ trợ trẻ em nhà trẻ bán trú78</v>
      </c>
      <c r="B4552" s="3" t="s">
        <v>22</v>
      </c>
      <c r="C4552" s="8" t="s">
        <v>45</v>
      </c>
      <c r="D4552" s="49"/>
      <c r="E4552" s="50"/>
      <c r="F4552" s="51"/>
      <c r="G4552" s="50"/>
      <c r="H4552">
        <v>78</v>
      </c>
    </row>
    <row r="4553" spans="1:8" ht="30">
      <c r="A4553" t="str">
        <f t="shared" si="154"/>
        <v>Chế độ hỗ trợ đối với học sinh, trường dân tộc nội trú78</v>
      </c>
      <c r="B4553" s="21" t="s">
        <v>20</v>
      </c>
      <c r="C4553" s="22" t="s">
        <v>161</v>
      </c>
      <c r="D4553" s="49"/>
      <c r="E4553" s="50"/>
      <c r="F4553" s="51"/>
      <c r="G4553" s="50">
        <v>9416.5254999999997</v>
      </c>
      <c r="H4553">
        <v>78</v>
      </c>
    </row>
    <row r="4554" spans="1:8">
      <c r="A4554" t="str">
        <f t="shared" si="154"/>
        <v>Hỗ trợ Tết Nguyên đán78</v>
      </c>
      <c r="B4554" s="3" t="s">
        <v>18</v>
      </c>
      <c r="C4554" s="8" t="s">
        <v>44</v>
      </c>
      <c r="D4554" s="49"/>
      <c r="E4554" s="50">
        <v>424</v>
      </c>
      <c r="F4554" s="51">
        <v>1.2</v>
      </c>
      <c r="G4554" s="50">
        <v>508.79999999999995</v>
      </c>
      <c r="H4554">
        <v>78</v>
      </c>
    </row>
    <row r="4555" spans="1:8">
      <c r="A4555" t="str">
        <f t="shared" si="154"/>
        <v>Các đặc thù78</v>
      </c>
      <c r="B4555" s="25">
        <v>4</v>
      </c>
      <c r="C4555" s="6" t="s">
        <v>43</v>
      </c>
      <c r="D4555" s="47"/>
      <c r="E4555" s="45"/>
      <c r="F4555" s="46"/>
      <c r="G4555" s="45">
        <v>1612.5576000000001</v>
      </c>
      <c r="H4555">
        <v>78</v>
      </c>
    </row>
    <row r="4556" spans="1:8" ht="30">
      <c r="A4556" t="str">
        <f t="shared" si="154"/>
        <v>Trường có từ 02 cơ sở trở lên, mỗi cơ sở78</v>
      </c>
      <c r="B4556" s="3" t="s">
        <v>10</v>
      </c>
      <c r="C4556" s="8" t="s">
        <v>42</v>
      </c>
      <c r="D4556" s="49"/>
      <c r="E4556" s="50">
        <v>2</v>
      </c>
      <c r="F4556" s="51">
        <v>56.278800000000004</v>
      </c>
      <c r="G4556" s="50">
        <v>112.55760000000001</v>
      </c>
      <c r="H4556">
        <v>78</v>
      </c>
    </row>
    <row r="4557" spans="1:8" ht="30">
      <c r="A4557" t="str">
        <f t="shared" si="154"/>
        <v>Hỗ trợ các phường, xã trung tâm (kinh phí đào tạo chính trị)78</v>
      </c>
      <c r="B4557" s="3" t="s">
        <v>1</v>
      </c>
      <c r="C4557" s="8" t="s">
        <v>166</v>
      </c>
      <c r="D4557" s="49"/>
      <c r="E4557" s="50">
        <v>1</v>
      </c>
      <c r="F4557" s="51">
        <v>1500</v>
      </c>
      <c r="G4557" s="50">
        <v>1500</v>
      </c>
      <c r="H4557">
        <v>78</v>
      </c>
    </row>
    <row r="4558" spans="1:8">
      <c r="A4558" t="str">
        <f t="shared" si="154"/>
        <v>Kinh phí hoạt động ngành78</v>
      </c>
      <c r="B4558" s="25">
        <v>5</v>
      </c>
      <c r="C4558" s="6" t="s">
        <v>41</v>
      </c>
      <c r="D4558" s="47"/>
      <c r="E4558" s="52">
        <v>31548</v>
      </c>
      <c r="F4558" s="53">
        <v>0.01</v>
      </c>
      <c r="G4558" s="45">
        <v>315.48</v>
      </c>
      <c r="H4558">
        <v>78</v>
      </c>
    </row>
    <row r="4559" spans="1:8">
      <c r="A4559" t="str">
        <f t="shared" si="154"/>
        <v>Các sự nghiệp khác78</v>
      </c>
      <c r="B4559" s="25" t="s">
        <v>40</v>
      </c>
      <c r="C4559" s="6" t="s">
        <v>39</v>
      </c>
      <c r="D4559" s="47"/>
      <c r="E4559" s="50"/>
      <c r="F4559" s="46"/>
      <c r="G4559" s="45">
        <v>88881.511577199999</v>
      </c>
      <c r="H4559">
        <v>78</v>
      </c>
    </row>
    <row r="4560" spans="1:8">
      <c r="A4560" t="str">
        <f t="shared" si="154"/>
        <v>Chi chế độ tiền lương78</v>
      </c>
      <c r="B4560" s="25">
        <v>1</v>
      </c>
      <c r="C4560" s="10" t="s">
        <v>38</v>
      </c>
      <c r="D4560" s="48"/>
      <c r="E4560" s="45"/>
      <c r="F4560" s="46"/>
      <c r="G4560" s="45">
        <v>22064.617177199998</v>
      </c>
      <c r="H4560">
        <v>78</v>
      </c>
    </row>
    <row r="4561" spans="1:8" ht="30">
      <c r="A4561" t="str">
        <f t="shared" si="154"/>
        <v>Chế độ tiền lương theo số biên chế có mặt78</v>
      </c>
      <c r="B4561" s="3" t="s">
        <v>10</v>
      </c>
      <c r="C4561" s="8" t="s">
        <v>37</v>
      </c>
      <c r="D4561" s="49"/>
      <c r="E4561" s="50">
        <v>88</v>
      </c>
      <c r="F4561" s="51"/>
      <c r="G4561" s="50">
        <v>17392.5909612</v>
      </c>
      <c r="H4561">
        <v>78</v>
      </c>
    </row>
    <row r="4562" spans="1:8">
      <c r="A4562" t="str">
        <f t="shared" si="154"/>
        <v>Phụ cấp cấp ủy78</v>
      </c>
      <c r="B4562" s="3" t="s">
        <v>1</v>
      </c>
      <c r="C4562" s="8" t="s">
        <v>36</v>
      </c>
      <c r="D4562" s="49"/>
      <c r="E4562" s="54">
        <v>23</v>
      </c>
      <c r="F4562" s="51">
        <v>8.4239999999999995</v>
      </c>
      <c r="G4562" s="50">
        <v>193.75199999999998</v>
      </c>
      <c r="H4562">
        <v>78</v>
      </c>
    </row>
    <row r="4563" spans="1:8">
      <c r="A4563" t="str">
        <f t="shared" si="154"/>
        <v>Phụ cấp HĐND78</v>
      </c>
      <c r="B4563" s="3" t="s">
        <v>26</v>
      </c>
      <c r="C4563" s="8" t="s">
        <v>35</v>
      </c>
      <c r="D4563" s="49"/>
      <c r="E4563" s="54">
        <v>80</v>
      </c>
      <c r="F4563" s="51">
        <v>8.4239999999999995</v>
      </c>
      <c r="G4563" s="50">
        <v>673.92</v>
      </c>
      <c r="H4563">
        <v>78</v>
      </c>
    </row>
    <row r="4564" spans="1:8" ht="45">
      <c r="A4564" t="str">
        <f t="shared" si="154"/>
        <v>Chế độ người hoạt động không chuyên trách, người trực tiếp tham gia hoạt động tại cấp ấp78</v>
      </c>
      <c r="B4564" s="3" t="s">
        <v>24</v>
      </c>
      <c r="C4564" s="8" t="s">
        <v>34</v>
      </c>
      <c r="D4564" s="49"/>
      <c r="E4564" s="50">
        <v>149</v>
      </c>
      <c r="F4564" s="51"/>
      <c r="G4564" s="50">
        <v>3804.3542159999997</v>
      </c>
      <c r="H4564">
        <v>78</v>
      </c>
    </row>
    <row r="4565" spans="1:8">
      <c r="A4565" t="str">
        <f t="shared" si="154"/>
        <v>Khoán chi hoạt động 78</v>
      </c>
      <c r="B4565" s="25">
        <v>2</v>
      </c>
      <c r="C4565" s="6" t="s">
        <v>33</v>
      </c>
      <c r="D4565" s="47"/>
      <c r="E4565" s="45">
        <v>104</v>
      </c>
      <c r="F4565" s="46"/>
      <c r="G4565" s="45">
        <v>9124</v>
      </c>
      <c r="H4565">
        <v>78</v>
      </c>
    </row>
    <row r="4566" spans="1:8" ht="30">
      <c r="A4566" t="str">
        <f t="shared" ref="A4566:A4588" si="155">C4566&amp;H4566</f>
        <v>Phân bổ theo số biên chế CBCC được giao78</v>
      </c>
      <c r="B4566" s="14" t="s">
        <v>10</v>
      </c>
      <c r="C4566" s="15" t="s">
        <v>32</v>
      </c>
      <c r="D4566" s="55"/>
      <c r="E4566" s="56">
        <v>89</v>
      </c>
      <c r="F4566" s="57">
        <v>80</v>
      </c>
      <c r="G4566" s="58">
        <v>7120</v>
      </c>
      <c r="H4566">
        <v>78</v>
      </c>
    </row>
    <row r="4567" spans="1:8" ht="30">
      <c r="A4567" t="str">
        <f t="shared" si="155"/>
        <v>Phân bổ theo số biên chế viên chức được giao78</v>
      </c>
      <c r="B4567" s="14" t="s">
        <v>1</v>
      </c>
      <c r="C4567" s="15" t="s">
        <v>31</v>
      </c>
      <c r="D4567" s="55"/>
      <c r="E4567" s="56">
        <v>15</v>
      </c>
      <c r="F4567" s="57">
        <v>50</v>
      </c>
      <c r="G4567" s="58">
        <v>750</v>
      </c>
      <c r="H4567">
        <v>78</v>
      </c>
    </row>
    <row r="4568" spans="1:8" ht="30">
      <c r="A4568" t="str">
        <f t="shared" si="155"/>
        <v>Phân bổ bổ sung số biên chế tiết kiệm, chưa tuyển78</v>
      </c>
      <c r="B4568" s="14" t="s">
        <v>26</v>
      </c>
      <c r="C4568" s="13" t="s">
        <v>30</v>
      </c>
      <c r="D4568" s="59"/>
      <c r="E4568" s="56">
        <v>19</v>
      </c>
      <c r="F4568" s="57">
        <v>66</v>
      </c>
      <c r="G4568" s="58">
        <v>1254</v>
      </c>
      <c r="H4568">
        <v>78</v>
      </c>
    </row>
    <row r="4569" spans="1:8">
      <c r="A4569" t="str">
        <f t="shared" si="155"/>
        <v>Chi các chế độ chính sách lớn78</v>
      </c>
      <c r="B4569" s="25">
        <v>3</v>
      </c>
      <c r="C4569" s="6" t="s">
        <v>29</v>
      </c>
      <c r="D4569" s="47"/>
      <c r="E4569" s="45"/>
      <c r="F4569" s="46"/>
      <c r="G4569" s="45">
        <v>24563.698400000001</v>
      </c>
      <c r="H4569">
        <v>78</v>
      </c>
    </row>
    <row r="4570" spans="1:8" ht="30">
      <c r="A4570" t="str">
        <f t="shared" si="155"/>
        <v>Chi chế độ trợ giúp xã hội thường xuyên78</v>
      </c>
      <c r="B4570" s="3" t="s">
        <v>10</v>
      </c>
      <c r="C4570" s="8" t="s">
        <v>28</v>
      </c>
      <c r="D4570" s="49"/>
      <c r="E4570" s="50">
        <v>987</v>
      </c>
      <c r="F4570" s="51"/>
      <c r="G4570" s="50">
        <v>7956</v>
      </c>
      <c r="H4570">
        <v>78</v>
      </c>
    </row>
    <row r="4571" spans="1:8">
      <c r="A4571" t="str">
        <f t="shared" si="155"/>
        <v>Tiền điện hộ nghèo, BTXH78</v>
      </c>
      <c r="B4571" s="3" t="s">
        <v>1</v>
      </c>
      <c r="C4571" s="8" t="s">
        <v>27</v>
      </c>
      <c r="D4571" s="49"/>
      <c r="E4571" s="50">
        <v>31</v>
      </c>
      <c r="F4571" s="51"/>
      <c r="G4571" s="50">
        <v>21.948</v>
      </c>
      <c r="H4571">
        <v>78</v>
      </c>
    </row>
    <row r="4572" spans="1:8" ht="30">
      <c r="A4572" t="str">
        <f t="shared" si="155"/>
        <v>Chính sách người có uy tín, già làng78</v>
      </c>
      <c r="B4572" s="3" t="s">
        <v>26</v>
      </c>
      <c r="C4572" s="8" t="s">
        <v>25</v>
      </c>
      <c r="D4572" s="49"/>
      <c r="E4572" s="50">
        <v>10</v>
      </c>
      <c r="F4572" s="51"/>
      <c r="G4572" s="50">
        <v>70</v>
      </c>
      <c r="H4572">
        <v>78</v>
      </c>
    </row>
    <row r="4573" spans="1:8" ht="30">
      <c r="A4573" t="str">
        <f t="shared" si="155"/>
        <v>Chế độ quà tặng, chúc thọ người cao tuổi78</v>
      </c>
      <c r="B4573" s="3" t="s">
        <v>24</v>
      </c>
      <c r="C4573" s="8" t="s">
        <v>23</v>
      </c>
      <c r="D4573" s="49"/>
      <c r="E4573" s="50">
        <v>640</v>
      </c>
      <c r="F4573" s="51"/>
      <c r="G4573" s="50">
        <v>268</v>
      </c>
      <c r="H4573">
        <v>78</v>
      </c>
    </row>
    <row r="4574" spans="1:8" ht="30">
      <c r="A4574" t="str">
        <f t="shared" si="155"/>
        <v>Chế độ đối với trưởng các đoàn thể ấp78</v>
      </c>
      <c r="B4574" s="3" t="s">
        <v>22</v>
      </c>
      <c r="C4574" s="8" t="s">
        <v>21</v>
      </c>
      <c r="D4574" s="49"/>
      <c r="E4574" s="50">
        <v>120</v>
      </c>
      <c r="F4574" s="51">
        <v>3.6</v>
      </c>
      <c r="G4574" s="50">
        <v>432</v>
      </c>
      <c r="H4574">
        <v>78</v>
      </c>
    </row>
    <row r="4575" spans="1:8">
      <c r="A4575" t="str">
        <f t="shared" si="155"/>
        <v>Chế độ hỗ trợ tổ nhân dân78</v>
      </c>
      <c r="B4575" s="3" t="s">
        <v>20</v>
      </c>
      <c r="C4575" s="8" t="s">
        <v>19</v>
      </c>
      <c r="D4575" s="49"/>
      <c r="E4575" s="50">
        <v>24</v>
      </c>
      <c r="F4575" s="51">
        <v>3.6</v>
      </c>
      <c r="G4575" s="50">
        <v>86.4</v>
      </c>
      <c r="H4575">
        <v>78</v>
      </c>
    </row>
    <row r="4576" spans="1:8" ht="30">
      <c r="A4576" t="str">
        <f t="shared" si="155"/>
        <v>Chế độ đối với đội an ninh trật tự cơ sở78</v>
      </c>
      <c r="B4576" s="3" t="s">
        <v>18</v>
      </c>
      <c r="C4576" s="8" t="s">
        <v>17</v>
      </c>
      <c r="D4576" s="49"/>
      <c r="E4576" s="50">
        <v>98</v>
      </c>
      <c r="F4576" s="51"/>
      <c r="G4576" s="50">
        <v>5742.8760000000002</v>
      </c>
      <c r="H4576">
        <v>78</v>
      </c>
    </row>
    <row r="4577" spans="1:8">
      <c r="A4577" t="str">
        <f t="shared" si="155"/>
        <v>Chế độ dân quân tự vệ78</v>
      </c>
      <c r="B4577" s="3" t="s">
        <v>16</v>
      </c>
      <c r="C4577" s="8" t="s">
        <v>15</v>
      </c>
      <c r="D4577" s="49"/>
      <c r="E4577" s="50">
        <v>37</v>
      </c>
      <c r="F4577" s="51"/>
      <c r="G4577" s="50">
        <v>8639.4743999999992</v>
      </c>
      <c r="H4577">
        <v>78</v>
      </c>
    </row>
    <row r="4578" spans="1:8">
      <c r="A4578" t="str">
        <f t="shared" si="155"/>
        <v>Chế độ hỗ trợ Tết Nguyên đán78</v>
      </c>
      <c r="B4578" s="3" t="s">
        <v>14</v>
      </c>
      <c r="C4578" s="8" t="s">
        <v>13</v>
      </c>
      <c r="D4578" s="49"/>
      <c r="E4578" s="50">
        <v>2039</v>
      </c>
      <c r="F4578" s="51"/>
      <c r="G4578" s="50">
        <v>1347</v>
      </c>
      <c r="H4578">
        <v>78</v>
      </c>
    </row>
    <row r="4579" spans="1:8">
      <c r="A4579" t="str">
        <f t="shared" si="155"/>
        <v>Chi thu gom, xử lý rác78</v>
      </c>
      <c r="B4579" s="25">
        <v>4</v>
      </c>
      <c r="C4579" s="10" t="s">
        <v>12</v>
      </c>
      <c r="D4579" s="48"/>
      <c r="E4579" s="45"/>
      <c r="F4579" s="46"/>
      <c r="G4579" s="45">
        <v>1200</v>
      </c>
      <c r="H4579">
        <v>78</v>
      </c>
    </row>
    <row r="4580" spans="1:8">
      <c r="A4580" t="str">
        <f t="shared" si="155"/>
        <v>Chi bổ sung đặc thù78</v>
      </c>
      <c r="B4580" s="25">
        <v>5</v>
      </c>
      <c r="C4580" s="6" t="s">
        <v>11</v>
      </c>
      <c r="D4580" s="47"/>
      <c r="E4580" s="45"/>
      <c r="F4580" s="46"/>
      <c r="G4580" s="45">
        <v>11500</v>
      </c>
      <c r="H4580">
        <v>78</v>
      </c>
    </row>
    <row r="4581" spans="1:8">
      <c r="A4581" t="str">
        <f t="shared" si="155"/>
        <v>Hỗ trợ các phường, xã trung tâm78</v>
      </c>
      <c r="B4581" s="3" t="s">
        <v>10</v>
      </c>
      <c r="C4581" s="8" t="s">
        <v>9</v>
      </c>
      <c r="D4581" s="49"/>
      <c r="E4581" s="50"/>
      <c r="F4581" s="51"/>
      <c r="G4581" s="50">
        <v>8500</v>
      </c>
      <c r="H4581">
        <v>78</v>
      </c>
    </row>
    <row r="4582" spans="1:8">
      <c r="A4582" t="str">
        <f t="shared" si="155"/>
        <v>- Phường Trấn Biên 78</v>
      </c>
      <c r="B4582" s="3"/>
      <c r="C4582" s="8" t="s">
        <v>8</v>
      </c>
      <c r="D4582" s="49"/>
      <c r="E4582" s="50"/>
      <c r="F4582" s="51">
        <v>70000</v>
      </c>
      <c r="G4582" s="50"/>
      <c r="H4582">
        <v>78</v>
      </c>
    </row>
    <row r="4583" spans="1:8" ht="30">
      <c r="A4583" t="str">
        <f t="shared" si="155"/>
        <v>- Phường Long Khánh và Phường Bình Phước78</v>
      </c>
      <c r="B4583" s="3"/>
      <c r="C4583" s="8" t="s">
        <v>7</v>
      </c>
      <c r="D4583" s="49"/>
      <c r="E4583" s="50"/>
      <c r="F4583" s="51">
        <v>19200</v>
      </c>
      <c r="G4583" s="50"/>
      <c r="H4583">
        <v>78</v>
      </c>
    </row>
    <row r="4584" spans="1:8">
      <c r="A4584" t="str">
        <f t="shared" si="155"/>
        <v>- Các phường trung tâm khác78</v>
      </c>
      <c r="B4584" s="3"/>
      <c r="C4584" s="8" t="s">
        <v>6</v>
      </c>
      <c r="D4584" s="49"/>
      <c r="E4584" s="50">
        <v>1</v>
      </c>
      <c r="F4584" s="51">
        <v>8500</v>
      </c>
      <c r="G4584" s="50">
        <v>8500</v>
      </c>
      <c r="H4584">
        <v>78</v>
      </c>
    </row>
    <row r="4585" spans="1:8">
      <c r="A4585" t="str">
        <f t="shared" si="155"/>
        <v xml:space="preserve"> Hỗ trợ các xã vùng biên giới78</v>
      </c>
      <c r="B4585" s="3" t="s">
        <v>1</v>
      </c>
      <c r="C4585" s="8" t="s">
        <v>5</v>
      </c>
      <c r="D4585" s="49"/>
      <c r="E4585" s="50">
        <v>1</v>
      </c>
      <c r="F4585" s="51">
        <v>3000</v>
      </c>
      <c r="G4585" s="50">
        <v>3000</v>
      </c>
      <c r="H4585">
        <v>78</v>
      </c>
    </row>
    <row r="4586" spans="1:8">
      <c r="A4586" t="str">
        <f t="shared" si="155"/>
        <v>Phân bổ chung 78</v>
      </c>
      <c r="B4586" s="25">
        <v>9</v>
      </c>
      <c r="C4586" s="6" t="s">
        <v>4</v>
      </c>
      <c r="D4586" s="47"/>
      <c r="E4586" s="45"/>
      <c r="F4586" s="46"/>
      <c r="G4586" s="45">
        <v>20429.196</v>
      </c>
      <c r="H4586">
        <v>78</v>
      </c>
    </row>
    <row r="4587" spans="1:8">
      <c r="A4587" t="str">
        <f t="shared" si="155"/>
        <v>Phân bổ chung theo xã78</v>
      </c>
      <c r="B4587" s="3" t="s">
        <v>3</v>
      </c>
      <c r="C4587" s="8" t="s">
        <v>2</v>
      </c>
      <c r="D4587" s="49"/>
      <c r="E4587" s="50">
        <v>1</v>
      </c>
      <c r="F4587" s="51">
        <v>18000</v>
      </c>
      <c r="G4587" s="50">
        <v>18000</v>
      </c>
      <c r="H4587">
        <v>78</v>
      </c>
    </row>
    <row r="4588" spans="1:8">
      <c r="A4588" t="str">
        <f t="shared" si="155"/>
        <v>Phân bổ theo dân số 78</v>
      </c>
      <c r="B4588" s="3" t="s">
        <v>1</v>
      </c>
      <c r="C4588" s="8" t="s">
        <v>0</v>
      </c>
      <c r="D4588" s="49"/>
      <c r="E4588" s="52">
        <v>31548</v>
      </c>
      <c r="F4588" s="51">
        <v>7.6999999999999999E-2</v>
      </c>
      <c r="G4588" s="50">
        <v>2429.1959999999999</v>
      </c>
      <c r="H4588">
        <v>78</v>
      </c>
    </row>
    <row r="4591" spans="1:8">
      <c r="B4591" s="147" t="s">
        <v>64</v>
      </c>
      <c r="C4591" s="149" t="s">
        <v>63</v>
      </c>
      <c r="D4591" s="149" t="s">
        <v>62</v>
      </c>
      <c r="E4591" s="151" t="s">
        <v>61</v>
      </c>
      <c r="F4591" s="151"/>
      <c r="G4591" s="151"/>
      <c r="H4591">
        <v>79</v>
      </c>
    </row>
    <row r="4592" spans="1:8">
      <c r="B4592" s="148"/>
      <c r="C4592" s="150"/>
      <c r="D4592" s="150"/>
      <c r="E4592" s="18" t="s">
        <v>60</v>
      </c>
      <c r="F4592" s="18" t="s">
        <v>59</v>
      </c>
      <c r="G4592" s="18" t="s">
        <v>58</v>
      </c>
      <c r="H4592">
        <v>79</v>
      </c>
    </row>
    <row r="4593" spans="1:8">
      <c r="A4593" t="str">
        <f t="shared" ref="A4593:A4624" si="156">C4593&amp;H4593</f>
        <v>Tổng79</v>
      </c>
      <c r="B4593" s="25"/>
      <c r="C4593" s="26" t="s">
        <v>57</v>
      </c>
      <c r="D4593" s="45"/>
      <c r="E4593" s="45"/>
      <c r="F4593" s="46"/>
      <c r="G4593" s="45">
        <v>139540.91927591997</v>
      </c>
      <c r="H4593">
        <v>79</v>
      </c>
    </row>
    <row r="4594" spans="1:8">
      <c r="A4594" t="str">
        <f t="shared" si="156"/>
        <v>Sự nghiệp giáo dục - đào tạo79</v>
      </c>
      <c r="B4594" s="25" t="s">
        <v>56</v>
      </c>
      <c r="C4594" s="6" t="s">
        <v>55</v>
      </c>
      <c r="D4594" s="47"/>
      <c r="E4594" s="45"/>
      <c r="F4594" s="46"/>
      <c r="G4594" s="45">
        <v>78084.544379919986</v>
      </c>
      <c r="H4594">
        <v>79</v>
      </c>
    </row>
    <row r="4595" spans="1:8" ht="28.5">
      <c r="A4595" t="str">
        <f t="shared" si="156"/>
        <v>Chi chế độ tiền lương theo số biên chế có mặt79</v>
      </c>
      <c r="B4595" s="25">
        <v>1</v>
      </c>
      <c r="C4595" s="10" t="s">
        <v>54</v>
      </c>
      <c r="D4595" s="48"/>
      <c r="E4595" s="45">
        <v>243</v>
      </c>
      <c r="F4595" s="46"/>
      <c r="G4595" s="45">
        <v>62898.81667991999</v>
      </c>
      <c r="H4595">
        <v>79</v>
      </c>
    </row>
    <row r="4596" spans="1:8">
      <c r="A4596" t="str">
        <f t="shared" si="156"/>
        <v>Khoán chi hoạt động giáo dục79</v>
      </c>
      <c r="B4596" s="25">
        <v>2</v>
      </c>
      <c r="C4596" s="6" t="s">
        <v>163</v>
      </c>
      <c r="D4596" s="47"/>
      <c r="E4596" s="45">
        <v>282</v>
      </c>
      <c r="F4596" s="46"/>
      <c r="G4596" s="45">
        <v>14307.5808</v>
      </c>
      <c r="H4596">
        <v>79</v>
      </c>
    </row>
    <row r="4597" spans="1:8">
      <c r="A4597" t="str">
        <f t="shared" si="156"/>
        <v>Mầm non79</v>
      </c>
      <c r="B4597" s="3" t="s">
        <v>10</v>
      </c>
      <c r="C4597" s="8" t="s">
        <v>53</v>
      </c>
      <c r="D4597" s="49"/>
      <c r="E4597" s="50">
        <v>75</v>
      </c>
      <c r="F4597" s="51"/>
      <c r="G4597" s="50">
        <v>4500</v>
      </c>
      <c r="H4597">
        <v>79</v>
      </c>
    </row>
    <row r="4598" spans="1:8">
      <c r="A4598" t="str">
        <f t="shared" si="156"/>
        <v>- Phường79</v>
      </c>
      <c r="B4598" s="3"/>
      <c r="C4598" s="8" t="s">
        <v>167</v>
      </c>
      <c r="D4598" s="49"/>
      <c r="E4598" s="50"/>
      <c r="F4598" s="51">
        <v>52</v>
      </c>
      <c r="G4598" s="50">
        <v>0</v>
      </c>
      <c r="H4598">
        <v>79</v>
      </c>
    </row>
    <row r="4599" spans="1:8">
      <c r="A4599" t="str">
        <f t="shared" si="156"/>
        <v>- Xã79</v>
      </c>
      <c r="B4599" s="3"/>
      <c r="C4599" s="8" t="s">
        <v>164</v>
      </c>
      <c r="D4599" s="49"/>
      <c r="E4599" s="50">
        <v>75</v>
      </c>
      <c r="F4599" s="51">
        <v>60</v>
      </c>
      <c r="G4599" s="50">
        <v>4500</v>
      </c>
      <c r="H4599">
        <v>79</v>
      </c>
    </row>
    <row r="4600" spans="1:8">
      <c r="A4600" t="str">
        <f t="shared" si="156"/>
        <v>Cấp 1, 279</v>
      </c>
      <c r="B4600" s="3" t="s">
        <v>1</v>
      </c>
      <c r="C4600" s="8" t="s">
        <v>52</v>
      </c>
      <c r="D4600" s="49"/>
      <c r="E4600" s="50">
        <v>207</v>
      </c>
      <c r="F4600" s="51"/>
      <c r="G4600" s="50">
        <v>7245</v>
      </c>
      <c r="H4600">
        <v>79</v>
      </c>
    </row>
    <row r="4601" spans="1:8">
      <c r="A4601" t="str">
        <f t="shared" si="156"/>
        <v>-Phường79</v>
      </c>
      <c r="B4601" s="3"/>
      <c r="C4601" s="8" t="s">
        <v>168</v>
      </c>
      <c r="D4601" s="49"/>
      <c r="E4601" s="50"/>
      <c r="F4601" s="51">
        <v>30</v>
      </c>
      <c r="G4601" s="50">
        <v>0</v>
      </c>
      <c r="H4601">
        <v>79</v>
      </c>
    </row>
    <row r="4602" spans="1:8">
      <c r="A4602" t="str">
        <f t="shared" si="156"/>
        <v>-Xã79</v>
      </c>
      <c r="B4602" s="3"/>
      <c r="C4602" s="8" t="s">
        <v>169</v>
      </c>
      <c r="D4602" s="49"/>
      <c r="E4602" s="50">
        <v>207</v>
      </c>
      <c r="F4602" s="51">
        <v>35</v>
      </c>
      <c r="G4602" s="50">
        <v>7245</v>
      </c>
      <c r="H4602">
        <v>79</v>
      </c>
    </row>
    <row r="4603" spans="1:8">
      <c r="A4603" t="str">
        <f t="shared" si="156"/>
        <v>Trường chính trị 79</v>
      </c>
      <c r="B4603" s="3" t="s">
        <v>26</v>
      </c>
      <c r="C4603" s="8" t="s">
        <v>51</v>
      </c>
      <c r="D4603" s="49"/>
      <c r="E4603" s="50"/>
      <c r="F4603" s="51">
        <v>80</v>
      </c>
      <c r="G4603" s="50">
        <v>0</v>
      </c>
      <c r="H4603">
        <v>79</v>
      </c>
    </row>
    <row r="4604" spans="1:8">
      <c r="A4604" t="str">
        <f t="shared" si="156"/>
        <v>Trường dân tộc nội trú79</v>
      </c>
      <c r="B4604" s="3" t="s">
        <v>24</v>
      </c>
      <c r="C4604" s="8" t="s">
        <v>165</v>
      </c>
      <c r="D4604" s="49"/>
      <c r="E4604" s="50"/>
      <c r="F4604" s="51">
        <v>55</v>
      </c>
      <c r="G4604" s="50">
        <v>0</v>
      </c>
      <c r="H4604">
        <v>79</v>
      </c>
    </row>
    <row r="4605" spans="1:8" ht="45">
      <c r="A4605" t="str">
        <f t="shared" si="156"/>
        <v>'Phân bổ bổ sung số biên chế tiết kiệm, chưa tuyển sự nghiệp giáo dục - đào tạo79</v>
      </c>
      <c r="B4605" s="3" t="s">
        <v>22</v>
      </c>
      <c r="C4605" s="8" t="s">
        <v>170</v>
      </c>
      <c r="D4605" s="49"/>
      <c r="E4605" s="50">
        <v>39</v>
      </c>
      <c r="F4605" s="51">
        <v>65.707199999999986</v>
      </c>
      <c r="G4605" s="50">
        <v>2562.5807999999993</v>
      </c>
      <c r="H4605">
        <v>79</v>
      </c>
    </row>
    <row r="4606" spans="1:8">
      <c r="A4606" t="str">
        <f t="shared" si="156"/>
        <v>Chi các chế độ chính sách79</v>
      </c>
      <c r="B4606" s="25">
        <v>3</v>
      </c>
      <c r="C4606" s="6" t="s">
        <v>50</v>
      </c>
      <c r="D4606" s="47"/>
      <c r="E4606" s="45"/>
      <c r="F4606" s="46"/>
      <c r="G4606" s="45">
        <v>457.6617</v>
      </c>
      <c r="H4606">
        <v>79</v>
      </c>
    </row>
    <row r="4607" spans="1:8" ht="30">
      <c r="A4607" t="str">
        <f t="shared" si="156"/>
        <v>Miễn giảm học phí, hỗ trợ chi phí học tập79</v>
      </c>
      <c r="B4607" s="3" t="s">
        <v>10</v>
      </c>
      <c r="C4607" s="8" t="s">
        <v>49</v>
      </c>
      <c r="D4607" s="49"/>
      <c r="E4607" s="50">
        <v>72</v>
      </c>
      <c r="F4607" s="51"/>
      <c r="G4607" s="50">
        <v>98.887500000000003</v>
      </c>
      <c r="H4607">
        <v>79</v>
      </c>
    </row>
    <row r="4608" spans="1:8" ht="45">
      <c r="A4608" t="str">
        <f t="shared" si="156"/>
        <v>Chính sách hỗ trợ mầm non (tiền ăn trẻ, hỗ trợ giáo viên, hỗ trợ cơ sở mầm non)79</v>
      </c>
      <c r="B4608" s="3" t="s">
        <v>1</v>
      </c>
      <c r="C4608" s="8" t="s">
        <v>48</v>
      </c>
      <c r="D4608" s="49"/>
      <c r="E4608" s="50"/>
      <c r="F4608" s="51"/>
      <c r="G4608" s="50">
        <v>31.680000000000003</v>
      </c>
      <c r="H4608">
        <v>79</v>
      </c>
    </row>
    <row r="4609" spans="1:8">
      <c r="A4609" t="str">
        <f t="shared" si="156"/>
        <v>Chế độ hỗ trợ học sinh khuyết tật79</v>
      </c>
      <c r="B4609" s="3" t="s">
        <v>26</v>
      </c>
      <c r="C4609" s="8" t="s">
        <v>47</v>
      </c>
      <c r="D4609" s="49"/>
      <c r="E4609" s="50"/>
      <c r="F4609" s="51"/>
      <c r="G4609" s="50"/>
      <c r="H4609">
        <v>79</v>
      </c>
    </row>
    <row r="4610" spans="1:8" ht="30">
      <c r="A4610" t="str">
        <f t="shared" si="156"/>
        <v>Chế độ giáo viên dạy trẻ khuyết tật79</v>
      </c>
      <c r="B4610" s="3" t="s">
        <v>24</v>
      </c>
      <c r="C4610" s="8" t="s">
        <v>46</v>
      </c>
      <c r="D4610" s="49"/>
      <c r="E4610" s="50"/>
      <c r="F4610" s="51"/>
      <c r="G4610" s="50">
        <v>35.494199999999999</v>
      </c>
      <c r="H4610">
        <v>79</v>
      </c>
    </row>
    <row r="4611" spans="1:8" ht="30">
      <c r="A4611" t="str">
        <f t="shared" si="156"/>
        <v>Chế độ hỗ trợ trẻ em nhà trẻ bán trú79</v>
      </c>
      <c r="B4611" s="3" t="s">
        <v>22</v>
      </c>
      <c r="C4611" s="8" t="s">
        <v>45</v>
      </c>
      <c r="D4611" s="49"/>
      <c r="E4611" s="50"/>
      <c r="F4611" s="51"/>
      <c r="G4611" s="50"/>
      <c r="H4611">
        <v>79</v>
      </c>
    </row>
    <row r="4612" spans="1:8" ht="30">
      <c r="A4612" t="str">
        <f t="shared" si="156"/>
        <v>Chế độ hỗ trợ đối với học sinh, trường dân tộc nội trú79</v>
      </c>
      <c r="B4612" s="21" t="s">
        <v>20</v>
      </c>
      <c r="C4612" s="22" t="s">
        <v>161</v>
      </c>
      <c r="D4612" s="49"/>
      <c r="E4612" s="50"/>
      <c r="F4612" s="51"/>
      <c r="G4612" s="50"/>
      <c r="H4612">
        <v>79</v>
      </c>
    </row>
    <row r="4613" spans="1:8">
      <c r="A4613" t="str">
        <f t="shared" si="156"/>
        <v>Hỗ trợ Tết Nguyên đán79</v>
      </c>
      <c r="B4613" s="3" t="s">
        <v>18</v>
      </c>
      <c r="C4613" s="8" t="s">
        <v>44</v>
      </c>
      <c r="D4613" s="49"/>
      <c r="E4613" s="50">
        <v>243</v>
      </c>
      <c r="F4613" s="51">
        <v>1.2</v>
      </c>
      <c r="G4613" s="50">
        <v>291.59999999999997</v>
      </c>
      <c r="H4613">
        <v>79</v>
      </c>
    </row>
    <row r="4614" spans="1:8">
      <c r="A4614" t="str">
        <f t="shared" si="156"/>
        <v>Các đặc thù79</v>
      </c>
      <c r="B4614" s="25">
        <v>4</v>
      </c>
      <c r="C4614" s="6" t="s">
        <v>43</v>
      </c>
      <c r="D4614" s="47"/>
      <c r="E4614" s="45"/>
      <c r="F4614" s="46"/>
      <c r="G4614" s="45">
        <v>225.11520000000002</v>
      </c>
      <c r="H4614">
        <v>79</v>
      </c>
    </row>
    <row r="4615" spans="1:8" ht="30">
      <c r="A4615" t="str">
        <f t="shared" si="156"/>
        <v>Trường có từ 02 cơ sở trở lên, mỗi cơ sở79</v>
      </c>
      <c r="B4615" s="3" t="s">
        <v>10</v>
      </c>
      <c r="C4615" s="8" t="s">
        <v>42</v>
      </c>
      <c r="D4615" s="49"/>
      <c r="E4615" s="50">
        <v>4</v>
      </c>
      <c r="F4615" s="51">
        <v>56.278800000000004</v>
      </c>
      <c r="G4615" s="50">
        <v>225.11520000000002</v>
      </c>
      <c r="H4615">
        <v>79</v>
      </c>
    </row>
    <row r="4616" spans="1:8" ht="30">
      <c r="A4616" t="str">
        <f t="shared" si="156"/>
        <v>Hỗ trợ các phường, xã trung tâm (kinh phí đào tạo chính trị)79</v>
      </c>
      <c r="B4616" s="3" t="s">
        <v>1</v>
      </c>
      <c r="C4616" s="8" t="s">
        <v>166</v>
      </c>
      <c r="D4616" s="49"/>
      <c r="E4616" s="50"/>
      <c r="F4616" s="51">
        <v>1500</v>
      </c>
      <c r="G4616" s="50">
        <v>0</v>
      </c>
      <c r="H4616">
        <v>79</v>
      </c>
    </row>
    <row r="4617" spans="1:8">
      <c r="A4617" t="str">
        <f t="shared" si="156"/>
        <v>Kinh phí hoạt động ngành79</v>
      </c>
      <c r="B4617" s="25">
        <v>5</v>
      </c>
      <c r="C4617" s="6" t="s">
        <v>41</v>
      </c>
      <c r="D4617" s="47"/>
      <c r="E4617" s="52">
        <v>19537</v>
      </c>
      <c r="F4617" s="53">
        <v>0.01</v>
      </c>
      <c r="G4617" s="45">
        <v>195.37</v>
      </c>
      <c r="H4617">
        <v>79</v>
      </c>
    </row>
    <row r="4618" spans="1:8">
      <c r="A4618" t="str">
        <f t="shared" si="156"/>
        <v>Các sự nghiệp khác79</v>
      </c>
      <c r="B4618" s="25" t="s">
        <v>40</v>
      </c>
      <c r="C4618" s="6" t="s">
        <v>39</v>
      </c>
      <c r="D4618" s="47"/>
      <c r="E4618" s="50"/>
      <c r="F4618" s="46"/>
      <c r="G4618" s="45">
        <v>61456.374895999994</v>
      </c>
      <c r="H4618">
        <v>79</v>
      </c>
    </row>
    <row r="4619" spans="1:8">
      <c r="A4619" t="str">
        <f t="shared" si="156"/>
        <v>Chi chế độ tiền lương79</v>
      </c>
      <c r="B4619" s="25">
        <v>1</v>
      </c>
      <c r="C4619" s="10" t="s">
        <v>38</v>
      </c>
      <c r="D4619" s="48"/>
      <c r="E4619" s="45"/>
      <c r="F4619" s="46"/>
      <c r="G4619" s="45">
        <v>15529.888296000001</v>
      </c>
      <c r="H4619">
        <v>79</v>
      </c>
    </row>
    <row r="4620" spans="1:8" ht="30">
      <c r="A4620" t="str">
        <f t="shared" si="156"/>
        <v>Chế độ tiền lương theo số biên chế có mặt79</v>
      </c>
      <c r="B4620" s="3" t="s">
        <v>10</v>
      </c>
      <c r="C4620" s="8" t="s">
        <v>37</v>
      </c>
      <c r="D4620" s="49"/>
      <c r="E4620" s="50">
        <v>70</v>
      </c>
      <c r="F4620" s="51"/>
      <c r="G4620" s="50">
        <v>12284.517024000001</v>
      </c>
      <c r="H4620">
        <v>79</v>
      </c>
    </row>
    <row r="4621" spans="1:8">
      <c r="A4621" t="str">
        <f t="shared" si="156"/>
        <v>Phụ cấp cấp ủy79</v>
      </c>
      <c r="B4621" s="3" t="s">
        <v>1</v>
      </c>
      <c r="C4621" s="8" t="s">
        <v>36</v>
      </c>
      <c r="D4621" s="49"/>
      <c r="E4621" s="54">
        <v>23</v>
      </c>
      <c r="F4621" s="51">
        <v>8.4239999999999995</v>
      </c>
      <c r="G4621" s="50">
        <v>193.75199999999998</v>
      </c>
      <c r="H4621">
        <v>79</v>
      </c>
    </row>
    <row r="4622" spans="1:8">
      <c r="A4622" t="str">
        <f t="shared" si="156"/>
        <v>Phụ cấp HĐND79</v>
      </c>
      <c r="B4622" s="3" t="s">
        <v>26</v>
      </c>
      <c r="C4622" s="8" t="s">
        <v>35</v>
      </c>
      <c r="D4622" s="49"/>
      <c r="E4622" s="54">
        <v>57</v>
      </c>
      <c r="F4622" s="51"/>
      <c r="G4622" s="50">
        <v>0</v>
      </c>
      <c r="H4622">
        <v>79</v>
      </c>
    </row>
    <row r="4623" spans="1:8" ht="45">
      <c r="A4623" t="str">
        <f t="shared" si="156"/>
        <v>Chế độ người hoạt động không chuyên trách, người trực tiếp tham gia hoạt động tại cấp ấp79</v>
      </c>
      <c r="B4623" s="3" t="s">
        <v>24</v>
      </c>
      <c r="C4623" s="8" t="s">
        <v>34</v>
      </c>
      <c r="D4623" s="49"/>
      <c r="E4623" s="50">
        <v>72</v>
      </c>
      <c r="F4623" s="51"/>
      <c r="G4623" s="50">
        <v>3051.6192719999999</v>
      </c>
      <c r="H4623">
        <v>79</v>
      </c>
    </row>
    <row r="4624" spans="1:8">
      <c r="A4624" t="str">
        <f t="shared" si="156"/>
        <v>Khoán chi hoạt động 79</v>
      </c>
      <c r="B4624" s="25">
        <v>2</v>
      </c>
      <c r="C4624" s="6" t="s">
        <v>33</v>
      </c>
      <c r="D4624" s="47"/>
      <c r="E4624" s="45">
        <v>92</v>
      </c>
      <c r="F4624" s="46"/>
      <c r="G4624" s="45">
        <v>8362</v>
      </c>
      <c r="H4624">
        <v>79</v>
      </c>
    </row>
    <row r="4625" spans="1:8" ht="30">
      <c r="A4625" t="str">
        <f t="shared" ref="A4625:A4647" si="157">C4625&amp;H4625</f>
        <v>Phân bổ theo số biên chế CBCC được giao79</v>
      </c>
      <c r="B4625" s="14" t="s">
        <v>10</v>
      </c>
      <c r="C4625" s="15" t="s">
        <v>32</v>
      </c>
      <c r="D4625" s="55"/>
      <c r="E4625" s="56">
        <v>77</v>
      </c>
      <c r="F4625" s="57">
        <v>80</v>
      </c>
      <c r="G4625" s="58">
        <v>6160</v>
      </c>
      <c r="H4625">
        <v>79</v>
      </c>
    </row>
    <row r="4626" spans="1:8" ht="30">
      <c r="A4626" t="str">
        <f t="shared" si="157"/>
        <v>Phân bổ theo số biên chế viên chức được giao79</v>
      </c>
      <c r="B4626" s="14" t="s">
        <v>1</v>
      </c>
      <c r="C4626" s="15" t="s">
        <v>31</v>
      </c>
      <c r="D4626" s="55"/>
      <c r="E4626" s="56">
        <v>15</v>
      </c>
      <c r="F4626" s="57">
        <v>50</v>
      </c>
      <c r="G4626" s="58">
        <v>750</v>
      </c>
      <c r="H4626">
        <v>79</v>
      </c>
    </row>
    <row r="4627" spans="1:8" ht="30">
      <c r="A4627" t="str">
        <f t="shared" si="157"/>
        <v>Phân bổ bổ sung số biên chế tiết kiệm, chưa tuyển79</v>
      </c>
      <c r="B4627" s="14" t="s">
        <v>26</v>
      </c>
      <c r="C4627" s="13" t="s">
        <v>30</v>
      </c>
      <c r="D4627" s="59"/>
      <c r="E4627" s="56">
        <v>22</v>
      </c>
      <c r="F4627" s="57">
        <v>66</v>
      </c>
      <c r="G4627" s="58">
        <v>1452</v>
      </c>
      <c r="H4627">
        <v>79</v>
      </c>
    </row>
    <row r="4628" spans="1:8">
      <c r="A4628" t="str">
        <f t="shared" si="157"/>
        <v>Chi các chế độ chính sách lớn79</v>
      </c>
      <c r="B4628" s="25">
        <v>3</v>
      </c>
      <c r="C4628" s="6" t="s">
        <v>29</v>
      </c>
      <c r="D4628" s="47"/>
      <c r="E4628" s="45"/>
      <c r="F4628" s="46"/>
      <c r="G4628" s="45">
        <v>17580.137599999998</v>
      </c>
      <c r="H4628">
        <v>79</v>
      </c>
    </row>
    <row r="4629" spans="1:8" ht="30">
      <c r="A4629" t="str">
        <f t="shared" si="157"/>
        <v>Chi chế độ trợ giúp xã hội thường xuyên79</v>
      </c>
      <c r="B4629" s="3" t="s">
        <v>10</v>
      </c>
      <c r="C4629" s="8" t="s">
        <v>28</v>
      </c>
      <c r="D4629" s="49"/>
      <c r="E4629" s="50"/>
      <c r="F4629" s="51"/>
      <c r="G4629" s="50">
        <v>6012</v>
      </c>
      <c r="H4629">
        <v>79</v>
      </c>
    </row>
    <row r="4630" spans="1:8">
      <c r="A4630" t="str">
        <f t="shared" si="157"/>
        <v>Tiền điện hộ nghèo, BTXH79</v>
      </c>
      <c r="B4630" s="3" t="s">
        <v>1</v>
      </c>
      <c r="C4630" s="8" t="s">
        <v>27</v>
      </c>
      <c r="D4630" s="49"/>
      <c r="E4630" s="50"/>
      <c r="F4630" s="51"/>
      <c r="G4630" s="50">
        <v>82.53</v>
      </c>
      <c r="H4630">
        <v>79</v>
      </c>
    </row>
    <row r="4631" spans="1:8" ht="30">
      <c r="A4631" t="str">
        <f t="shared" si="157"/>
        <v>Chính sách người có uy tín, già làng79</v>
      </c>
      <c r="B4631" s="3" t="s">
        <v>26</v>
      </c>
      <c r="C4631" s="8" t="s">
        <v>25</v>
      </c>
      <c r="D4631" s="49"/>
      <c r="E4631" s="50"/>
      <c r="F4631" s="51"/>
      <c r="G4631" s="50">
        <v>222.59999999999994</v>
      </c>
      <c r="H4631">
        <v>79</v>
      </c>
    </row>
    <row r="4632" spans="1:8" ht="30">
      <c r="A4632" t="str">
        <f t="shared" si="157"/>
        <v>Chế độ quà tặng, chúc thọ người cao tuổi79</v>
      </c>
      <c r="B4632" s="3" t="s">
        <v>24</v>
      </c>
      <c r="C4632" s="8" t="s">
        <v>23</v>
      </c>
      <c r="D4632" s="49"/>
      <c r="E4632" s="50"/>
      <c r="F4632" s="51"/>
      <c r="G4632" s="50">
        <v>241</v>
      </c>
      <c r="H4632">
        <v>79</v>
      </c>
    </row>
    <row r="4633" spans="1:8" ht="30">
      <c r="A4633" t="str">
        <f t="shared" si="157"/>
        <v>Chế độ đối với trưởng các đoàn thể ấp79</v>
      </c>
      <c r="B4633" s="3" t="s">
        <v>22</v>
      </c>
      <c r="C4633" s="8" t="s">
        <v>21</v>
      </c>
      <c r="D4633" s="49"/>
      <c r="E4633" s="50"/>
      <c r="F4633" s="51">
        <v>3.5999999999999996</v>
      </c>
      <c r="G4633" s="50">
        <v>0</v>
      </c>
      <c r="H4633">
        <v>79</v>
      </c>
    </row>
    <row r="4634" spans="1:8">
      <c r="A4634" t="str">
        <f t="shared" si="157"/>
        <v>Chế độ hỗ trợ tổ nhân dân79</v>
      </c>
      <c r="B4634" s="3" t="s">
        <v>20</v>
      </c>
      <c r="C4634" s="8" t="s">
        <v>19</v>
      </c>
      <c r="D4634" s="49"/>
      <c r="E4634" s="50">
        <v>52</v>
      </c>
      <c r="F4634" s="51">
        <v>3.5999999999999996</v>
      </c>
      <c r="G4634" s="50">
        <v>187.2</v>
      </c>
      <c r="H4634">
        <v>79</v>
      </c>
    </row>
    <row r="4635" spans="1:8" ht="30">
      <c r="A4635" t="str">
        <f t="shared" si="157"/>
        <v>Chế độ đối với đội an ninh trật tự cơ sở79</v>
      </c>
      <c r="B4635" s="3" t="s">
        <v>18</v>
      </c>
      <c r="C4635" s="8" t="s">
        <v>17</v>
      </c>
      <c r="D4635" s="49"/>
      <c r="E4635" s="50"/>
      <c r="F4635" s="51"/>
      <c r="G4635" s="50">
        <v>3219.8399999999992</v>
      </c>
      <c r="H4635">
        <v>79</v>
      </c>
    </row>
    <row r="4636" spans="1:8">
      <c r="A4636" t="str">
        <f t="shared" si="157"/>
        <v>Chế độ dân quân tự vệ79</v>
      </c>
      <c r="B4636" s="3" t="s">
        <v>16</v>
      </c>
      <c r="C4636" s="8" t="s">
        <v>15</v>
      </c>
      <c r="D4636" s="49"/>
      <c r="E4636" s="50"/>
      <c r="F4636" s="51"/>
      <c r="G4636" s="50">
        <v>6778.7676000000001</v>
      </c>
      <c r="H4636">
        <v>79</v>
      </c>
    </row>
    <row r="4637" spans="1:8">
      <c r="A4637" t="str">
        <f t="shared" si="157"/>
        <v>Chế độ hỗ trợ Tết Nguyên đán79</v>
      </c>
      <c r="B4637" s="3" t="s">
        <v>14</v>
      </c>
      <c r="C4637" s="8" t="s">
        <v>13</v>
      </c>
      <c r="D4637" s="49"/>
      <c r="E4637" s="50"/>
      <c r="F4637" s="51">
        <v>1.2</v>
      </c>
      <c r="G4637" s="50">
        <v>836.2</v>
      </c>
      <c r="H4637">
        <v>79</v>
      </c>
    </row>
    <row r="4638" spans="1:8">
      <c r="A4638" t="str">
        <f t="shared" si="157"/>
        <v>Chi thu gom, xử lý rác79</v>
      </c>
      <c r="B4638" s="25">
        <v>4</v>
      </c>
      <c r="C4638" s="10" t="s">
        <v>12</v>
      </c>
      <c r="D4638" s="48"/>
      <c r="E4638" s="45"/>
      <c r="F4638" s="46"/>
      <c r="G4638" s="45">
        <v>480</v>
      </c>
      <c r="H4638">
        <v>79</v>
      </c>
    </row>
    <row r="4639" spans="1:8">
      <c r="A4639" t="str">
        <f t="shared" si="157"/>
        <v>Chi bổ sung đặc thù79</v>
      </c>
      <c r="B4639" s="25">
        <v>5</v>
      </c>
      <c r="C4639" s="6" t="s">
        <v>11</v>
      </c>
      <c r="D4639" s="47"/>
      <c r="E4639" s="45"/>
      <c r="F4639" s="46"/>
      <c r="G4639" s="45">
        <v>0</v>
      </c>
      <c r="H4639">
        <v>79</v>
      </c>
    </row>
    <row r="4640" spans="1:8">
      <c r="A4640" t="str">
        <f t="shared" si="157"/>
        <v>Hỗ trợ các phường, xã trung tâm79</v>
      </c>
      <c r="B4640" s="3" t="s">
        <v>10</v>
      </c>
      <c r="C4640" s="8" t="s">
        <v>9</v>
      </c>
      <c r="D4640" s="49"/>
      <c r="E4640" s="50"/>
      <c r="F4640" s="51"/>
      <c r="G4640" s="50">
        <v>0</v>
      </c>
      <c r="H4640">
        <v>79</v>
      </c>
    </row>
    <row r="4641" spans="1:8">
      <c r="A4641" t="str">
        <f t="shared" si="157"/>
        <v>- Phường Trấn Biên 79</v>
      </c>
      <c r="B4641" s="3"/>
      <c r="C4641" s="8" t="s">
        <v>8</v>
      </c>
      <c r="D4641" s="49"/>
      <c r="E4641" s="50"/>
      <c r="F4641" s="51">
        <v>60000</v>
      </c>
      <c r="G4641" s="50"/>
      <c r="H4641">
        <v>79</v>
      </c>
    </row>
    <row r="4642" spans="1:8" ht="30">
      <c r="A4642" t="str">
        <f t="shared" si="157"/>
        <v>- Phường Long Khánh và Phường Bình Phước79</v>
      </c>
      <c r="B4642" s="3"/>
      <c r="C4642" s="8" t="s">
        <v>7</v>
      </c>
      <c r="D4642" s="49"/>
      <c r="E4642" s="50"/>
      <c r="F4642" s="51">
        <v>19200</v>
      </c>
      <c r="G4642" s="50"/>
      <c r="H4642">
        <v>79</v>
      </c>
    </row>
    <row r="4643" spans="1:8">
      <c r="A4643" t="str">
        <f t="shared" si="157"/>
        <v>- Các phường trung tâm khác79</v>
      </c>
      <c r="B4643" s="3"/>
      <c r="C4643" s="8" t="s">
        <v>6</v>
      </c>
      <c r="D4643" s="49"/>
      <c r="E4643" s="50"/>
      <c r="F4643" s="51">
        <v>8500</v>
      </c>
      <c r="G4643" s="50"/>
      <c r="H4643">
        <v>79</v>
      </c>
    </row>
    <row r="4644" spans="1:8">
      <c r="A4644" t="str">
        <f t="shared" si="157"/>
        <v xml:space="preserve"> Hỗ trợ các xã vùng biên giới79</v>
      </c>
      <c r="B4644" s="3" t="s">
        <v>1</v>
      </c>
      <c r="C4644" s="8" t="s">
        <v>5</v>
      </c>
      <c r="D4644" s="49"/>
      <c r="E4644" s="50"/>
      <c r="F4644" s="51">
        <v>3000</v>
      </c>
      <c r="G4644" s="50">
        <v>0</v>
      </c>
      <c r="H4644">
        <v>79</v>
      </c>
    </row>
    <row r="4645" spans="1:8">
      <c r="A4645" t="str">
        <f t="shared" si="157"/>
        <v>Phân bổ chung 79</v>
      </c>
      <c r="B4645" s="25">
        <v>9</v>
      </c>
      <c r="C4645" s="6" t="s">
        <v>4</v>
      </c>
      <c r="D4645" s="47"/>
      <c r="E4645" s="45"/>
      <c r="F4645" s="46"/>
      <c r="G4645" s="45">
        <v>19504.348999999998</v>
      </c>
      <c r="H4645">
        <v>79</v>
      </c>
    </row>
    <row r="4646" spans="1:8">
      <c r="A4646" t="str">
        <f t="shared" si="157"/>
        <v>Phân bổ chung theo xã79</v>
      </c>
      <c r="B4646" s="3" t="s">
        <v>3</v>
      </c>
      <c r="C4646" s="8" t="s">
        <v>2</v>
      </c>
      <c r="D4646" s="49"/>
      <c r="E4646" s="50">
        <v>1</v>
      </c>
      <c r="F4646" s="51">
        <v>18000</v>
      </c>
      <c r="G4646" s="50">
        <v>18000</v>
      </c>
      <c r="H4646">
        <v>79</v>
      </c>
    </row>
    <row r="4647" spans="1:8">
      <c r="A4647" t="str">
        <f t="shared" si="157"/>
        <v>Phân bổ theo dân số 79</v>
      </c>
      <c r="B4647" s="3" t="s">
        <v>1</v>
      </c>
      <c r="C4647" s="8" t="s">
        <v>0</v>
      </c>
      <c r="D4647" s="49"/>
      <c r="E4647" s="52">
        <v>19537</v>
      </c>
      <c r="F4647" s="51">
        <v>7.6999999999999999E-2</v>
      </c>
      <c r="G4647" s="50">
        <v>1504.3489999999999</v>
      </c>
      <c r="H4647">
        <v>79</v>
      </c>
    </row>
    <row r="4650" spans="1:8">
      <c r="B4650" s="147" t="s">
        <v>64</v>
      </c>
      <c r="C4650" s="149" t="s">
        <v>63</v>
      </c>
      <c r="D4650" s="149" t="s">
        <v>62</v>
      </c>
      <c r="E4650" s="151" t="s">
        <v>61</v>
      </c>
      <c r="F4650" s="151"/>
      <c r="G4650" s="151"/>
      <c r="H4650">
        <v>80</v>
      </c>
    </row>
    <row r="4651" spans="1:8">
      <c r="B4651" s="148"/>
      <c r="C4651" s="150"/>
      <c r="D4651" s="150"/>
      <c r="E4651" s="18" t="s">
        <v>60</v>
      </c>
      <c r="F4651" s="18" t="s">
        <v>59</v>
      </c>
      <c r="G4651" s="18" t="s">
        <v>58</v>
      </c>
      <c r="H4651">
        <v>80</v>
      </c>
    </row>
    <row r="4652" spans="1:8">
      <c r="A4652" t="str">
        <f t="shared" ref="A4652:A4683" si="158">C4652&amp;H4652</f>
        <v>Tổng80</v>
      </c>
      <c r="B4652" s="25"/>
      <c r="C4652" s="26" t="s">
        <v>57</v>
      </c>
      <c r="D4652" s="45"/>
      <c r="E4652" s="45"/>
      <c r="F4652" s="46"/>
      <c r="G4652" s="45">
        <v>248635.65516796103</v>
      </c>
      <c r="H4652">
        <v>80</v>
      </c>
    </row>
    <row r="4653" spans="1:8">
      <c r="A4653" t="str">
        <f t="shared" si="158"/>
        <v>Sự nghiệp giáo dục - đào tạo80</v>
      </c>
      <c r="B4653" s="25" t="s">
        <v>56</v>
      </c>
      <c r="C4653" s="6" t="s">
        <v>55</v>
      </c>
      <c r="D4653" s="47"/>
      <c r="E4653" s="45"/>
      <c r="F4653" s="46"/>
      <c r="G4653" s="45">
        <v>146724.72749600103</v>
      </c>
      <c r="H4653">
        <v>80</v>
      </c>
    </row>
    <row r="4654" spans="1:8" ht="28.5">
      <c r="A4654" t="str">
        <f t="shared" si="158"/>
        <v>Chi chế độ tiền lương theo số biên chế có mặt80</v>
      </c>
      <c r="B4654" s="25">
        <v>1</v>
      </c>
      <c r="C4654" s="10" t="s">
        <v>54</v>
      </c>
      <c r="D4654" s="48"/>
      <c r="E4654" s="45">
        <v>528</v>
      </c>
      <c r="F4654" s="46"/>
      <c r="G4654" s="45">
        <v>110376.342331501</v>
      </c>
      <c r="H4654">
        <v>80</v>
      </c>
    </row>
    <row r="4655" spans="1:8">
      <c r="A4655" t="str">
        <f t="shared" si="158"/>
        <v>Khoán chi hoạt động giáo dục80</v>
      </c>
      <c r="B4655" s="25">
        <v>2</v>
      </c>
      <c r="C4655" s="6" t="s">
        <v>163</v>
      </c>
      <c r="D4655" s="47"/>
      <c r="E4655" s="45"/>
      <c r="F4655" s="46"/>
      <c r="G4655" s="45">
        <v>30948</v>
      </c>
      <c r="H4655">
        <v>80</v>
      </c>
    </row>
    <row r="4656" spans="1:8">
      <c r="A4656" t="str">
        <f t="shared" si="158"/>
        <v>Mầm non80</v>
      </c>
      <c r="B4656" s="3" t="s">
        <v>10</v>
      </c>
      <c r="C4656" s="8" t="s">
        <v>53</v>
      </c>
      <c r="D4656" s="49"/>
      <c r="E4656" s="50"/>
      <c r="F4656" s="51"/>
      <c r="G4656" s="50">
        <v>7380</v>
      </c>
      <c r="H4656">
        <v>80</v>
      </c>
    </row>
    <row r="4657" spans="1:8">
      <c r="A4657" t="str">
        <f t="shared" si="158"/>
        <v>- Phường80</v>
      </c>
      <c r="B4657" s="3"/>
      <c r="C4657" s="8" t="s">
        <v>167</v>
      </c>
      <c r="D4657" s="49"/>
      <c r="E4657" s="50"/>
      <c r="F4657" s="51">
        <v>52</v>
      </c>
      <c r="G4657" s="50">
        <v>0</v>
      </c>
      <c r="H4657">
        <v>80</v>
      </c>
    </row>
    <row r="4658" spans="1:8">
      <c r="A4658" t="str">
        <f t="shared" si="158"/>
        <v>- Xã80</v>
      </c>
      <c r="B4658" s="3"/>
      <c r="C4658" s="8" t="s">
        <v>164</v>
      </c>
      <c r="D4658" s="49"/>
      <c r="E4658" s="50">
        <v>123</v>
      </c>
      <c r="F4658" s="51">
        <v>60</v>
      </c>
      <c r="G4658" s="50">
        <v>7380</v>
      </c>
      <c r="H4658">
        <v>80</v>
      </c>
    </row>
    <row r="4659" spans="1:8">
      <c r="A4659" t="str">
        <f t="shared" si="158"/>
        <v>Cấp 1, 280</v>
      </c>
      <c r="B4659" s="3" t="s">
        <v>1</v>
      </c>
      <c r="C4659" s="8" t="s">
        <v>52</v>
      </c>
      <c r="D4659" s="49"/>
      <c r="E4659" s="50"/>
      <c r="F4659" s="51"/>
      <c r="G4659" s="50">
        <v>17430</v>
      </c>
      <c r="H4659">
        <v>80</v>
      </c>
    </row>
    <row r="4660" spans="1:8">
      <c r="A4660" t="str">
        <f t="shared" si="158"/>
        <v>-Phường80</v>
      </c>
      <c r="B4660" s="3"/>
      <c r="C4660" s="8" t="s">
        <v>168</v>
      </c>
      <c r="D4660" s="49"/>
      <c r="E4660" s="50"/>
      <c r="F4660" s="51">
        <v>30</v>
      </c>
      <c r="G4660" s="50">
        <v>0</v>
      </c>
      <c r="H4660">
        <v>80</v>
      </c>
    </row>
    <row r="4661" spans="1:8">
      <c r="A4661" t="str">
        <f t="shared" si="158"/>
        <v>-Xã80</v>
      </c>
      <c r="B4661" s="3"/>
      <c r="C4661" s="8" t="s">
        <v>169</v>
      </c>
      <c r="D4661" s="49"/>
      <c r="E4661" s="50">
        <v>498</v>
      </c>
      <c r="F4661" s="51">
        <v>35</v>
      </c>
      <c r="G4661" s="50">
        <v>17430</v>
      </c>
      <c r="H4661">
        <v>80</v>
      </c>
    </row>
    <row r="4662" spans="1:8">
      <c r="A4662" t="str">
        <f t="shared" si="158"/>
        <v>Trường chính trị 80</v>
      </c>
      <c r="B4662" s="3" t="s">
        <v>26</v>
      </c>
      <c r="C4662" s="8" t="s">
        <v>51</v>
      </c>
      <c r="D4662" s="49"/>
      <c r="E4662" s="50"/>
      <c r="F4662" s="51">
        <v>80</v>
      </c>
      <c r="G4662" s="50">
        <v>0</v>
      </c>
      <c r="H4662">
        <v>80</v>
      </c>
    </row>
    <row r="4663" spans="1:8">
      <c r="A4663" t="str">
        <f t="shared" si="158"/>
        <v>Trường dân tộc nội trú80</v>
      </c>
      <c r="B4663" s="3" t="s">
        <v>24</v>
      </c>
      <c r="C4663" s="8" t="s">
        <v>165</v>
      </c>
      <c r="D4663" s="49"/>
      <c r="E4663" s="50"/>
      <c r="F4663" s="51">
        <v>55</v>
      </c>
      <c r="G4663" s="50">
        <v>0</v>
      </c>
      <c r="H4663">
        <v>80</v>
      </c>
    </row>
    <row r="4664" spans="1:8" ht="45">
      <c r="A4664" t="str">
        <f t="shared" si="158"/>
        <v>'Phân bổ bổ sung số biên chế tiết kiệm, chưa tuyển sự nghiệp giáo dục - đào tạo80</v>
      </c>
      <c r="B4664" s="3" t="s">
        <v>22</v>
      </c>
      <c r="C4664" s="8" t="s">
        <v>170</v>
      </c>
      <c r="D4664" s="49"/>
      <c r="E4664" s="50">
        <v>93</v>
      </c>
      <c r="F4664" s="51">
        <v>66</v>
      </c>
      <c r="G4664" s="50">
        <v>6138</v>
      </c>
      <c r="H4664">
        <v>80</v>
      </c>
    </row>
    <row r="4665" spans="1:8">
      <c r="A4665" t="str">
        <f t="shared" si="158"/>
        <v>Chi các chế độ chính sách80</v>
      </c>
      <c r="B4665" s="25">
        <v>3</v>
      </c>
      <c r="C4665" s="6" t="s">
        <v>50</v>
      </c>
      <c r="D4665" s="47"/>
      <c r="E4665" s="45"/>
      <c r="F4665" s="46"/>
      <c r="G4665" s="45">
        <v>4507.5711644999992</v>
      </c>
      <c r="H4665">
        <v>80</v>
      </c>
    </row>
    <row r="4666" spans="1:8" ht="30">
      <c r="A4666" t="str">
        <f t="shared" si="158"/>
        <v>Miễn giảm học phí, hỗ trợ chi phí học tập80</v>
      </c>
      <c r="B4666" s="3" t="s">
        <v>10</v>
      </c>
      <c r="C4666" s="8" t="s">
        <v>49</v>
      </c>
      <c r="D4666" s="49"/>
      <c r="E4666" s="50"/>
      <c r="F4666" s="51"/>
      <c r="G4666" s="50">
        <v>2292.741</v>
      </c>
      <c r="H4666">
        <v>80</v>
      </c>
    </row>
    <row r="4667" spans="1:8" ht="45">
      <c r="A4667" t="str">
        <f t="shared" si="158"/>
        <v>Chính sách hỗ trợ mầm non (tiền ăn trẻ, hỗ trợ giáo viên, hỗ trợ cơ sở mầm non)80</v>
      </c>
      <c r="B4667" s="3" t="s">
        <v>1</v>
      </c>
      <c r="C4667" s="8" t="s">
        <v>48</v>
      </c>
      <c r="D4667" s="49"/>
      <c r="E4667" s="50"/>
      <c r="F4667" s="51"/>
      <c r="G4667" s="50">
        <v>264.59999999999997</v>
      </c>
      <c r="H4667">
        <v>80</v>
      </c>
    </row>
    <row r="4668" spans="1:8">
      <c r="A4668" t="str">
        <f t="shared" si="158"/>
        <v>Chế độ hỗ trợ học sinh khuyết tật80</v>
      </c>
      <c r="B4668" s="3" t="s">
        <v>26</v>
      </c>
      <c r="C4668" s="8" t="s">
        <v>47</v>
      </c>
      <c r="D4668" s="49"/>
      <c r="E4668" s="50"/>
      <c r="F4668" s="51"/>
      <c r="G4668" s="50">
        <v>0</v>
      </c>
      <c r="H4668">
        <v>80</v>
      </c>
    </row>
    <row r="4669" spans="1:8" ht="30">
      <c r="A4669" t="str">
        <f t="shared" si="158"/>
        <v>Chế độ giáo viên dạy trẻ khuyết tật80</v>
      </c>
      <c r="B4669" s="3" t="s">
        <v>24</v>
      </c>
      <c r="C4669" s="8" t="s">
        <v>46</v>
      </c>
      <c r="D4669" s="49"/>
      <c r="E4669" s="50"/>
      <c r="F4669" s="51"/>
      <c r="G4669" s="50">
        <v>1316.6301644999999</v>
      </c>
      <c r="H4669">
        <v>80</v>
      </c>
    </row>
    <row r="4670" spans="1:8" ht="30">
      <c r="A4670" t="str">
        <f t="shared" si="158"/>
        <v>Chế độ hỗ trợ trẻ em nhà trẻ bán trú80</v>
      </c>
      <c r="B4670" s="3" t="s">
        <v>22</v>
      </c>
      <c r="C4670" s="8" t="s">
        <v>45</v>
      </c>
      <c r="D4670" s="49"/>
      <c r="E4670" s="50"/>
      <c r="F4670" s="51"/>
      <c r="G4670" s="50">
        <v>0</v>
      </c>
      <c r="H4670">
        <v>80</v>
      </c>
    </row>
    <row r="4671" spans="1:8" ht="30">
      <c r="A4671" t="str">
        <f t="shared" si="158"/>
        <v>Chế độ hỗ trợ đối với học sinh, trường dân tộc nội trú80</v>
      </c>
      <c r="B4671" s="21" t="s">
        <v>20</v>
      </c>
      <c r="C4671" s="22" t="s">
        <v>161</v>
      </c>
      <c r="D4671" s="49"/>
      <c r="E4671" s="50"/>
      <c r="F4671" s="51"/>
      <c r="G4671" s="50"/>
      <c r="H4671">
        <v>80</v>
      </c>
    </row>
    <row r="4672" spans="1:8">
      <c r="A4672" t="str">
        <f t="shared" si="158"/>
        <v>Hỗ trợ Tết Nguyên đán80</v>
      </c>
      <c r="B4672" s="3" t="s">
        <v>18</v>
      </c>
      <c r="C4672" s="8" t="s">
        <v>44</v>
      </c>
      <c r="D4672" s="49"/>
      <c r="E4672" s="50"/>
      <c r="F4672" s="51"/>
      <c r="G4672" s="50">
        <v>633.59999999999991</v>
      </c>
      <c r="H4672">
        <v>80</v>
      </c>
    </row>
    <row r="4673" spans="1:8">
      <c r="A4673" t="str">
        <f t="shared" si="158"/>
        <v>Các đặc thù80</v>
      </c>
      <c r="B4673" s="25">
        <v>4</v>
      </c>
      <c r="C4673" s="6" t="s">
        <v>43</v>
      </c>
      <c r="D4673" s="47"/>
      <c r="E4673" s="45"/>
      <c r="F4673" s="46"/>
      <c r="G4673" s="45">
        <v>281.39400000000001</v>
      </c>
      <c r="H4673">
        <v>80</v>
      </c>
    </row>
    <row r="4674" spans="1:8" ht="30">
      <c r="A4674" t="str">
        <f t="shared" si="158"/>
        <v>Trường có từ 02 cơ sở trở lên, mỗi cơ sở80</v>
      </c>
      <c r="B4674" s="3" t="s">
        <v>10</v>
      </c>
      <c r="C4674" s="8" t="s">
        <v>42</v>
      </c>
      <c r="D4674" s="49"/>
      <c r="E4674" s="50">
        <v>5</v>
      </c>
      <c r="F4674" s="51">
        <v>56.278800000000004</v>
      </c>
      <c r="G4674" s="50">
        <v>281.39400000000001</v>
      </c>
      <c r="H4674">
        <v>80</v>
      </c>
    </row>
    <row r="4675" spans="1:8" ht="30">
      <c r="A4675" t="str">
        <f t="shared" si="158"/>
        <v>Hỗ trợ các phường, xã trung tâm (kinh phí đào tạo chính trị)80</v>
      </c>
      <c r="B4675" s="3" t="s">
        <v>1</v>
      </c>
      <c r="C4675" s="8" t="s">
        <v>166</v>
      </c>
      <c r="D4675" s="49"/>
      <c r="E4675" s="50"/>
      <c r="F4675" s="51">
        <v>1500</v>
      </c>
      <c r="G4675" s="50"/>
      <c r="H4675">
        <v>80</v>
      </c>
    </row>
    <row r="4676" spans="1:8">
      <c r="A4676" t="str">
        <f t="shared" si="158"/>
        <v>Kinh phí hoạt động ngành80</v>
      </c>
      <c r="B4676" s="25">
        <v>5</v>
      </c>
      <c r="C4676" s="6" t="s">
        <v>41</v>
      </c>
      <c r="D4676" s="47"/>
      <c r="E4676" s="52">
        <v>61142</v>
      </c>
      <c r="F4676" s="53">
        <v>0.01</v>
      </c>
      <c r="G4676" s="45">
        <v>611.41999999999996</v>
      </c>
      <c r="H4676">
        <v>80</v>
      </c>
    </row>
    <row r="4677" spans="1:8">
      <c r="A4677" t="str">
        <f t="shared" si="158"/>
        <v>Các sự nghiệp khác80</v>
      </c>
      <c r="B4677" s="25" t="s">
        <v>40</v>
      </c>
      <c r="C4677" s="6" t="s">
        <v>39</v>
      </c>
      <c r="D4677" s="47"/>
      <c r="E4677" s="50"/>
      <c r="F4677" s="46"/>
      <c r="G4677" s="45">
        <v>101910.92767196</v>
      </c>
      <c r="H4677">
        <v>80</v>
      </c>
    </row>
    <row r="4678" spans="1:8">
      <c r="A4678" t="str">
        <f t="shared" si="158"/>
        <v>Chi chế độ tiền lương80</v>
      </c>
      <c r="B4678" s="25">
        <v>1</v>
      </c>
      <c r="C4678" s="10" t="s">
        <v>38</v>
      </c>
      <c r="D4678" s="48"/>
      <c r="E4678" s="45"/>
      <c r="F4678" s="46"/>
      <c r="G4678" s="45">
        <v>21111.296000000002</v>
      </c>
      <c r="H4678">
        <v>80</v>
      </c>
    </row>
    <row r="4679" spans="1:8" ht="30">
      <c r="A4679" t="str">
        <f t="shared" si="158"/>
        <v>Chế độ tiền lương theo số biên chế có mặt80</v>
      </c>
      <c r="B4679" s="3" t="s">
        <v>10</v>
      </c>
      <c r="C4679" s="8" t="s">
        <v>37</v>
      </c>
      <c r="D4679" s="49"/>
      <c r="E4679" s="50">
        <v>94</v>
      </c>
      <c r="F4679" s="51"/>
      <c r="G4679" s="50">
        <v>15305</v>
      </c>
      <c r="H4679">
        <v>80</v>
      </c>
    </row>
    <row r="4680" spans="1:8">
      <c r="A4680" t="str">
        <f t="shared" si="158"/>
        <v>Phụ cấp cấp ủy80</v>
      </c>
      <c r="B4680" s="3" t="s">
        <v>1</v>
      </c>
      <c r="C4680" s="8" t="s">
        <v>36</v>
      </c>
      <c r="D4680" s="49"/>
      <c r="E4680" s="54">
        <v>29</v>
      </c>
      <c r="F4680" s="51">
        <v>8.4239999999999995</v>
      </c>
      <c r="G4680" s="50">
        <v>244.29599999999999</v>
      </c>
      <c r="H4680">
        <v>80</v>
      </c>
    </row>
    <row r="4681" spans="1:8">
      <c r="A4681" t="str">
        <f t="shared" si="158"/>
        <v>Phụ cấp HĐND80</v>
      </c>
      <c r="B4681" s="3" t="s">
        <v>26</v>
      </c>
      <c r="C4681" s="8" t="s">
        <v>35</v>
      </c>
      <c r="D4681" s="49"/>
      <c r="E4681" s="54"/>
      <c r="F4681" s="51">
        <v>8.4239999999999995</v>
      </c>
      <c r="G4681" s="50">
        <v>1027</v>
      </c>
      <c r="H4681">
        <v>80</v>
      </c>
    </row>
    <row r="4682" spans="1:8" ht="45">
      <c r="A4682" t="str">
        <f t="shared" si="158"/>
        <v>Chế độ người hoạt động không chuyên trách, người trực tiếp tham gia hoạt động tại cấp ấp80</v>
      </c>
      <c r="B4682" s="3" t="s">
        <v>24</v>
      </c>
      <c r="C4682" s="8" t="s">
        <v>34</v>
      </c>
      <c r="D4682" s="49"/>
      <c r="E4682" s="50">
        <v>124</v>
      </c>
      <c r="F4682" s="51"/>
      <c r="G4682" s="50">
        <v>4535</v>
      </c>
      <c r="H4682">
        <v>80</v>
      </c>
    </row>
    <row r="4683" spans="1:8">
      <c r="A4683" t="str">
        <f t="shared" si="158"/>
        <v>Khoán chi hoạt động 80</v>
      </c>
      <c r="B4683" s="25">
        <v>2</v>
      </c>
      <c r="C4683" s="6" t="s">
        <v>33</v>
      </c>
      <c r="D4683" s="47"/>
      <c r="E4683" s="45"/>
      <c r="F4683" s="46"/>
      <c r="G4683" s="45">
        <v>8916</v>
      </c>
      <c r="H4683">
        <v>80</v>
      </c>
    </row>
    <row r="4684" spans="1:8" ht="30">
      <c r="A4684" t="str">
        <f t="shared" ref="A4684:A4706" si="159">C4684&amp;H4684</f>
        <v>Phân bổ theo số biên chế CBCC được giao80</v>
      </c>
      <c r="B4684" s="14" t="s">
        <v>10</v>
      </c>
      <c r="C4684" s="15" t="s">
        <v>32</v>
      </c>
      <c r="D4684" s="55"/>
      <c r="E4684" s="56">
        <v>93</v>
      </c>
      <c r="F4684" s="57">
        <v>80</v>
      </c>
      <c r="G4684" s="58">
        <v>7440</v>
      </c>
      <c r="H4684">
        <v>80</v>
      </c>
    </row>
    <row r="4685" spans="1:8" ht="30">
      <c r="A4685" t="str">
        <f t="shared" si="159"/>
        <v>Phân bổ theo số biên chế viên chức được giao80</v>
      </c>
      <c r="B4685" s="14" t="s">
        <v>1</v>
      </c>
      <c r="C4685" s="15" t="s">
        <v>31</v>
      </c>
      <c r="D4685" s="55"/>
      <c r="E4685" s="56">
        <v>15</v>
      </c>
      <c r="F4685" s="57">
        <v>50</v>
      </c>
      <c r="G4685" s="58">
        <v>750</v>
      </c>
      <c r="H4685">
        <v>80</v>
      </c>
    </row>
    <row r="4686" spans="1:8" ht="30">
      <c r="A4686" t="str">
        <f t="shared" si="159"/>
        <v>Phân bổ bổ sung số biên chế tiết kiệm, chưa tuyển80</v>
      </c>
      <c r="B4686" s="14" t="s">
        <v>26</v>
      </c>
      <c r="C4686" s="13" t="s">
        <v>30</v>
      </c>
      <c r="D4686" s="59"/>
      <c r="E4686" s="56">
        <v>11</v>
      </c>
      <c r="F4686" s="57">
        <v>66</v>
      </c>
      <c r="G4686" s="58">
        <v>726</v>
      </c>
      <c r="H4686">
        <v>80</v>
      </c>
    </row>
    <row r="4687" spans="1:8">
      <c r="A4687" t="str">
        <f t="shared" si="159"/>
        <v>Chi các chế độ chính sách lớn80</v>
      </c>
      <c r="B4687" s="25">
        <v>3</v>
      </c>
      <c r="C4687" s="6" t="s">
        <v>29</v>
      </c>
      <c r="D4687" s="47"/>
      <c r="E4687" s="45"/>
      <c r="F4687" s="46"/>
      <c r="G4687" s="45">
        <v>42385.807999999997</v>
      </c>
      <c r="H4687">
        <v>80</v>
      </c>
    </row>
    <row r="4688" spans="1:8" ht="30">
      <c r="A4688" t="str">
        <f t="shared" si="159"/>
        <v>Chi chế độ trợ giúp xã hội thường xuyên80</v>
      </c>
      <c r="B4688" s="3" t="s">
        <v>10</v>
      </c>
      <c r="C4688" s="8" t="s">
        <v>28</v>
      </c>
      <c r="D4688" s="49"/>
      <c r="E4688" s="50"/>
      <c r="F4688" s="51"/>
      <c r="G4688" s="50">
        <v>24738</v>
      </c>
      <c r="H4688">
        <v>80</v>
      </c>
    </row>
    <row r="4689" spans="1:8">
      <c r="A4689" t="str">
        <f t="shared" si="159"/>
        <v>Tiền điện hộ nghèo, BTXH80</v>
      </c>
      <c r="B4689" s="3" t="s">
        <v>1</v>
      </c>
      <c r="C4689" s="8" t="s">
        <v>27</v>
      </c>
      <c r="D4689" s="49"/>
      <c r="E4689" s="50"/>
      <c r="F4689" s="51"/>
      <c r="G4689" s="50">
        <v>147.768</v>
      </c>
      <c r="H4689">
        <v>80</v>
      </c>
    </row>
    <row r="4690" spans="1:8" ht="30">
      <c r="A4690" t="str">
        <f t="shared" si="159"/>
        <v>Chính sách người có uy tín, già làng80</v>
      </c>
      <c r="B4690" s="3" t="s">
        <v>26</v>
      </c>
      <c r="C4690" s="8" t="s">
        <v>25</v>
      </c>
      <c r="D4690" s="49"/>
      <c r="E4690" s="50"/>
      <c r="F4690" s="51"/>
      <c r="G4690" s="50">
        <v>40.400000000000006</v>
      </c>
      <c r="H4690">
        <v>80</v>
      </c>
    </row>
    <row r="4691" spans="1:8" ht="30">
      <c r="A4691" t="str">
        <f t="shared" si="159"/>
        <v>Chế độ quà tặng, chúc thọ người cao tuổi80</v>
      </c>
      <c r="B4691" s="3" t="s">
        <v>24</v>
      </c>
      <c r="C4691" s="8" t="s">
        <v>23</v>
      </c>
      <c r="D4691" s="49"/>
      <c r="E4691" s="50"/>
      <c r="F4691" s="51"/>
      <c r="G4691" s="50">
        <v>494.8</v>
      </c>
      <c r="H4691">
        <v>80</v>
      </c>
    </row>
    <row r="4692" spans="1:8" ht="30">
      <c r="A4692" t="str">
        <f t="shared" si="159"/>
        <v>Chế độ đối với trưởng các đoàn thể ấp80</v>
      </c>
      <c r="B4692" s="3" t="s">
        <v>22</v>
      </c>
      <c r="C4692" s="8" t="s">
        <v>21</v>
      </c>
      <c r="D4692" s="49"/>
      <c r="E4692" s="50">
        <v>92</v>
      </c>
      <c r="F4692" s="51">
        <v>3.5999999999999996</v>
      </c>
      <c r="G4692" s="50">
        <v>331.2</v>
      </c>
      <c r="H4692">
        <v>80</v>
      </c>
    </row>
    <row r="4693" spans="1:8">
      <c r="A4693" t="str">
        <f t="shared" si="159"/>
        <v>Chế độ hỗ trợ tổ nhân dân80</v>
      </c>
      <c r="B4693" s="3" t="s">
        <v>20</v>
      </c>
      <c r="C4693" s="8" t="s">
        <v>19</v>
      </c>
      <c r="D4693" s="49"/>
      <c r="E4693" s="50">
        <v>361</v>
      </c>
      <c r="F4693" s="51">
        <v>3.5999999999999996</v>
      </c>
      <c r="G4693" s="50">
        <v>1299.5999999999999</v>
      </c>
      <c r="H4693">
        <v>80</v>
      </c>
    </row>
    <row r="4694" spans="1:8" ht="30">
      <c r="A4694" t="str">
        <f t="shared" si="159"/>
        <v>Chế độ đối với đội an ninh trật tự cơ sở80</v>
      </c>
      <c r="B4694" s="3" t="s">
        <v>18</v>
      </c>
      <c r="C4694" s="8" t="s">
        <v>17</v>
      </c>
      <c r="D4694" s="49"/>
      <c r="E4694" s="50"/>
      <c r="F4694" s="51"/>
      <c r="G4694" s="50">
        <v>4766</v>
      </c>
      <c r="H4694">
        <v>80</v>
      </c>
    </row>
    <row r="4695" spans="1:8">
      <c r="A4695" t="str">
        <f t="shared" si="159"/>
        <v>Chế độ dân quân tự vệ80</v>
      </c>
      <c r="B4695" s="3" t="s">
        <v>16</v>
      </c>
      <c r="C4695" s="8" t="s">
        <v>15</v>
      </c>
      <c r="D4695" s="49"/>
      <c r="E4695" s="50"/>
      <c r="F4695" s="51"/>
      <c r="G4695" s="50">
        <v>7934</v>
      </c>
      <c r="H4695">
        <v>80</v>
      </c>
    </row>
    <row r="4696" spans="1:8">
      <c r="A4696" t="str">
        <f t="shared" si="159"/>
        <v>Chế độ hỗ trợ Tết Nguyên đán80</v>
      </c>
      <c r="B4696" s="3" t="s">
        <v>14</v>
      </c>
      <c r="C4696" s="8" t="s">
        <v>13</v>
      </c>
      <c r="D4696" s="49"/>
      <c r="E4696" s="50"/>
      <c r="F4696" s="51"/>
      <c r="G4696" s="50">
        <v>2634.04</v>
      </c>
      <c r="H4696">
        <v>80</v>
      </c>
    </row>
    <row r="4697" spans="1:8">
      <c r="A4697" t="str">
        <f t="shared" si="159"/>
        <v>Chi thu gom, xử lý rác80</v>
      </c>
      <c r="B4697" s="25">
        <v>4</v>
      </c>
      <c r="C4697" s="10" t="s">
        <v>12</v>
      </c>
      <c r="D4697" s="48"/>
      <c r="E4697" s="45"/>
      <c r="F4697" s="46"/>
      <c r="G4697" s="45">
        <v>6789.8896719600007</v>
      </c>
      <c r="H4697">
        <v>80</v>
      </c>
    </row>
    <row r="4698" spans="1:8">
      <c r="A4698" t="str">
        <f t="shared" si="159"/>
        <v>Chi bổ sung đặc thù80</v>
      </c>
      <c r="B4698" s="25">
        <v>5</v>
      </c>
      <c r="C4698" s="6" t="s">
        <v>11</v>
      </c>
      <c r="D4698" s="47"/>
      <c r="E4698" s="45"/>
      <c r="F4698" s="46"/>
      <c r="G4698" s="45">
        <v>0</v>
      </c>
      <c r="H4698">
        <v>80</v>
      </c>
    </row>
    <row r="4699" spans="1:8">
      <c r="A4699" t="str">
        <f t="shared" si="159"/>
        <v>Hỗ trợ các phường, xã trung tâm80</v>
      </c>
      <c r="B4699" s="3" t="s">
        <v>10</v>
      </c>
      <c r="C4699" s="8" t="s">
        <v>9</v>
      </c>
      <c r="D4699" s="49"/>
      <c r="E4699" s="50"/>
      <c r="F4699" s="51"/>
      <c r="G4699" s="50">
        <v>0</v>
      </c>
      <c r="H4699">
        <v>80</v>
      </c>
    </row>
    <row r="4700" spans="1:8">
      <c r="A4700" t="str">
        <f t="shared" si="159"/>
        <v>- Phường Trấn Biên 80</v>
      </c>
      <c r="B4700" s="3"/>
      <c r="C4700" s="8" t="s">
        <v>8</v>
      </c>
      <c r="D4700" s="49"/>
      <c r="E4700" s="50"/>
      <c r="F4700" s="51">
        <v>60000</v>
      </c>
      <c r="G4700" s="50"/>
      <c r="H4700">
        <v>80</v>
      </c>
    </row>
    <row r="4701" spans="1:8" ht="30">
      <c r="A4701" t="str">
        <f t="shared" si="159"/>
        <v>- Phường Long Khánh và Phường Bình Phước80</v>
      </c>
      <c r="B4701" s="3"/>
      <c r="C4701" s="8" t="s">
        <v>7</v>
      </c>
      <c r="D4701" s="49"/>
      <c r="E4701" s="50"/>
      <c r="F4701" s="51">
        <v>19200</v>
      </c>
      <c r="G4701" s="50"/>
      <c r="H4701">
        <v>80</v>
      </c>
    </row>
    <row r="4702" spans="1:8">
      <c r="A4702" t="str">
        <f t="shared" si="159"/>
        <v>- Các phường trung tâm khác80</v>
      </c>
      <c r="B4702" s="3"/>
      <c r="C4702" s="8" t="s">
        <v>6</v>
      </c>
      <c r="D4702" s="49"/>
      <c r="E4702" s="50"/>
      <c r="F4702" s="51">
        <v>8500</v>
      </c>
      <c r="G4702" s="50"/>
      <c r="H4702">
        <v>80</v>
      </c>
    </row>
    <row r="4703" spans="1:8">
      <c r="A4703" t="str">
        <f t="shared" si="159"/>
        <v xml:space="preserve"> Hỗ trợ các xã vùng biên giới80</v>
      </c>
      <c r="B4703" s="3" t="s">
        <v>1</v>
      </c>
      <c r="C4703" s="8" t="s">
        <v>5</v>
      </c>
      <c r="D4703" s="49"/>
      <c r="E4703" s="50"/>
      <c r="F4703" s="51">
        <v>3000</v>
      </c>
      <c r="G4703" s="50">
        <v>0</v>
      </c>
      <c r="H4703">
        <v>80</v>
      </c>
    </row>
    <row r="4704" spans="1:8">
      <c r="A4704" t="str">
        <f t="shared" si="159"/>
        <v>Phân bổ chung 80</v>
      </c>
      <c r="B4704" s="25">
        <v>9</v>
      </c>
      <c r="C4704" s="6" t="s">
        <v>4</v>
      </c>
      <c r="D4704" s="47"/>
      <c r="E4704" s="45"/>
      <c r="F4704" s="46"/>
      <c r="G4704" s="45">
        <v>22707.934000000001</v>
      </c>
      <c r="H4704">
        <v>80</v>
      </c>
    </row>
    <row r="4705" spans="1:8">
      <c r="A4705" t="str">
        <f t="shared" si="159"/>
        <v>Phân bổ chung theo xã80</v>
      </c>
      <c r="B4705" s="3" t="s">
        <v>3</v>
      </c>
      <c r="C4705" s="8" t="s">
        <v>2</v>
      </c>
      <c r="D4705" s="49"/>
      <c r="E4705" s="50">
        <v>1</v>
      </c>
      <c r="F4705" s="51">
        <v>18000</v>
      </c>
      <c r="G4705" s="50">
        <v>18000</v>
      </c>
      <c r="H4705">
        <v>80</v>
      </c>
    </row>
    <row r="4706" spans="1:8">
      <c r="A4706" t="str">
        <f t="shared" si="159"/>
        <v>Phân bổ theo dân số 80</v>
      </c>
      <c r="B4706" s="3" t="s">
        <v>1</v>
      </c>
      <c r="C4706" s="8" t="s">
        <v>0</v>
      </c>
      <c r="D4706" s="49"/>
      <c r="E4706" s="52">
        <v>61142</v>
      </c>
      <c r="F4706" s="51">
        <v>7.6999999999999999E-2</v>
      </c>
      <c r="G4706" s="50">
        <v>4707.9340000000002</v>
      </c>
      <c r="H4706">
        <v>80</v>
      </c>
    </row>
    <row r="4709" spans="1:8">
      <c r="B4709" s="147" t="s">
        <v>64</v>
      </c>
      <c r="C4709" s="149" t="s">
        <v>63</v>
      </c>
      <c r="D4709" s="149" t="s">
        <v>62</v>
      </c>
      <c r="E4709" s="151" t="s">
        <v>61</v>
      </c>
      <c r="F4709" s="151"/>
      <c r="G4709" s="151"/>
      <c r="H4709">
        <v>81</v>
      </c>
    </row>
    <row r="4710" spans="1:8">
      <c r="B4710" s="148"/>
      <c r="C4710" s="150"/>
      <c r="D4710" s="150"/>
      <c r="E4710" s="18" t="s">
        <v>60</v>
      </c>
      <c r="F4710" s="18" t="s">
        <v>59</v>
      </c>
      <c r="G4710" s="18" t="s">
        <v>58</v>
      </c>
      <c r="H4710">
        <v>81</v>
      </c>
    </row>
    <row r="4711" spans="1:8">
      <c r="A4711" t="str">
        <f t="shared" ref="A4711:A4742" si="160">C4711&amp;H4711</f>
        <v>Tổng81</v>
      </c>
      <c r="B4711" s="25"/>
      <c r="C4711" s="26" t="s">
        <v>57</v>
      </c>
      <c r="D4711" s="45"/>
      <c r="E4711" s="45"/>
      <c r="F4711" s="46"/>
      <c r="G4711" s="45">
        <v>148433.50589151043</v>
      </c>
      <c r="H4711">
        <v>81</v>
      </c>
    </row>
    <row r="4712" spans="1:8">
      <c r="A4712" t="str">
        <f t="shared" si="160"/>
        <v>Sự nghiệp giáo dục - đào tạo81</v>
      </c>
      <c r="B4712" s="25" t="s">
        <v>56</v>
      </c>
      <c r="C4712" s="6" t="s">
        <v>55</v>
      </c>
      <c r="D4712" s="47"/>
      <c r="E4712" s="45"/>
      <c r="F4712" s="46"/>
      <c r="G4712" s="45">
        <v>73574.806568090426</v>
      </c>
      <c r="H4712">
        <v>81</v>
      </c>
    </row>
    <row r="4713" spans="1:8" ht="28.5">
      <c r="A4713" t="str">
        <f t="shared" si="160"/>
        <v>Chi chế độ tiền lương theo số biên chế có mặt81</v>
      </c>
      <c r="B4713" s="25">
        <v>1</v>
      </c>
      <c r="C4713" s="10" t="s">
        <v>54</v>
      </c>
      <c r="D4713" s="48"/>
      <c r="E4713" s="45">
        <v>237</v>
      </c>
      <c r="F4713" s="46"/>
      <c r="G4713" s="45">
        <v>61006.276992959996</v>
      </c>
      <c r="H4713">
        <v>81</v>
      </c>
    </row>
    <row r="4714" spans="1:8">
      <c r="A4714" t="str">
        <f t="shared" si="160"/>
        <v>Khoán chi hoạt động giáo dục81</v>
      </c>
      <c r="B4714" s="25">
        <v>2</v>
      </c>
      <c r="C4714" s="6" t="s">
        <v>163</v>
      </c>
      <c r="D4714" s="47"/>
      <c r="E4714" s="45"/>
      <c r="F4714" s="46"/>
      <c r="G4714" s="45">
        <v>10271</v>
      </c>
      <c r="H4714">
        <v>81</v>
      </c>
    </row>
    <row r="4715" spans="1:8">
      <c r="A4715" t="str">
        <f t="shared" si="160"/>
        <v>Mầm non81</v>
      </c>
      <c r="B4715" s="3" t="s">
        <v>10</v>
      </c>
      <c r="C4715" s="8" t="s">
        <v>53</v>
      </c>
      <c r="D4715" s="49"/>
      <c r="E4715" s="50"/>
      <c r="F4715" s="51"/>
      <c r="G4715" s="50">
        <v>4500</v>
      </c>
      <c r="H4715">
        <v>81</v>
      </c>
    </row>
    <row r="4716" spans="1:8">
      <c r="A4716" t="str">
        <f t="shared" si="160"/>
        <v>- Phường81</v>
      </c>
      <c r="B4716" s="3"/>
      <c r="C4716" s="8" t="s">
        <v>167</v>
      </c>
      <c r="D4716" s="49"/>
      <c r="E4716" s="50"/>
      <c r="F4716" s="51">
        <v>52</v>
      </c>
      <c r="G4716" s="50">
        <v>0</v>
      </c>
      <c r="H4716">
        <v>81</v>
      </c>
    </row>
    <row r="4717" spans="1:8">
      <c r="A4717" t="str">
        <f t="shared" si="160"/>
        <v>- Xã81</v>
      </c>
      <c r="B4717" s="3"/>
      <c r="C4717" s="8" t="s">
        <v>164</v>
      </c>
      <c r="D4717" s="49"/>
      <c r="E4717" s="50">
        <v>75</v>
      </c>
      <c r="F4717" s="51">
        <v>60</v>
      </c>
      <c r="G4717" s="50">
        <v>4500</v>
      </c>
      <c r="H4717">
        <v>81</v>
      </c>
    </row>
    <row r="4718" spans="1:8">
      <c r="A4718" t="str">
        <f t="shared" si="160"/>
        <v>Cấp 1, 281</v>
      </c>
      <c r="B4718" s="3" t="s">
        <v>1</v>
      </c>
      <c r="C4718" s="8" t="s">
        <v>52</v>
      </c>
      <c r="D4718" s="49"/>
      <c r="E4718" s="50"/>
      <c r="F4718" s="51"/>
      <c r="G4718" s="50">
        <v>5705</v>
      </c>
      <c r="H4718">
        <v>81</v>
      </c>
    </row>
    <row r="4719" spans="1:8">
      <c r="A4719" t="str">
        <f t="shared" si="160"/>
        <v>-Phường81</v>
      </c>
      <c r="B4719" s="3"/>
      <c r="C4719" s="8" t="s">
        <v>168</v>
      </c>
      <c r="D4719" s="49"/>
      <c r="E4719" s="50"/>
      <c r="F4719" s="51">
        <v>30</v>
      </c>
      <c r="G4719" s="50">
        <v>0</v>
      </c>
      <c r="H4719">
        <v>81</v>
      </c>
    </row>
    <row r="4720" spans="1:8">
      <c r="A4720" t="str">
        <f t="shared" si="160"/>
        <v>-Xã81</v>
      </c>
      <c r="B4720" s="3"/>
      <c r="C4720" s="8" t="s">
        <v>169</v>
      </c>
      <c r="D4720" s="49"/>
      <c r="E4720" s="50">
        <v>163</v>
      </c>
      <c r="F4720" s="51">
        <v>35</v>
      </c>
      <c r="G4720" s="50">
        <v>5705</v>
      </c>
      <c r="H4720">
        <v>81</v>
      </c>
    </row>
    <row r="4721" spans="1:8">
      <c r="A4721" t="str">
        <f t="shared" si="160"/>
        <v>Trường chính trị 81</v>
      </c>
      <c r="B4721" s="3" t="s">
        <v>26</v>
      </c>
      <c r="C4721" s="8" t="s">
        <v>51</v>
      </c>
      <c r="D4721" s="49"/>
      <c r="E4721" s="50">
        <v>0</v>
      </c>
      <c r="F4721" s="51">
        <v>80</v>
      </c>
      <c r="G4721" s="50">
        <v>0</v>
      </c>
      <c r="H4721">
        <v>81</v>
      </c>
    </row>
    <row r="4722" spans="1:8">
      <c r="A4722" t="str">
        <f t="shared" si="160"/>
        <v>Trường dân tộc nội trú81</v>
      </c>
      <c r="B4722" s="3" t="s">
        <v>24</v>
      </c>
      <c r="C4722" s="8" t="s">
        <v>165</v>
      </c>
      <c r="D4722" s="49"/>
      <c r="E4722" s="50">
        <v>0</v>
      </c>
      <c r="F4722" s="51">
        <v>55</v>
      </c>
      <c r="G4722" s="50">
        <v>0</v>
      </c>
      <c r="H4722">
        <v>81</v>
      </c>
    </row>
    <row r="4723" spans="1:8" ht="45">
      <c r="A4723" t="str">
        <f t="shared" si="160"/>
        <v>'Phân bổ bổ sung số biên chế tiết kiệm, chưa tuyển sự nghiệp giáo dục - đào tạo81</v>
      </c>
      <c r="B4723" s="3" t="s">
        <v>22</v>
      </c>
      <c r="C4723" s="8" t="s">
        <v>170</v>
      </c>
      <c r="D4723" s="49"/>
      <c r="E4723" s="50">
        <v>1</v>
      </c>
      <c r="F4723" s="51">
        <v>66</v>
      </c>
      <c r="G4723" s="50">
        <v>66</v>
      </c>
      <c r="H4723">
        <v>81</v>
      </c>
    </row>
    <row r="4724" spans="1:8">
      <c r="A4724" t="str">
        <f t="shared" si="160"/>
        <v>Chi các chế độ chính sách81</v>
      </c>
      <c r="B4724" s="25">
        <v>3</v>
      </c>
      <c r="C4724" s="6" t="s">
        <v>50</v>
      </c>
      <c r="D4724" s="47"/>
      <c r="E4724" s="45"/>
      <c r="F4724" s="46"/>
      <c r="G4724" s="45">
        <v>1864.8795751304351</v>
      </c>
      <c r="H4724">
        <v>81</v>
      </c>
    </row>
    <row r="4725" spans="1:8" ht="30">
      <c r="A4725" t="str">
        <f t="shared" si="160"/>
        <v>Miễn giảm học phí, hỗ trợ chi phí học tập81</v>
      </c>
      <c r="B4725" s="3" t="s">
        <v>10</v>
      </c>
      <c r="C4725" s="8" t="s">
        <v>49</v>
      </c>
      <c r="D4725" s="49"/>
      <c r="E4725" s="50"/>
      <c r="F4725" s="51"/>
      <c r="G4725" s="50">
        <v>1162.3100000000002</v>
      </c>
      <c r="H4725">
        <v>81</v>
      </c>
    </row>
    <row r="4726" spans="1:8" ht="45">
      <c r="A4726" t="str">
        <f t="shared" si="160"/>
        <v>Chính sách hỗ trợ mầm non (tiền ăn trẻ, hỗ trợ giáo viên, hỗ trợ cơ sở mầm non)81</v>
      </c>
      <c r="B4726" s="3" t="s">
        <v>1</v>
      </c>
      <c r="C4726" s="8" t="s">
        <v>48</v>
      </c>
      <c r="D4726" s="49"/>
      <c r="E4726" s="50"/>
      <c r="F4726" s="51"/>
      <c r="G4726" s="50">
        <v>57.6</v>
      </c>
      <c r="H4726">
        <v>81</v>
      </c>
    </row>
    <row r="4727" spans="1:8">
      <c r="A4727" t="str">
        <f t="shared" si="160"/>
        <v>Chế độ hỗ trợ học sinh khuyết tật81</v>
      </c>
      <c r="B4727" s="3" t="s">
        <v>26</v>
      </c>
      <c r="C4727" s="8" t="s">
        <v>47</v>
      </c>
      <c r="D4727" s="49"/>
      <c r="E4727" s="50"/>
      <c r="F4727" s="51"/>
      <c r="G4727" s="50" t="s">
        <v>171</v>
      </c>
      <c r="H4727">
        <v>81</v>
      </c>
    </row>
    <row r="4728" spans="1:8" ht="30">
      <c r="A4728" t="str">
        <f t="shared" si="160"/>
        <v>Chế độ giáo viên dạy trẻ khuyết tật81</v>
      </c>
      <c r="B4728" s="3" t="s">
        <v>24</v>
      </c>
      <c r="C4728" s="8" t="s">
        <v>46</v>
      </c>
      <c r="D4728" s="49"/>
      <c r="E4728" s="50"/>
      <c r="F4728" s="51"/>
      <c r="G4728" s="50">
        <v>360.56957513043483</v>
      </c>
      <c r="H4728">
        <v>81</v>
      </c>
    </row>
    <row r="4729" spans="1:8" ht="30">
      <c r="A4729" t="str">
        <f t="shared" si="160"/>
        <v>Chế độ hỗ trợ trẻ em nhà trẻ bán trú81</v>
      </c>
      <c r="B4729" s="3" t="s">
        <v>22</v>
      </c>
      <c r="C4729" s="8" t="s">
        <v>45</v>
      </c>
      <c r="D4729" s="49"/>
      <c r="E4729" s="50"/>
      <c r="F4729" s="51"/>
      <c r="G4729" s="50" t="s">
        <v>171</v>
      </c>
      <c r="H4729">
        <v>81</v>
      </c>
    </row>
    <row r="4730" spans="1:8" ht="30">
      <c r="A4730" t="str">
        <f t="shared" si="160"/>
        <v>Chế độ hỗ trợ đối với học sinh, trường dân tộc nội trú81</v>
      </c>
      <c r="B4730" s="21" t="s">
        <v>20</v>
      </c>
      <c r="C4730" s="22" t="s">
        <v>161</v>
      </c>
      <c r="D4730" s="49"/>
      <c r="E4730" s="50"/>
      <c r="F4730" s="51"/>
      <c r="G4730" s="50" t="s">
        <v>171</v>
      </c>
      <c r="H4730">
        <v>81</v>
      </c>
    </row>
    <row r="4731" spans="1:8">
      <c r="A4731" t="str">
        <f t="shared" si="160"/>
        <v>Hỗ trợ Tết Nguyên đán81</v>
      </c>
      <c r="B4731" s="3" t="s">
        <v>18</v>
      </c>
      <c r="C4731" s="8" t="s">
        <v>44</v>
      </c>
      <c r="D4731" s="49"/>
      <c r="E4731" s="50"/>
      <c r="F4731" s="51"/>
      <c r="G4731" s="50">
        <v>284.39999999999998</v>
      </c>
      <c r="H4731">
        <v>81</v>
      </c>
    </row>
    <row r="4732" spans="1:8">
      <c r="A4732" t="str">
        <f t="shared" si="160"/>
        <v>Các đặc thù81</v>
      </c>
      <c r="B4732" s="25">
        <v>4</v>
      </c>
      <c r="C4732" s="6" t="s">
        <v>43</v>
      </c>
      <c r="D4732" s="47"/>
      <c r="E4732" s="45"/>
      <c r="F4732" s="46"/>
      <c r="G4732" s="45">
        <v>224</v>
      </c>
      <c r="H4732">
        <v>81</v>
      </c>
    </row>
    <row r="4733" spans="1:8" ht="30">
      <c r="A4733" t="str">
        <f t="shared" si="160"/>
        <v>Trường có từ 02 cơ sở trở lên, mỗi cơ sở81</v>
      </c>
      <c r="B4733" s="3" t="s">
        <v>10</v>
      </c>
      <c r="C4733" s="8" t="s">
        <v>42</v>
      </c>
      <c r="D4733" s="49"/>
      <c r="E4733" s="50">
        <v>4</v>
      </c>
      <c r="F4733" s="51">
        <v>56</v>
      </c>
      <c r="G4733" s="50">
        <v>224</v>
      </c>
      <c r="H4733">
        <v>81</v>
      </c>
    </row>
    <row r="4734" spans="1:8" ht="30">
      <c r="A4734" t="str">
        <f t="shared" si="160"/>
        <v>Hỗ trợ các phường, xã trung tâm (kinh phí đào tạo chính trị)81</v>
      </c>
      <c r="B4734" s="3" t="s">
        <v>1</v>
      </c>
      <c r="C4734" s="8" t="s">
        <v>166</v>
      </c>
      <c r="D4734" s="49"/>
      <c r="E4734" s="50">
        <v>0</v>
      </c>
      <c r="F4734" s="51">
        <v>1500</v>
      </c>
      <c r="G4734" s="50">
        <v>0</v>
      </c>
      <c r="H4734">
        <v>81</v>
      </c>
    </row>
    <row r="4735" spans="1:8">
      <c r="A4735" t="str">
        <f t="shared" si="160"/>
        <v>Kinh phí hoạt động ngành81</v>
      </c>
      <c r="B4735" s="25">
        <v>5</v>
      </c>
      <c r="C4735" s="6" t="s">
        <v>41</v>
      </c>
      <c r="D4735" s="47"/>
      <c r="E4735" s="52">
        <v>20865</v>
      </c>
      <c r="F4735" s="53">
        <v>0.01</v>
      </c>
      <c r="G4735" s="45">
        <v>208.65</v>
      </c>
      <c r="H4735">
        <v>81</v>
      </c>
    </row>
    <row r="4736" spans="1:8">
      <c r="A4736" t="str">
        <f t="shared" si="160"/>
        <v>Các sự nghiệp khác81</v>
      </c>
      <c r="B4736" s="25" t="s">
        <v>40</v>
      </c>
      <c r="C4736" s="6" t="s">
        <v>39</v>
      </c>
      <c r="D4736" s="47"/>
      <c r="E4736" s="50"/>
      <c r="F4736" s="46"/>
      <c r="G4736" s="45">
        <v>74858.699323420005</v>
      </c>
      <c r="H4736">
        <v>81</v>
      </c>
    </row>
    <row r="4737" spans="1:8">
      <c r="A4737" t="str">
        <f t="shared" si="160"/>
        <v>Chi chế độ tiền lương81</v>
      </c>
      <c r="B4737" s="25">
        <v>1</v>
      </c>
      <c r="C4737" s="10" t="s">
        <v>38</v>
      </c>
      <c r="D4737" s="48"/>
      <c r="E4737" s="45"/>
      <c r="F4737" s="46"/>
      <c r="G4737" s="45">
        <v>24467.161303260003</v>
      </c>
      <c r="H4737">
        <v>81</v>
      </c>
    </row>
    <row r="4738" spans="1:8" ht="30">
      <c r="A4738" t="str">
        <f t="shared" si="160"/>
        <v>Chế độ tiền lương theo số biên chế có mặt81</v>
      </c>
      <c r="B4738" s="3" t="s">
        <v>10</v>
      </c>
      <c r="C4738" s="8" t="s">
        <v>37</v>
      </c>
      <c r="D4738" s="49"/>
      <c r="E4738" s="50">
        <v>97</v>
      </c>
      <c r="F4738" s="51"/>
      <c r="G4738" s="50">
        <v>18171.246223260001</v>
      </c>
      <c r="H4738">
        <v>81</v>
      </c>
    </row>
    <row r="4739" spans="1:8">
      <c r="A4739" t="str">
        <f t="shared" si="160"/>
        <v>Phụ cấp cấp ủy81</v>
      </c>
      <c r="B4739" s="3" t="s">
        <v>1</v>
      </c>
      <c r="C4739" s="8" t="s">
        <v>36</v>
      </c>
      <c r="D4739" s="49"/>
      <c r="E4739" s="54">
        <v>27</v>
      </c>
      <c r="F4739" s="51">
        <v>8.4239999999999995</v>
      </c>
      <c r="G4739" s="50">
        <v>227.44799999999998</v>
      </c>
      <c r="H4739">
        <v>81</v>
      </c>
    </row>
    <row r="4740" spans="1:8">
      <c r="A4740" t="str">
        <f t="shared" si="160"/>
        <v>Phụ cấp HĐND81</v>
      </c>
      <c r="B4740" s="3" t="s">
        <v>26</v>
      </c>
      <c r="C4740" s="8" t="s">
        <v>35</v>
      </c>
      <c r="D4740" s="49"/>
      <c r="E4740" s="54">
        <v>61</v>
      </c>
      <c r="F4740" s="51">
        <v>8.4239999999999995</v>
      </c>
      <c r="G4740" s="50">
        <v>513.86399999999992</v>
      </c>
      <c r="H4740">
        <v>81</v>
      </c>
    </row>
    <row r="4741" spans="1:8" ht="45">
      <c r="A4741" t="str">
        <f t="shared" si="160"/>
        <v>Chế độ người hoạt động không chuyên trách, người trực tiếp tham gia hoạt động tại cấp ấp81</v>
      </c>
      <c r="B4741" s="3" t="s">
        <v>24</v>
      </c>
      <c r="C4741" s="8" t="s">
        <v>34</v>
      </c>
      <c r="D4741" s="49"/>
      <c r="E4741" s="50"/>
      <c r="F4741" s="51"/>
      <c r="G4741" s="50">
        <v>5554.6030799999999</v>
      </c>
      <c r="H4741">
        <v>81</v>
      </c>
    </row>
    <row r="4742" spans="1:8">
      <c r="A4742" t="str">
        <f t="shared" si="160"/>
        <v>Khoán chi hoạt động 81</v>
      </c>
      <c r="B4742" s="25">
        <v>2</v>
      </c>
      <c r="C4742" s="6" t="s">
        <v>33</v>
      </c>
      <c r="D4742" s="47"/>
      <c r="E4742" s="45"/>
      <c r="F4742" s="46"/>
      <c r="G4742" s="45">
        <v>9062</v>
      </c>
      <c r="H4742">
        <v>81</v>
      </c>
    </row>
    <row r="4743" spans="1:8" ht="30">
      <c r="A4743" t="str">
        <f t="shared" ref="A4743:A4765" si="161">C4743&amp;H4743</f>
        <v>Phân bổ theo số biên chế CBCC được giao81</v>
      </c>
      <c r="B4743" s="14" t="s">
        <v>10</v>
      </c>
      <c r="C4743" s="15" t="s">
        <v>32</v>
      </c>
      <c r="D4743" s="55"/>
      <c r="E4743" s="56">
        <v>94</v>
      </c>
      <c r="F4743" s="57">
        <v>80</v>
      </c>
      <c r="G4743" s="58">
        <v>7520</v>
      </c>
      <c r="H4743">
        <v>81</v>
      </c>
    </row>
    <row r="4744" spans="1:8" ht="30">
      <c r="A4744" t="str">
        <f t="shared" si="161"/>
        <v>Phân bổ theo số biên chế viên chức được giao81</v>
      </c>
      <c r="B4744" s="14" t="s">
        <v>1</v>
      </c>
      <c r="C4744" s="15" t="s">
        <v>31</v>
      </c>
      <c r="D4744" s="55"/>
      <c r="E4744" s="56">
        <v>15</v>
      </c>
      <c r="F4744" s="57">
        <v>50</v>
      </c>
      <c r="G4744" s="58">
        <v>750</v>
      </c>
      <c r="H4744">
        <v>81</v>
      </c>
    </row>
    <row r="4745" spans="1:8" ht="30">
      <c r="A4745" t="str">
        <f t="shared" si="161"/>
        <v>Phân bổ bổ sung số biên chế tiết kiệm, chưa tuyển81</v>
      </c>
      <c r="B4745" s="14" t="s">
        <v>26</v>
      </c>
      <c r="C4745" s="13" t="s">
        <v>30</v>
      </c>
      <c r="D4745" s="59"/>
      <c r="E4745" s="56">
        <v>12</v>
      </c>
      <c r="F4745" s="57">
        <v>66</v>
      </c>
      <c r="G4745" s="58">
        <v>792</v>
      </c>
      <c r="H4745">
        <v>81</v>
      </c>
    </row>
    <row r="4746" spans="1:8">
      <c r="A4746" t="str">
        <f t="shared" si="161"/>
        <v>Chi các chế độ chính sách lớn81</v>
      </c>
      <c r="B4746" s="25">
        <v>3</v>
      </c>
      <c r="C4746" s="6" t="s">
        <v>29</v>
      </c>
      <c r="D4746" s="47"/>
      <c r="E4746" s="45"/>
      <c r="F4746" s="46"/>
      <c r="G4746" s="45">
        <v>19304.46</v>
      </c>
      <c r="H4746">
        <v>81</v>
      </c>
    </row>
    <row r="4747" spans="1:8" ht="30">
      <c r="A4747" t="str">
        <f t="shared" si="161"/>
        <v>Chi chế độ trợ giúp xã hội thường xuyên81</v>
      </c>
      <c r="B4747" s="3" t="s">
        <v>10</v>
      </c>
      <c r="C4747" s="8" t="s">
        <v>28</v>
      </c>
      <c r="D4747" s="49"/>
      <c r="E4747" s="50"/>
      <c r="F4747" s="51"/>
      <c r="G4747" s="50">
        <v>7143</v>
      </c>
      <c r="H4747">
        <v>81</v>
      </c>
    </row>
    <row r="4748" spans="1:8">
      <c r="A4748" t="str">
        <f t="shared" si="161"/>
        <v>Tiền điện hộ nghèo, BTXH81</v>
      </c>
      <c r="B4748" s="3" t="s">
        <v>1</v>
      </c>
      <c r="C4748" s="8" t="s">
        <v>27</v>
      </c>
      <c r="D4748" s="49"/>
      <c r="E4748" s="50"/>
      <c r="F4748" s="51"/>
      <c r="G4748" s="50">
        <v>2.1419999999999999</v>
      </c>
      <c r="H4748">
        <v>81</v>
      </c>
    </row>
    <row r="4749" spans="1:8" ht="30">
      <c r="A4749" t="str">
        <f t="shared" si="161"/>
        <v>Chính sách người có uy tín, già làng81</v>
      </c>
      <c r="B4749" s="3" t="s">
        <v>26</v>
      </c>
      <c r="C4749" s="8" t="s">
        <v>25</v>
      </c>
      <c r="D4749" s="49"/>
      <c r="E4749" s="50"/>
      <c r="F4749" s="51"/>
      <c r="G4749" s="50">
        <v>28.847999999999999</v>
      </c>
      <c r="H4749">
        <v>81</v>
      </c>
    </row>
    <row r="4750" spans="1:8" ht="30">
      <c r="A4750" t="str">
        <f t="shared" si="161"/>
        <v>Chế độ quà tặng, chúc thọ người cao tuổi81</v>
      </c>
      <c r="B4750" s="3" t="s">
        <v>24</v>
      </c>
      <c r="C4750" s="8" t="s">
        <v>23</v>
      </c>
      <c r="D4750" s="49"/>
      <c r="E4750" s="50"/>
      <c r="F4750" s="51"/>
      <c r="G4750" s="50">
        <v>175</v>
      </c>
      <c r="H4750">
        <v>81</v>
      </c>
    </row>
    <row r="4751" spans="1:8" ht="30">
      <c r="A4751" t="str">
        <f t="shared" si="161"/>
        <v>Chế độ đối với trưởng các đoàn thể ấp81</v>
      </c>
      <c r="B4751" s="3" t="s">
        <v>22</v>
      </c>
      <c r="C4751" s="8" t="s">
        <v>21</v>
      </c>
      <c r="D4751" s="49"/>
      <c r="E4751" s="50">
        <v>64</v>
      </c>
      <c r="F4751" s="51">
        <v>3.5999999999999996</v>
      </c>
      <c r="G4751" s="50">
        <v>230.39999999999998</v>
      </c>
      <c r="H4751">
        <v>81</v>
      </c>
    </row>
    <row r="4752" spans="1:8">
      <c r="A4752" t="str">
        <f t="shared" si="161"/>
        <v>Chế độ hỗ trợ tổ nhân dân81</v>
      </c>
      <c r="B4752" s="3" t="s">
        <v>20</v>
      </c>
      <c r="C4752" s="8" t="s">
        <v>19</v>
      </c>
      <c r="D4752" s="49"/>
      <c r="E4752" s="50"/>
      <c r="F4752" s="51">
        <v>3.5999999999999996</v>
      </c>
      <c r="G4752" s="50">
        <v>0</v>
      </c>
      <c r="H4752">
        <v>81</v>
      </c>
    </row>
    <row r="4753" spans="1:8" ht="30">
      <c r="A4753" t="str">
        <f t="shared" si="161"/>
        <v>Chế độ đối với đội an ninh trật tự cơ sở81</v>
      </c>
      <c r="B4753" s="3" t="s">
        <v>18</v>
      </c>
      <c r="C4753" s="8" t="s">
        <v>17</v>
      </c>
      <c r="D4753" s="49"/>
      <c r="E4753" s="50"/>
      <c r="F4753" s="51"/>
      <c r="G4753" s="50">
        <v>4405.9679999999998</v>
      </c>
      <c r="H4753">
        <v>81</v>
      </c>
    </row>
    <row r="4754" spans="1:8">
      <c r="A4754" t="str">
        <f t="shared" si="161"/>
        <v>Chế độ dân quân tự vệ81</v>
      </c>
      <c r="B4754" s="3" t="s">
        <v>16</v>
      </c>
      <c r="C4754" s="8" t="s">
        <v>15</v>
      </c>
      <c r="D4754" s="49"/>
      <c r="E4754" s="50"/>
      <c r="F4754" s="51"/>
      <c r="G4754" s="50">
        <v>6441.7820000000002</v>
      </c>
      <c r="H4754">
        <v>81</v>
      </c>
    </row>
    <row r="4755" spans="1:8">
      <c r="A4755" t="str">
        <f t="shared" si="161"/>
        <v>Chế độ hỗ trợ Tết Nguyên đán81</v>
      </c>
      <c r="B4755" s="3" t="s">
        <v>14</v>
      </c>
      <c r="C4755" s="8" t="s">
        <v>13</v>
      </c>
      <c r="D4755" s="49"/>
      <c r="E4755" s="50"/>
      <c r="F4755" s="51"/>
      <c r="G4755" s="50">
        <v>877.31999999999994</v>
      </c>
      <c r="H4755">
        <v>81</v>
      </c>
    </row>
    <row r="4756" spans="1:8">
      <c r="A4756" t="str">
        <f t="shared" si="161"/>
        <v>Chi thu gom, xử lý rác81</v>
      </c>
      <c r="B4756" s="25">
        <v>4</v>
      </c>
      <c r="C4756" s="10" t="s">
        <v>12</v>
      </c>
      <c r="D4756" s="48"/>
      <c r="E4756" s="45"/>
      <c r="F4756" s="46"/>
      <c r="G4756" s="45">
        <v>2418.47302016</v>
      </c>
      <c r="H4756">
        <v>81</v>
      </c>
    </row>
    <row r="4757" spans="1:8">
      <c r="A4757" t="str">
        <f t="shared" si="161"/>
        <v>Chi bổ sung đặc thù81</v>
      </c>
      <c r="B4757" s="25">
        <v>5</v>
      </c>
      <c r="C4757" s="6" t="s">
        <v>11</v>
      </c>
      <c r="D4757" s="47"/>
      <c r="E4757" s="45"/>
      <c r="F4757" s="46"/>
      <c r="G4757" s="45">
        <v>0</v>
      </c>
      <c r="H4757">
        <v>81</v>
      </c>
    </row>
    <row r="4758" spans="1:8">
      <c r="A4758" t="str">
        <f t="shared" si="161"/>
        <v>Hỗ trợ các phường, xã trung tâm81</v>
      </c>
      <c r="B4758" s="3" t="s">
        <v>10</v>
      </c>
      <c r="C4758" s="8" t="s">
        <v>9</v>
      </c>
      <c r="D4758" s="49"/>
      <c r="E4758" s="50"/>
      <c r="F4758" s="51"/>
      <c r="G4758" s="50">
        <v>0</v>
      </c>
      <c r="H4758">
        <v>81</v>
      </c>
    </row>
    <row r="4759" spans="1:8">
      <c r="A4759" t="str">
        <f t="shared" si="161"/>
        <v>- Phường Trấn Biên 81</v>
      </c>
      <c r="B4759" s="3"/>
      <c r="C4759" s="8" t="s">
        <v>8</v>
      </c>
      <c r="D4759" s="49"/>
      <c r="E4759" s="50"/>
      <c r="F4759" s="51">
        <v>60000</v>
      </c>
      <c r="G4759" s="50"/>
      <c r="H4759">
        <v>81</v>
      </c>
    </row>
    <row r="4760" spans="1:8" ht="30">
      <c r="A4760" t="str">
        <f t="shared" si="161"/>
        <v>- Phường Long Khánh và Phường Bình Phước81</v>
      </c>
      <c r="B4760" s="3"/>
      <c r="C4760" s="8" t="s">
        <v>7</v>
      </c>
      <c r="D4760" s="49"/>
      <c r="E4760" s="50"/>
      <c r="F4760" s="51">
        <v>19200</v>
      </c>
      <c r="G4760" s="50"/>
      <c r="H4760">
        <v>81</v>
      </c>
    </row>
    <row r="4761" spans="1:8">
      <c r="A4761" t="str">
        <f t="shared" si="161"/>
        <v>- Các phường trung tâm khác81</v>
      </c>
      <c r="B4761" s="3"/>
      <c r="C4761" s="8" t="s">
        <v>6</v>
      </c>
      <c r="D4761" s="49"/>
      <c r="E4761" s="50"/>
      <c r="F4761" s="51">
        <v>8500</v>
      </c>
      <c r="G4761" s="50"/>
      <c r="H4761">
        <v>81</v>
      </c>
    </row>
    <row r="4762" spans="1:8">
      <c r="A4762" t="str">
        <f t="shared" si="161"/>
        <v xml:space="preserve"> Hỗ trợ các xã vùng biên giới81</v>
      </c>
      <c r="B4762" s="3" t="s">
        <v>1</v>
      </c>
      <c r="C4762" s="8" t="s">
        <v>5</v>
      </c>
      <c r="D4762" s="49"/>
      <c r="E4762" s="50"/>
      <c r="F4762" s="51">
        <v>3000</v>
      </c>
      <c r="G4762" s="50">
        <v>0</v>
      </c>
      <c r="H4762">
        <v>81</v>
      </c>
    </row>
    <row r="4763" spans="1:8">
      <c r="A4763" t="str">
        <f t="shared" si="161"/>
        <v>Phân bổ chung 81</v>
      </c>
      <c r="B4763" s="25">
        <v>9</v>
      </c>
      <c r="C4763" s="6" t="s">
        <v>4</v>
      </c>
      <c r="D4763" s="47"/>
      <c r="E4763" s="45"/>
      <c r="F4763" s="46"/>
      <c r="G4763" s="45">
        <v>19606.605</v>
      </c>
      <c r="H4763">
        <v>81</v>
      </c>
    </row>
    <row r="4764" spans="1:8">
      <c r="A4764" t="str">
        <f t="shared" si="161"/>
        <v>Phân bổ chung theo xã81</v>
      </c>
      <c r="B4764" s="3" t="s">
        <v>3</v>
      </c>
      <c r="C4764" s="8" t="s">
        <v>2</v>
      </c>
      <c r="D4764" s="49"/>
      <c r="E4764" s="50"/>
      <c r="F4764" s="51">
        <v>18000</v>
      </c>
      <c r="G4764" s="50">
        <v>18000</v>
      </c>
      <c r="H4764">
        <v>81</v>
      </c>
    </row>
    <row r="4765" spans="1:8">
      <c r="A4765" t="str">
        <f t="shared" si="161"/>
        <v>Phân bổ theo dân số 81</v>
      </c>
      <c r="B4765" s="3" t="s">
        <v>1</v>
      </c>
      <c r="C4765" s="8" t="s">
        <v>0</v>
      </c>
      <c r="D4765" s="49"/>
      <c r="E4765" s="52">
        <v>20865</v>
      </c>
      <c r="F4765" s="51">
        <v>7.6999999999999999E-2</v>
      </c>
      <c r="G4765" s="50">
        <v>1606.605</v>
      </c>
      <c r="H4765">
        <v>81</v>
      </c>
    </row>
    <row r="4768" spans="1:8">
      <c r="B4768" s="147" t="s">
        <v>64</v>
      </c>
      <c r="C4768" s="149" t="s">
        <v>63</v>
      </c>
      <c r="D4768" s="149" t="s">
        <v>62</v>
      </c>
      <c r="E4768" s="151" t="s">
        <v>61</v>
      </c>
      <c r="F4768" s="151"/>
      <c r="G4768" s="151"/>
      <c r="H4768">
        <v>82</v>
      </c>
    </row>
    <row r="4769" spans="1:8">
      <c r="B4769" s="148"/>
      <c r="C4769" s="150"/>
      <c r="D4769" s="150"/>
      <c r="E4769" s="18" t="s">
        <v>60</v>
      </c>
      <c r="F4769" s="18" t="s">
        <v>59</v>
      </c>
      <c r="G4769" s="18" t="s">
        <v>58</v>
      </c>
      <c r="H4769">
        <v>82</v>
      </c>
    </row>
    <row r="4770" spans="1:8">
      <c r="A4770" t="str">
        <f t="shared" ref="A4770:A4801" si="162">C4770&amp;H4770</f>
        <v>Tổng82</v>
      </c>
      <c r="B4770" s="25"/>
      <c r="C4770" s="26" t="s">
        <v>57</v>
      </c>
      <c r="D4770" s="45"/>
      <c r="E4770" s="45">
        <v>194784</v>
      </c>
      <c r="F4770" s="46">
        <v>378.01</v>
      </c>
      <c r="G4770" s="45">
        <v>320843.63386</v>
      </c>
      <c r="H4770">
        <v>82</v>
      </c>
    </row>
    <row r="4771" spans="1:8">
      <c r="A4771" t="str">
        <f t="shared" si="162"/>
        <v>Sự nghiệp giáo dục - đào tạo82</v>
      </c>
      <c r="B4771" s="25" t="s">
        <v>56</v>
      </c>
      <c r="C4771" s="6" t="s">
        <v>55</v>
      </c>
      <c r="D4771" s="47"/>
      <c r="E4771" s="45">
        <v>98024</v>
      </c>
      <c r="F4771" s="46">
        <v>378.01</v>
      </c>
      <c r="G4771" s="45">
        <v>202938.97586000001</v>
      </c>
      <c r="H4771">
        <v>82</v>
      </c>
    </row>
    <row r="4772" spans="1:8" ht="28.5">
      <c r="A4772" t="str">
        <f t="shared" si="162"/>
        <v>Chi chế độ tiền lương theo số biên chế có mặt82</v>
      </c>
      <c r="B4772" s="25">
        <v>1</v>
      </c>
      <c r="C4772" s="10" t="s">
        <v>54</v>
      </c>
      <c r="D4772" s="48"/>
      <c r="E4772" s="45">
        <v>745</v>
      </c>
      <c r="F4772" s="46"/>
      <c r="G4772" s="45">
        <v>155983.29785999999</v>
      </c>
      <c r="H4772">
        <v>82</v>
      </c>
    </row>
    <row r="4773" spans="1:8">
      <c r="A4773" t="str">
        <f t="shared" si="162"/>
        <v>Khoán chi hoạt động giáo dục82</v>
      </c>
      <c r="B4773" s="25">
        <v>2</v>
      </c>
      <c r="C4773" s="6" t="s">
        <v>163</v>
      </c>
      <c r="D4773" s="47"/>
      <c r="E4773" s="45">
        <v>791</v>
      </c>
      <c r="F4773" s="46">
        <v>378</v>
      </c>
      <c r="G4773" s="45">
        <v>32078</v>
      </c>
      <c r="H4773">
        <v>82</v>
      </c>
    </row>
    <row r="4774" spans="1:8">
      <c r="A4774" t="str">
        <f t="shared" si="162"/>
        <v>Mầm non82</v>
      </c>
      <c r="B4774" s="3" t="s">
        <v>10</v>
      </c>
      <c r="C4774" s="8" t="s">
        <v>53</v>
      </c>
      <c r="D4774" s="49"/>
      <c r="E4774" s="50">
        <v>140</v>
      </c>
      <c r="F4774" s="51">
        <v>112</v>
      </c>
      <c r="G4774" s="50">
        <v>8400</v>
      </c>
      <c r="H4774">
        <v>82</v>
      </c>
    </row>
    <row r="4775" spans="1:8">
      <c r="A4775" t="str">
        <f t="shared" si="162"/>
        <v>- Phường82</v>
      </c>
      <c r="B4775" s="3"/>
      <c r="C4775" s="8" t="s">
        <v>167</v>
      </c>
      <c r="D4775" s="49"/>
      <c r="E4775" s="50"/>
      <c r="F4775" s="51">
        <v>52</v>
      </c>
      <c r="G4775" s="50">
        <v>0</v>
      </c>
      <c r="H4775">
        <v>82</v>
      </c>
    </row>
    <row r="4776" spans="1:8">
      <c r="A4776" t="str">
        <f t="shared" si="162"/>
        <v>- Xã82</v>
      </c>
      <c r="B4776" s="3"/>
      <c r="C4776" s="8" t="s">
        <v>164</v>
      </c>
      <c r="D4776" s="49"/>
      <c r="E4776" s="50">
        <v>140</v>
      </c>
      <c r="F4776" s="51">
        <v>60</v>
      </c>
      <c r="G4776" s="50">
        <v>8400</v>
      </c>
      <c r="H4776">
        <v>82</v>
      </c>
    </row>
    <row r="4777" spans="1:8">
      <c r="A4777" t="str">
        <f t="shared" si="162"/>
        <v>Cấp 1, 282</v>
      </c>
      <c r="B4777" s="3" t="s">
        <v>1</v>
      </c>
      <c r="C4777" s="8" t="s">
        <v>52</v>
      </c>
      <c r="D4777" s="49"/>
      <c r="E4777" s="50">
        <v>624</v>
      </c>
      <c r="F4777" s="51">
        <v>65</v>
      </c>
      <c r="G4777" s="50">
        <v>21840</v>
      </c>
      <c r="H4777">
        <v>82</v>
      </c>
    </row>
    <row r="4778" spans="1:8">
      <c r="A4778" t="str">
        <f t="shared" si="162"/>
        <v>-Phường82</v>
      </c>
      <c r="B4778" s="3"/>
      <c r="C4778" s="8" t="s">
        <v>168</v>
      </c>
      <c r="D4778" s="49"/>
      <c r="E4778" s="50"/>
      <c r="F4778" s="51">
        <v>30</v>
      </c>
      <c r="G4778" s="50">
        <v>0</v>
      </c>
      <c r="H4778">
        <v>82</v>
      </c>
    </row>
    <row r="4779" spans="1:8">
      <c r="A4779" t="str">
        <f t="shared" si="162"/>
        <v>-Xã82</v>
      </c>
      <c r="B4779" s="3"/>
      <c r="C4779" s="8" t="s">
        <v>169</v>
      </c>
      <c r="D4779" s="49"/>
      <c r="E4779" s="50">
        <v>624</v>
      </c>
      <c r="F4779" s="51">
        <v>35</v>
      </c>
      <c r="G4779" s="50">
        <v>21840</v>
      </c>
      <c r="H4779">
        <v>82</v>
      </c>
    </row>
    <row r="4780" spans="1:8">
      <c r="A4780" t="str">
        <f t="shared" si="162"/>
        <v>Trường chính trị 82</v>
      </c>
      <c r="B4780" s="3" t="s">
        <v>26</v>
      </c>
      <c r="C4780" s="8" t="s">
        <v>51</v>
      </c>
      <c r="D4780" s="49"/>
      <c r="E4780" s="50">
        <v>4</v>
      </c>
      <c r="F4780" s="51">
        <v>80</v>
      </c>
      <c r="G4780" s="50">
        <v>320</v>
      </c>
      <c r="H4780">
        <v>82</v>
      </c>
    </row>
    <row r="4781" spans="1:8">
      <c r="A4781" t="str">
        <f t="shared" si="162"/>
        <v>Trường dân tộc nội trú82</v>
      </c>
      <c r="B4781" s="3" t="s">
        <v>24</v>
      </c>
      <c r="C4781" s="8" t="s">
        <v>165</v>
      </c>
      <c r="D4781" s="49"/>
      <c r="E4781" s="50"/>
      <c r="F4781" s="51">
        <v>55</v>
      </c>
      <c r="G4781" s="50">
        <v>0</v>
      </c>
      <c r="H4781">
        <v>82</v>
      </c>
    </row>
    <row r="4782" spans="1:8" ht="45">
      <c r="A4782" t="str">
        <f t="shared" si="162"/>
        <v>'Phân bổ bổ sung số biên chế tiết kiệm, chưa tuyển sự nghiệp giáo dục - đào tạo82</v>
      </c>
      <c r="B4782" s="3" t="s">
        <v>22</v>
      </c>
      <c r="C4782" s="8" t="s">
        <v>170</v>
      </c>
      <c r="D4782" s="49"/>
      <c r="E4782" s="50">
        <v>23</v>
      </c>
      <c r="F4782" s="51">
        <v>66</v>
      </c>
      <c r="G4782" s="50">
        <v>1518</v>
      </c>
      <c r="H4782">
        <v>82</v>
      </c>
    </row>
    <row r="4783" spans="1:8">
      <c r="A4783" t="str">
        <f t="shared" si="162"/>
        <v>Chi các chế độ chính sách82</v>
      </c>
      <c r="B4783" s="25">
        <v>3</v>
      </c>
      <c r="C4783" s="6" t="s">
        <v>50</v>
      </c>
      <c r="D4783" s="47"/>
      <c r="E4783" s="45">
        <v>676</v>
      </c>
      <c r="F4783" s="46">
        <v>0</v>
      </c>
      <c r="G4783" s="45">
        <v>12363.578</v>
      </c>
      <c r="H4783">
        <v>82</v>
      </c>
    </row>
    <row r="4784" spans="1:8" ht="30">
      <c r="A4784" t="str">
        <f t="shared" si="162"/>
        <v>Miễn giảm học phí, hỗ trợ chi phí học tập82</v>
      </c>
      <c r="B4784" s="3" t="s">
        <v>10</v>
      </c>
      <c r="C4784" s="8" t="s">
        <v>49</v>
      </c>
      <c r="D4784" s="49"/>
      <c r="E4784" s="50">
        <v>512</v>
      </c>
      <c r="F4784" s="51"/>
      <c r="G4784" s="50">
        <v>5386.9780000000001</v>
      </c>
      <c r="H4784">
        <v>82</v>
      </c>
    </row>
    <row r="4785" spans="1:8" ht="45">
      <c r="A4785" t="str">
        <f t="shared" si="162"/>
        <v>Chính sách hỗ trợ mầm non (tiền ăn trẻ, hỗ trợ giáo viên, hỗ trợ cơ sở mầm non)82</v>
      </c>
      <c r="B4785" s="3" t="s">
        <v>1</v>
      </c>
      <c r="C4785" s="8" t="s">
        <v>48</v>
      </c>
      <c r="D4785" s="49"/>
      <c r="E4785" s="50">
        <v>164</v>
      </c>
      <c r="F4785" s="51"/>
      <c r="G4785" s="50">
        <v>2913</v>
      </c>
      <c r="H4785">
        <v>82</v>
      </c>
    </row>
    <row r="4786" spans="1:8">
      <c r="A4786" t="str">
        <f t="shared" si="162"/>
        <v>Chế độ hỗ trợ học sinh khuyết tật82</v>
      </c>
      <c r="B4786" s="3" t="s">
        <v>26</v>
      </c>
      <c r="C4786" s="8" t="s">
        <v>47</v>
      </c>
      <c r="D4786" s="49"/>
      <c r="E4786" s="50"/>
      <c r="F4786" s="51"/>
      <c r="G4786" s="50">
        <v>16</v>
      </c>
      <c r="H4786">
        <v>82</v>
      </c>
    </row>
    <row r="4787" spans="1:8" ht="30">
      <c r="A4787" t="str">
        <f t="shared" si="162"/>
        <v>Chế độ giáo viên dạy trẻ khuyết tật82</v>
      </c>
      <c r="B4787" s="3" t="s">
        <v>24</v>
      </c>
      <c r="C4787" s="8" t="s">
        <v>46</v>
      </c>
      <c r="D4787" s="49"/>
      <c r="E4787" s="50"/>
      <c r="F4787" s="51"/>
      <c r="G4787" s="50">
        <v>3138</v>
      </c>
      <c r="H4787">
        <v>82</v>
      </c>
    </row>
    <row r="4788" spans="1:8" ht="30">
      <c r="A4788" t="str">
        <f t="shared" si="162"/>
        <v>Chế độ hỗ trợ trẻ em nhà trẻ bán trú82</v>
      </c>
      <c r="B4788" s="3" t="s">
        <v>22</v>
      </c>
      <c r="C4788" s="8" t="s">
        <v>45</v>
      </c>
      <c r="D4788" s="49"/>
      <c r="E4788" s="50"/>
      <c r="F4788" s="51"/>
      <c r="G4788" s="50"/>
      <c r="H4788">
        <v>82</v>
      </c>
    </row>
    <row r="4789" spans="1:8" ht="30">
      <c r="A4789" t="str">
        <f t="shared" si="162"/>
        <v>Chế độ hỗ trợ đối với học sinh, trường dân tộc nội trú82</v>
      </c>
      <c r="B4789" s="21" t="s">
        <v>20</v>
      </c>
      <c r="C4789" s="22" t="s">
        <v>161</v>
      </c>
      <c r="D4789" s="49"/>
      <c r="E4789" s="50"/>
      <c r="F4789" s="51"/>
      <c r="G4789" s="50"/>
      <c r="H4789">
        <v>82</v>
      </c>
    </row>
    <row r="4790" spans="1:8">
      <c r="A4790" t="str">
        <f t="shared" si="162"/>
        <v>Hỗ trợ Tết Nguyên đán82</v>
      </c>
      <c r="B4790" s="3" t="s">
        <v>18</v>
      </c>
      <c r="C4790" s="8" t="s">
        <v>44</v>
      </c>
      <c r="D4790" s="49"/>
      <c r="E4790" s="50"/>
      <c r="F4790" s="51"/>
      <c r="G4790" s="50">
        <v>909.6</v>
      </c>
      <c r="H4790">
        <v>82</v>
      </c>
    </row>
    <row r="4791" spans="1:8">
      <c r="A4791" t="str">
        <f t="shared" si="162"/>
        <v>Các đặc thù82</v>
      </c>
      <c r="B4791" s="25">
        <v>4</v>
      </c>
      <c r="C4791" s="6" t="s">
        <v>43</v>
      </c>
      <c r="D4791" s="47"/>
      <c r="E4791" s="45">
        <v>2</v>
      </c>
      <c r="F4791" s="46"/>
      <c r="G4791" s="45">
        <v>1556</v>
      </c>
      <c r="H4791">
        <v>82</v>
      </c>
    </row>
    <row r="4792" spans="1:8" ht="30">
      <c r="A4792" t="str">
        <f t="shared" si="162"/>
        <v>Trường có từ 02 cơ sở trở lên, mỗi cơ sở82</v>
      </c>
      <c r="B4792" s="3" t="s">
        <v>10</v>
      </c>
      <c r="C4792" s="8" t="s">
        <v>42</v>
      </c>
      <c r="D4792" s="49"/>
      <c r="E4792" s="50">
        <v>1</v>
      </c>
      <c r="F4792" s="51">
        <v>56</v>
      </c>
      <c r="G4792" s="50">
        <v>56</v>
      </c>
      <c r="H4792">
        <v>82</v>
      </c>
    </row>
    <row r="4793" spans="1:8" ht="30">
      <c r="A4793" t="str">
        <f t="shared" si="162"/>
        <v>Hỗ trợ các phường, xã trung tâm (kinh phí đào tạo chính trị)82</v>
      </c>
      <c r="B4793" s="3" t="s">
        <v>1</v>
      </c>
      <c r="C4793" s="8" t="s">
        <v>166</v>
      </c>
      <c r="D4793" s="49"/>
      <c r="E4793" s="50">
        <v>1</v>
      </c>
      <c r="F4793" s="51">
        <v>1500</v>
      </c>
      <c r="G4793" s="50">
        <v>1500</v>
      </c>
      <c r="H4793">
        <v>82</v>
      </c>
    </row>
    <row r="4794" spans="1:8">
      <c r="A4794" t="str">
        <f t="shared" si="162"/>
        <v>Kinh phí hoạt động ngành82</v>
      </c>
      <c r="B4794" s="25">
        <v>5</v>
      </c>
      <c r="C4794" s="6" t="s">
        <v>41</v>
      </c>
      <c r="D4794" s="47"/>
      <c r="E4794" s="52">
        <v>95810</v>
      </c>
      <c r="F4794" s="53">
        <v>0.01</v>
      </c>
      <c r="G4794" s="45">
        <v>958.1</v>
      </c>
      <c r="H4794">
        <v>82</v>
      </c>
    </row>
    <row r="4795" spans="1:8">
      <c r="A4795" t="str">
        <f t="shared" si="162"/>
        <v>Các sự nghiệp khác82</v>
      </c>
      <c r="B4795" s="25" t="s">
        <v>40</v>
      </c>
      <c r="C4795" s="6" t="s">
        <v>39</v>
      </c>
      <c r="D4795" s="47"/>
      <c r="E4795" s="50">
        <v>96760</v>
      </c>
      <c r="F4795" s="46">
        <v>0</v>
      </c>
      <c r="G4795" s="45">
        <v>117904.658</v>
      </c>
      <c r="H4795">
        <v>82</v>
      </c>
    </row>
    <row r="4796" spans="1:8">
      <c r="A4796" t="str">
        <f t="shared" si="162"/>
        <v>Chi chế độ tiền lương82</v>
      </c>
      <c r="B4796" s="25">
        <v>1</v>
      </c>
      <c r="C4796" s="10" t="s">
        <v>38</v>
      </c>
      <c r="D4796" s="48"/>
      <c r="E4796" s="45">
        <v>368</v>
      </c>
      <c r="F4796" s="46"/>
      <c r="G4796" s="45">
        <v>26826.088</v>
      </c>
      <c r="H4796">
        <v>82</v>
      </c>
    </row>
    <row r="4797" spans="1:8" ht="30">
      <c r="A4797" t="str">
        <f t="shared" si="162"/>
        <v>Chế độ tiền lương theo số biên chế có mặt82</v>
      </c>
      <c r="B4797" s="3" t="s">
        <v>10</v>
      </c>
      <c r="C4797" s="8" t="s">
        <v>37</v>
      </c>
      <c r="D4797" s="49"/>
      <c r="E4797" s="50">
        <v>133</v>
      </c>
      <c r="F4797" s="51"/>
      <c r="G4797" s="50">
        <v>21146</v>
      </c>
      <c r="H4797">
        <v>82</v>
      </c>
    </row>
    <row r="4798" spans="1:8">
      <c r="A4798" t="str">
        <f t="shared" si="162"/>
        <v>Phụ cấp cấp ủy82</v>
      </c>
      <c r="B4798" s="3" t="s">
        <v>1</v>
      </c>
      <c r="C4798" s="8" t="s">
        <v>36</v>
      </c>
      <c r="D4798" s="49"/>
      <c r="E4798" s="54">
        <v>33</v>
      </c>
      <c r="F4798" s="51">
        <v>8.4239999999999995</v>
      </c>
      <c r="G4798" s="50">
        <v>277.99199999999996</v>
      </c>
      <c r="H4798">
        <v>82</v>
      </c>
    </row>
    <row r="4799" spans="1:8">
      <c r="A4799" t="str">
        <f t="shared" si="162"/>
        <v>Phụ cấp HĐND82</v>
      </c>
      <c r="B4799" s="3" t="s">
        <v>26</v>
      </c>
      <c r="C4799" s="8" t="s">
        <v>35</v>
      </c>
      <c r="D4799" s="49"/>
      <c r="E4799" s="54">
        <v>104</v>
      </c>
      <c r="F4799" s="51">
        <v>8.4239999999999995</v>
      </c>
      <c r="G4799" s="50">
        <v>876.096</v>
      </c>
      <c r="H4799">
        <v>82</v>
      </c>
    </row>
    <row r="4800" spans="1:8" ht="45">
      <c r="A4800" t="str">
        <f t="shared" si="162"/>
        <v>Chế độ người hoạt động không chuyên trách, người trực tiếp tham gia hoạt động tại cấp ấp82</v>
      </c>
      <c r="B4800" s="3" t="s">
        <v>24</v>
      </c>
      <c r="C4800" s="8" t="s">
        <v>34</v>
      </c>
      <c r="D4800" s="49"/>
      <c r="E4800" s="50">
        <v>98</v>
      </c>
      <c r="F4800" s="51"/>
      <c r="G4800" s="50">
        <v>4526</v>
      </c>
      <c r="H4800">
        <v>82</v>
      </c>
    </row>
    <row r="4801" spans="1:8">
      <c r="A4801" t="str">
        <f t="shared" si="162"/>
        <v>Khoán chi hoạt động 82</v>
      </c>
      <c r="B4801" s="25">
        <v>2</v>
      </c>
      <c r="C4801" s="6" t="s">
        <v>33</v>
      </c>
      <c r="D4801" s="47"/>
      <c r="E4801" s="45">
        <v>133</v>
      </c>
      <c r="F4801" s="46"/>
      <c r="G4801" s="45">
        <v>10190</v>
      </c>
      <c r="H4801">
        <v>82</v>
      </c>
    </row>
    <row r="4802" spans="1:8" ht="30">
      <c r="A4802" t="str">
        <f t="shared" ref="A4802:A4824" si="163">C4802&amp;H4802</f>
        <v>Phân bổ theo số biên chế CBCC được giao82</v>
      </c>
      <c r="B4802" s="14" t="s">
        <v>10</v>
      </c>
      <c r="C4802" s="15" t="s">
        <v>32</v>
      </c>
      <c r="D4802" s="55"/>
      <c r="E4802" s="56">
        <v>118</v>
      </c>
      <c r="F4802" s="57">
        <v>80</v>
      </c>
      <c r="G4802" s="58">
        <v>9440</v>
      </c>
      <c r="H4802">
        <v>82</v>
      </c>
    </row>
    <row r="4803" spans="1:8" ht="30">
      <c r="A4803" t="str">
        <f t="shared" si="163"/>
        <v>Phân bổ theo số biên chế viên chức được giao82</v>
      </c>
      <c r="B4803" s="14" t="s">
        <v>1</v>
      </c>
      <c r="C4803" s="15" t="s">
        <v>31</v>
      </c>
      <c r="D4803" s="55"/>
      <c r="E4803" s="56">
        <v>15</v>
      </c>
      <c r="F4803" s="57">
        <v>50</v>
      </c>
      <c r="G4803" s="58">
        <v>750</v>
      </c>
      <c r="H4803">
        <v>82</v>
      </c>
    </row>
    <row r="4804" spans="1:8" ht="30">
      <c r="A4804" t="str">
        <f t="shared" si="163"/>
        <v>Phân bổ bổ sung số biên chế tiết kiệm, chưa tuyển82</v>
      </c>
      <c r="B4804" s="14" t="s">
        <v>26</v>
      </c>
      <c r="C4804" s="13" t="s">
        <v>30</v>
      </c>
      <c r="D4804" s="59"/>
      <c r="E4804" s="56"/>
      <c r="F4804" s="57">
        <v>66</v>
      </c>
      <c r="G4804" s="58">
        <v>0</v>
      </c>
      <c r="H4804">
        <v>82</v>
      </c>
    </row>
    <row r="4805" spans="1:8">
      <c r="A4805" t="str">
        <f t="shared" si="163"/>
        <v>Chi các chế độ chính sách lớn82</v>
      </c>
      <c r="B4805" s="25">
        <v>3</v>
      </c>
      <c r="C4805" s="6" t="s">
        <v>29</v>
      </c>
      <c r="D4805" s="47"/>
      <c r="E4805" s="45">
        <v>447</v>
      </c>
      <c r="F4805" s="46"/>
      <c r="G4805" s="45">
        <v>35776.199999999997</v>
      </c>
      <c r="H4805">
        <v>82</v>
      </c>
    </row>
    <row r="4806" spans="1:8" ht="30">
      <c r="A4806" t="str">
        <f t="shared" si="163"/>
        <v>Chi chế độ trợ giúp xã hội thường xuyên82</v>
      </c>
      <c r="B4806" s="3" t="s">
        <v>10</v>
      </c>
      <c r="C4806" s="8" t="s">
        <v>28</v>
      </c>
      <c r="D4806" s="49"/>
      <c r="E4806" s="50"/>
      <c r="F4806" s="51"/>
      <c r="G4806" s="50">
        <v>15084</v>
      </c>
      <c r="H4806">
        <v>82</v>
      </c>
    </row>
    <row r="4807" spans="1:8">
      <c r="A4807" t="str">
        <f t="shared" si="163"/>
        <v>Tiền điện hộ nghèo, BTXH82</v>
      </c>
      <c r="B4807" s="3" t="s">
        <v>1</v>
      </c>
      <c r="C4807" s="8" t="s">
        <v>27</v>
      </c>
      <c r="D4807" s="49"/>
      <c r="E4807" s="50"/>
      <c r="F4807" s="51"/>
      <c r="G4807" s="50">
        <v>97</v>
      </c>
      <c r="H4807">
        <v>82</v>
      </c>
    </row>
    <row r="4808" spans="1:8" ht="30">
      <c r="A4808" t="str">
        <f t="shared" si="163"/>
        <v>Chính sách người có uy tín, già làng82</v>
      </c>
      <c r="B4808" s="3" t="s">
        <v>26</v>
      </c>
      <c r="C4808" s="8" t="s">
        <v>25</v>
      </c>
      <c r="D4808" s="49"/>
      <c r="E4808" s="50"/>
      <c r="F4808" s="51"/>
      <c r="G4808" s="50">
        <v>40</v>
      </c>
      <c r="H4808">
        <v>82</v>
      </c>
    </row>
    <row r="4809" spans="1:8" ht="30">
      <c r="A4809" t="str">
        <f t="shared" si="163"/>
        <v>Chế độ quà tặng, chúc thọ người cao tuổi82</v>
      </c>
      <c r="B4809" s="3" t="s">
        <v>24</v>
      </c>
      <c r="C4809" s="8" t="s">
        <v>23</v>
      </c>
      <c r="D4809" s="49"/>
      <c r="E4809" s="50"/>
      <c r="F4809" s="51"/>
      <c r="G4809" s="50">
        <v>435</v>
      </c>
      <c r="H4809">
        <v>82</v>
      </c>
    </row>
    <row r="4810" spans="1:8" ht="30">
      <c r="A4810" t="str">
        <f t="shared" si="163"/>
        <v>Chế độ đối với trưởng các đoàn thể ấp82</v>
      </c>
      <c r="B4810" s="3" t="s">
        <v>22</v>
      </c>
      <c r="C4810" s="8" t="s">
        <v>21</v>
      </c>
      <c r="D4810" s="49"/>
      <c r="E4810" s="50">
        <v>110</v>
      </c>
      <c r="F4810" s="51">
        <v>3.5999999999999996</v>
      </c>
      <c r="G4810" s="50">
        <v>395.99999999999994</v>
      </c>
      <c r="H4810">
        <v>82</v>
      </c>
    </row>
    <row r="4811" spans="1:8">
      <c r="A4811" t="str">
        <f t="shared" si="163"/>
        <v>Chế độ hỗ trợ tổ nhân dân82</v>
      </c>
      <c r="B4811" s="3" t="s">
        <v>20</v>
      </c>
      <c r="C4811" s="8" t="s">
        <v>19</v>
      </c>
      <c r="D4811" s="49"/>
      <c r="E4811" s="50">
        <v>337</v>
      </c>
      <c r="F4811" s="51">
        <v>3.5999999999999996</v>
      </c>
      <c r="G4811" s="50">
        <v>1213.1999999999998</v>
      </c>
      <c r="H4811">
        <v>82</v>
      </c>
    </row>
    <row r="4812" spans="1:8" ht="30">
      <c r="A4812" t="str">
        <f t="shared" si="163"/>
        <v>Chế độ đối với đội an ninh trật tự cơ sở82</v>
      </c>
      <c r="B4812" s="3" t="s">
        <v>18</v>
      </c>
      <c r="C4812" s="8" t="s">
        <v>17</v>
      </c>
      <c r="D4812" s="49"/>
      <c r="E4812" s="50"/>
      <c r="F4812" s="51"/>
      <c r="G4812" s="50">
        <v>8399</v>
      </c>
      <c r="H4812">
        <v>82</v>
      </c>
    </row>
    <row r="4813" spans="1:8">
      <c r="A4813" t="str">
        <f t="shared" si="163"/>
        <v>Chế độ dân quân tự vệ82</v>
      </c>
      <c r="B4813" s="3" t="s">
        <v>16</v>
      </c>
      <c r="C4813" s="8" t="s">
        <v>15</v>
      </c>
      <c r="D4813" s="49"/>
      <c r="E4813" s="50"/>
      <c r="F4813" s="51"/>
      <c r="G4813" s="50">
        <v>7435</v>
      </c>
      <c r="H4813">
        <v>82</v>
      </c>
    </row>
    <row r="4814" spans="1:8">
      <c r="A4814" t="str">
        <f t="shared" si="163"/>
        <v>Chế độ hỗ trợ Tết Nguyên đán82</v>
      </c>
      <c r="B4814" s="3" t="s">
        <v>14</v>
      </c>
      <c r="C4814" s="8" t="s">
        <v>13</v>
      </c>
      <c r="D4814" s="49"/>
      <c r="E4814" s="50"/>
      <c r="F4814" s="51"/>
      <c r="G4814" s="50">
        <v>2677</v>
      </c>
      <c r="H4814">
        <v>82</v>
      </c>
    </row>
    <row r="4815" spans="1:8">
      <c r="A4815" t="str">
        <f t="shared" si="163"/>
        <v>Chi thu gom, xử lý rác82</v>
      </c>
      <c r="B4815" s="25">
        <v>4</v>
      </c>
      <c r="C4815" s="10" t="s">
        <v>12</v>
      </c>
      <c r="D4815" s="48"/>
      <c r="E4815" s="45"/>
      <c r="F4815" s="46"/>
      <c r="G4815" s="45">
        <v>11235</v>
      </c>
      <c r="H4815">
        <v>82</v>
      </c>
    </row>
    <row r="4816" spans="1:8">
      <c r="A4816" t="str">
        <f t="shared" si="163"/>
        <v>Chi bổ sung đặc thù82</v>
      </c>
      <c r="B4816" s="25">
        <v>5</v>
      </c>
      <c r="C4816" s="6" t="s">
        <v>11</v>
      </c>
      <c r="D4816" s="47"/>
      <c r="E4816" s="45">
        <v>1</v>
      </c>
      <c r="F4816" s="46"/>
      <c r="G4816" s="45">
        <v>8500</v>
      </c>
      <c r="H4816">
        <v>82</v>
      </c>
    </row>
    <row r="4817" spans="1:8">
      <c r="A4817" t="str">
        <f t="shared" si="163"/>
        <v>Hỗ trợ các phường, xã trung tâm82</v>
      </c>
      <c r="B4817" s="3" t="s">
        <v>10</v>
      </c>
      <c r="C4817" s="8" t="s">
        <v>9</v>
      </c>
      <c r="D4817" s="49"/>
      <c r="E4817" s="50">
        <v>1</v>
      </c>
      <c r="F4817" s="51"/>
      <c r="G4817" s="50">
        <v>8500</v>
      </c>
      <c r="H4817">
        <v>82</v>
      </c>
    </row>
    <row r="4818" spans="1:8">
      <c r="A4818" t="str">
        <f t="shared" si="163"/>
        <v>- Phường Trấn Biên 82</v>
      </c>
      <c r="B4818" s="3"/>
      <c r="C4818" s="8" t="s">
        <v>8</v>
      </c>
      <c r="D4818" s="49"/>
      <c r="E4818" s="50"/>
      <c r="F4818" s="51">
        <v>60000</v>
      </c>
      <c r="G4818" s="50"/>
      <c r="H4818">
        <v>82</v>
      </c>
    </row>
    <row r="4819" spans="1:8" ht="30">
      <c r="A4819" t="str">
        <f t="shared" si="163"/>
        <v>- Phường Long Khánh và Phường Bình Phước82</v>
      </c>
      <c r="B4819" s="3"/>
      <c r="C4819" s="8" t="s">
        <v>7</v>
      </c>
      <c r="D4819" s="49"/>
      <c r="E4819" s="50"/>
      <c r="F4819" s="51">
        <v>19200</v>
      </c>
      <c r="G4819" s="50"/>
      <c r="H4819">
        <v>82</v>
      </c>
    </row>
    <row r="4820" spans="1:8">
      <c r="A4820" t="str">
        <f t="shared" si="163"/>
        <v>- Các phường trung tâm khác82</v>
      </c>
      <c r="B4820" s="3"/>
      <c r="C4820" s="8" t="s">
        <v>6</v>
      </c>
      <c r="D4820" s="49"/>
      <c r="E4820" s="50">
        <v>1</v>
      </c>
      <c r="F4820" s="51">
        <v>8500</v>
      </c>
      <c r="G4820" s="50">
        <v>8500</v>
      </c>
      <c r="H4820">
        <v>82</v>
      </c>
    </row>
    <row r="4821" spans="1:8">
      <c r="A4821" t="str">
        <f t="shared" si="163"/>
        <v xml:space="preserve"> Hỗ trợ các xã vùng biên giới82</v>
      </c>
      <c r="B4821" s="3" t="s">
        <v>1</v>
      </c>
      <c r="C4821" s="8" t="s">
        <v>5</v>
      </c>
      <c r="D4821" s="49"/>
      <c r="E4821" s="50"/>
      <c r="F4821" s="51">
        <v>3000</v>
      </c>
      <c r="G4821" s="50">
        <v>0</v>
      </c>
      <c r="H4821">
        <v>82</v>
      </c>
    </row>
    <row r="4822" spans="1:8">
      <c r="A4822" t="str">
        <f t="shared" si="163"/>
        <v>Phân bổ chung 82</v>
      </c>
      <c r="B4822" s="25">
        <v>9</v>
      </c>
      <c r="C4822" s="6" t="s">
        <v>4</v>
      </c>
      <c r="D4822" s="47"/>
      <c r="E4822" s="45">
        <v>95811</v>
      </c>
      <c r="F4822" s="46"/>
      <c r="G4822" s="45">
        <v>25377.37</v>
      </c>
      <c r="H4822">
        <v>82</v>
      </c>
    </row>
    <row r="4823" spans="1:8">
      <c r="A4823" t="str">
        <f t="shared" si="163"/>
        <v>Phân bổ chung theo xã82</v>
      </c>
      <c r="B4823" s="3" t="s">
        <v>3</v>
      </c>
      <c r="C4823" s="8" t="s">
        <v>2</v>
      </c>
      <c r="D4823" s="49"/>
      <c r="E4823" s="50">
        <v>1</v>
      </c>
      <c r="F4823" s="51">
        <v>18000</v>
      </c>
      <c r="G4823" s="50">
        <v>18000</v>
      </c>
      <c r="H4823">
        <v>82</v>
      </c>
    </row>
    <row r="4824" spans="1:8">
      <c r="A4824" t="str">
        <f t="shared" si="163"/>
        <v>Phân bổ theo dân số 82</v>
      </c>
      <c r="B4824" s="3" t="s">
        <v>1</v>
      </c>
      <c r="C4824" s="8" t="s">
        <v>0</v>
      </c>
      <c r="D4824" s="49"/>
      <c r="E4824" s="52">
        <v>95810</v>
      </c>
      <c r="F4824" s="51">
        <v>7.6999999999999999E-2</v>
      </c>
      <c r="G4824" s="50">
        <v>7377.37</v>
      </c>
      <c r="H4824">
        <v>82</v>
      </c>
    </row>
    <row r="4827" spans="1:8">
      <c r="B4827" s="147" t="s">
        <v>64</v>
      </c>
      <c r="C4827" s="149" t="s">
        <v>63</v>
      </c>
      <c r="D4827" s="149" t="s">
        <v>62</v>
      </c>
      <c r="E4827" s="151" t="s">
        <v>61</v>
      </c>
      <c r="F4827" s="151"/>
      <c r="G4827" s="151"/>
      <c r="H4827">
        <v>83</v>
      </c>
    </row>
    <row r="4828" spans="1:8">
      <c r="B4828" s="148"/>
      <c r="C4828" s="150"/>
      <c r="D4828" s="150"/>
      <c r="E4828" s="18" t="s">
        <v>60</v>
      </c>
      <c r="F4828" s="18" t="s">
        <v>59</v>
      </c>
      <c r="G4828" s="18" t="s">
        <v>58</v>
      </c>
      <c r="H4828">
        <v>83</v>
      </c>
    </row>
    <row r="4829" spans="1:8">
      <c r="A4829" t="str">
        <f t="shared" ref="A4829:A4860" si="164">C4829&amp;H4829</f>
        <v>Tổng83</v>
      </c>
      <c r="B4829" s="25"/>
      <c r="C4829" s="26" t="s">
        <v>57</v>
      </c>
      <c r="D4829" s="45"/>
      <c r="E4829" s="45">
        <v>286333</v>
      </c>
      <c r="F4829" s="46">
        <v>19500.087</v>
      </c>
      <c r="G4829" s="45">
        <v>321311.48101620004</v>
      </c>
      <c r="H4829">
        <v>83</v>
      </c>
    </row>
    <row r="4830" spans="1:8">
      <c r="A4830" t="str">
        <f t="shared" si="164"/>
        <v>Sự nghiệp giáo dục - đào tạo83</v>
      </c>
      <c r="B4830" s="25" t="s">
        <v>56</v>
      </c>
      <c r="C4830" s="6" t="s">
        <v>55</v>
      </c>
      <c r="D4830" s="47"/>
      <c r="E4830" s="45">
        <v>141636</v>
      </c>
      <c r="F4830" s="46">
        <v>0.01</v>
      </c>
      <c r="G4830" s="45">
        <v>204200.0331842</v>
      </c>
      <c r="H4830">
        <v>83</v>
      </c>
    </row>
    <row r="4831" spans="1:8" ht="28.5">
      <c r="A4831" t="str">
        <f t="shared" si="164"/>
        <v>Chi chế độ tiền lương theo số biên chế có mặt83</v>
      </c>
      <c r="B4831" s="25">
        <v>1</v>
      </c>
      <c r="C4831" s="10" t="s">
        <v>54</v>
      </c>
      <c r="D4831" s="48"/>
      <c r="E4831" s="45">
        <v>711</v>
      </c>
      <c r="F4831" s="46"/>
      <c r="G4831" s="45">
        <v>164318.75958420002</v>
      </c>
      <c r="H4831">
        <v>83</v>
      </c>
    </row>
    <row r="4832" spans="1:8">
      <c r="A4832" t="str">
        <f t="shared" si="164"/>
        <v>Khoán chi hoạt động giáo dục83</v>
      </c>
      <c r="B4832" s="25">
        <v>2</v>
      </c>
      <c r="C4832" s="6" t="s">
        <v>163</v>
      </c>
      <c r="D4832" s="47"/>
      <c r="E4832" s="45">
        <v>856</v>
      </c>
      <c r="F4832" s="46"/>
      <c r="G4832" s="45">
        <v>29922.2336</v>
      </c>
      <c r="H4832">
        <v>83</v>
      </c>
    </row>
    <row r="4833" spans="1:8">
      <c r="A4833" t="str">
        <f t="shared" si="164"/>
        <v>Mầm non83</v>
      </c>
      <c r="B4833" s="3" t="s">
        <v>10</v>
      </c>
      <c r="C4833" s="8" t="s">
        <v>53</v>
      </c>
      <c r="D4833" s="49"/>
      <c r="E4833" s="50">
        <v>50</v>
      </c>
      <c r="F4833" s="51"/>
      <c r="G4833" s="50">
        <v>2600</v>
      </c>
      <c r="H4833">
        <v>83</v>
      </c>
    </row>
    <row r="4834" spans="1:8">
      <c r="A4834" t="str">
        <f t="shared" si="164"/>
        <v>- Phường83</v>
      </c>
      <c r="B4834" s="3"/>
      <c r="C4834" s="8" t="s">
        <v>167</v>
      </c>
      <c r="D4834" s="49"/>
      <c r="E4834" s="50">
        <v>50</v>
      </c>
      <c r="F4834" s="51">
        <v>52</v>
      </c>
      <c r="G4834" s="50">
        <v>2600</v>
      </c>
      <c r="H4834">
        <v>83</v>
      </c>
    </row>
    <row r="4835" spans="1:8">
      <c r="A4835" t="str">
        <f t="shared" si="164"/>
        <v>- Xã83</v>
      </c>
      <c r="B4835" s="3"/>
      <c r="C4835" s="8" t="s">
        <v>164</v>
      </c>
      <c r="D4835" s="49"/>
      <c r="E4835" s="50"/>
      <c r="F4835" s="51">
        <v>60</v>
      </c>
      <c r="G4835" s="50">
        <v>0</v>
      </c>
      <c r="H4835">
        <v>83</v>
      </c>
    </row>
    <row r="4836" spans="1:8">
      <c r="A4836" t="str">
        <f t="shared" si="164"/>
        <v>Cấp 1, 283</v>
      </c>
      <c r="B4836" s="3" t="s">
        <v>1</v>
      </c>
      <c r="C4836" s="8" t="s">
        <v>52</v>
      </c>
      <c r="D4836" s="49"/>
      <c r="E4836" s="50">
        <v>718</v>
      </c>
      <c r="F4836" s="51"/>
      <c r="G4836" s="50">
        <v>21540</v>
      </c>
      <c r="H4836">
        <v>83</v>
      </c>
    </row>
    <row r="4837" spans="1:8">
      <c r="A4837" t="str">
        <f t="shared" si="164"/>
        <v>-Phường83</v>
      </c>
      <c r="B4837" s="3"/>
      <c r="C4837" s="8" t="s">
        <v>168</v>
      </c>
      <c r="D4837" s="49"/>
      <c r="E4837" s="50">
        <v>718</v>
      </c>
      <c r="F4837" s="51">
        <v>30</v>
      </c>
      <c r="G4837" s="50">
        <v>21540</v>
      </c>
      <c r="H4837">
        <v>83</v>
      </c>
    </row>
    <row r="4838" spans="1:8">
      <c r="A4838" t="str">
        <f t="shared" si="164"/>
        <v>-Xã83</v>
      </c>
      <c r="B4838" s="3"/>
      <c r="C4838" s="8" t="s">
        <v>169</v>
      </c>
      <c r="D4838" s="49"/>
      <c r="E4838" s="50"/>
      <c r="F4838" s="51">
        <v>35</v>
      </c>
      <c r="G4838" s="50">
        <v>0</v>
      </c>
      <c r="H4838">
        <v>83</v>
      </c>
    </row>
    <row r="4839" spans="1:8">
      <c r="A4839" t="str">
        <f t="shared" si="164"/>
        <v>Trường chính trị 83</v>
      </c>
      <c r="B4839" s="3" t="s">
        <v>26</v>
      </c>
      <c r="C4839" s="8" t="s">
        <v>51</v>
      </c>
      <c r="D4839" s="49"/>
      <c r="E4839" s="50"/>
      <c r="F4839" s="51">
        <v>80</v>
      </c>
      <c r="G4839" s="50">
        <v>0</v>
      </c>
      <c r="H4839">
        <v>83</v>
      </c>
    </row>
    <row r="4840" spans="1:8">
      <c r="A4840" t="str">
        <f t="shared" si="164"/>
        <v>Trường dân tộc nội trú83</v>
      </c>
      <c r="B4840" s="3" t="s">
        <v>24</v>
      </c>
      <c r="C4840" s="8" t="s">
        <v>165</v>
      </c>
      <c r="D4840" s="49"/>
      <c r="E4840" s="50"/>
      <c r="F4840" s="51">
        <v>55</v>
      </c>
      <c r="G4840" s="50"/>
      <c r="H4840">
        <v>83</v>
      </c>
    </row>
    <row r="4841" spans="1:8" ht="45">
      <c r="A4841" t="str">
        <f t="shared" si="164"/>
        <v>'Phân bổ bổ sung số biên chế tiết kiệm, chưa tuyển sự nghiệp giáo dục - đào tạo83</v>
      </c>
      <c r="B4841" s="3" t="s">
        <v>22</v>
      </c>
      <c r="C4841" s="8" t="s">
        <v>170</v>
      </c>
      <c r="D4841" s="49"/>
      <c r="E4841" s="50">
        <v>88</v>
      </c>
      <c r="F4841" s="51">
        <v>65.707199999999986</v>
      </c>
      <c r="G4841" s="50">
        <v>5782.2335999999987</v>
      </c>
      <c r="H4841">
        <v>83</v>
      </c>
    </row>
    <row r="4842" spans="1:8">
      <c r="A4842" t="str">
        <f t="shared" si="164"/>
        <v>Chi các chế độ chính sách83</v>
      </c>
      <c r="B4842" s="25">
        <v>3</v>
      </c>
      <c r="C4842" s="6" t="s">
        <v>50</v>
      </c>
      <c r="D4842" s="47"/>
      <c r="E4842" s="45">
        <v>1226</v>
      </c>
      <c r="F4842" s="46"/>
      <c r="G4842" s="45">
        <v>8570.61</v>
      </c>
      <c r="H4842">
        <v>83</v>
      </c>
    </row>
    <row r="4843" spans="1:8" ht="30">
      <c r="A4843" t="str">
        <f t="shared" si="164"/>
        <v>Miễn giảm học phí, hỗ trợ chi phí học tập83</v>
      </c>
      <c r="B4843" s="3" t="s">
        <v>10</v>
      </c>
      <c r="C4843" s="8" t="s">
        <v>49</v>
      </c>
      <c r="D4843" s="49"/>
      <c r="E4843" s="50">
        <v>307</v>
      </c>
      <c r="F4843" s="51"/>
      <c r="G4843" s="50">
        <v>414.45</v>
      </c>
      <c r="H4843">
        <v>83</v>
      </c>
    </row>
    <row r="4844" spans="1:8" ht="45">
      <c r="A4844" t="str">
        <f t="shared" si="164"/>
        <v>Chính sách hỗ trợ mầm non (tiền ăn trẻ, hỗ trợ giáo viên, hỗ trợ cơ sở mầm non)83</v>
      </c>
      <c r="B4844" s="3" t="s">
        <v>1</v>
      </c>
      <c r="C4844" s="8" t="s">
        <v>48</v>
      </c>
      <c r="D4844" s="49"/>
      <c r="E4844" s="50">
        <v>0</v>
      </c>
      <c r="F4844" s="51"/>
      <c r="G4844" s="50">
        <v>0</v>
      </c>
      <c r="H4844">
        <v>83</v>
      </c>
    </row>
    <row r="4845" spans="1:8">
      <c r="A4845" t="str">
        <f t="shared" si="164"/>
        <v>Chế độ hỗ trợ học sinh khuyết tật83</v>
      </c>
      <c r="B4845" s="3" t="s">
        <v>26</v>
      </c>
      <c r="C4845" s="8" t="s">
        <v>47</v>
      </c>
      <c r="D4845" s="49"/>
      <c r="E4845" s="50">
        <v>73</v>
      </c>
      <c r="F4845" s="51"/>
      <c r="G4845" s="50">
        <v>7122</v>
      </c>
      <c r="H4845">
        <v>83</v>
      </c>
    </row>
    <row r="4846" spans="1:8" ht="30">
      <c r="A4846" t="str">
        <f t="shared" si="164"/>
        <v>Chế độ giáo viên dạy trẻ khuyết tật83</v>
      </c>
      <c r="B4846" s="3" t="s">
        <v>24</v>
      </c>
      <c r="C4846" s="8" t="s">
        <v>46</v>
      </c>
      <c r="D4846" s="49"/>
      <c r="E4846" s="50"/>
      <c r="F4846" s="51"/>
      <c r="G4846" s="50"/>
      <c r="H4846">
        <v>83</v>
      </c>
    </row>
    <row r="4847" spans="1:8" ht="30">
      <c r="A4847" t="str">
        <f t="shared" si="164"/>
        <v>Chế độ hỗ trợ trẻ em nhà trẻ bán trú83</v>
      </c>
      <c r="B4847" s="3" t="s">
        <v>22</v>
      </c>
      <c r="C4847" s="8" t="s">
        <v>45</v>
      </c>
      <c r="D4847" s="49"/>
      <c r="E4847" s="50">
        <v>79</v>
      </c>
      <c r="F4847" s="51"/>
      <c r="G4847" s="50">
        <v>113.76</v>
      </c>
      <c r="H4847">
        <v>83</v>
      </c>
    </row>
    <row r="4848" spans="1:8" ht="30">
      <c r="A4848" t="str">
        <f t="shared" si="164"/>
        <v>Chế độ hỗ trợ đối với học sinh, trường dân tộc nội trú83</v>
      </c>
      <c r="B4848" s="21" t="s">
        <v>20</v>
      </c>
      <c r="C4848" s="22" t="s">
        <v>161</v>
      </c>
      <c r="D4848" s="49"/>
      <c r="E4848" s="50"/>
      <c r="F4848" s="51"/>
      <c r="G4848" s="50"/>
      <c r="H4848">
        <v>83</v>
      </c>
    </row>
    <row r="4849" spans="1:8">
      <c r="A4849" t="str">
        <f t="shared" si="164"/>
        <v>Hỗ trợ Tết Nguyên đán83</v>
      </c>
      <c r="B4849" s="3" t="s">
        <v>18</v>
      </c>
      <c r="C4849" s="8" t="s">
        <v>44</v>
      </c>
      <c r="D4849" s="49"/>
      <c r="E4849" s="50">
        <v>767</v>
      </c>
      <c r="F4849" s="51">
        <v>1.2</v>
      </c>
      <c r="G4849" s="50">
        <v>920.4</v>
      </c>
      <c r="H4849">
        <v>83</v>
      </c>
    </row>
    <row r="4850" spans="1:8">
      <c r="A4850" t="str">
        <f t="shared" si="164"/>
        <v>Các đặc thù83</v>
      </c>
      <c r="B4850" s="25">
        <v>4</v>
      </c>
      <c r="C4850" s="6" t="s">
        <v>43</v>
      </c>
      <c r="D4850" s="47"/>
      <c r="E4850" s="45"/>
      <c r="F4850" s="46"/>
      <c r="G4850" s="45">
        <v>0</v>
      </c>
      <c r="H4850">
        <v>83</v>
      </c>
    </row>
    <row r="4851" spans="1:8" ht="30">
      <c r="A4851" t="str">
        <f t="shared" si="164"/>
        <v>Trường có từ 02 cơ sở trở lên, mỗi cơ sở83</v>
      </c>
      <c r="B4851" s="3" t="s">
        <v>10</v>
      </c>
      <c r="C4851" s="8" t="s">
        <v>42</v>
      </c>
      <c r="D4851" s="49"/>
      <c r="E4851" s="50"/>
      <c r="F4851" s="51">
        <v>56.278800000000004</v>
      </c>
      <c r="G4851" s="50"/>
      <c r="H4851">
        <v>83</v>
      </c>
    </row>
    <row r="4852" spans="1:8" ht="30">
      <c r="A4852" t="str">
        <f t="shared" si="164"/>
        <v>Hỗ trợ các phường, xã trung tâm (kinh phí đào tạo chính trị)83</v>
      </c>
      <c r="B4852" s="3" t="s">
        <v>1</v>
      </c>
      <c r="C4852" s="8" t="s">
        <v>166</v>
      </c>
      <c r="D4852" s="49"/>
      <c r="E4852" s="50"/>
      <c r="F4852" s="51">
        <v>1500</v>
      </c>
      <c r="G4852" s="50"/>
      <c r="H4852">
        <v>83</v>
      </c>
    </row>
    <row r="4853" spans="1:8">
      <c r="A4853" t="str">
        <f t="shared" si="164"/>
        <v>Kinh phí hoạt động ngành83</v>
      </c>
      <c r="B4853" s="25">
        <v>5</v>
      </c>
      <c r="C4853" s="6" t="s">
        <v>41</v>
      </c>
      <c r="D4853" s="47"/>
      <c r="E4853" s="52">
        <v>138843</v>
      </c>
      <c r="F4853" s="53">
        <v>0.01</v>
      </c>
      <c r="G4853" s="45">
        <v>1388.43</v>
      </c>
      <c r="H4853">
        <v>83</v>
      </c>
    </row>
    <row r="4854" spans="1:8">
      <c r="A4854" t="str">
        <f t="shared" si="164"/>
        <v>Các sự nghiệp khác83</v>
      </c>
      <c r="B4854" s="25" t="s">
        <v>40</v>
      </c>
      <c r="C4854" s="6" t="s">
        <v>39</v>
      </c>
      <c r="D4854" s="47"/>
      <c r="E4854" s="50">
        <v>144697</v>
      </c>
      <c r="F4854" s="46">
        <v>19500.077000000001</v>
      </c>
      <c r="G4854" s="45">
        <v>117111.44783200001</v>
      </c>
      <c r="H4854">
        <v>83</v>
      </c>
    </row>
    <row r="4855" spans="1:8">
      <c r="A4855" t="str">
        <f t="shared" si="164"/>
        <v>Chi chế độ tiền lương83</v>
      </c>
      <c r="B4855" s="25">
        <v>1</v>
      </c>
      <c r="C4855" s="10" t="s">
        <v>38</v>
      </c>
      <c r="D4855" s="48"/>
      <c r="E4855" s="45">
        <v>249</v>
      </c>
      <c r="F4855" s="46"/>
      <c r="G4855" s="45">
        <v>17862.457392</v>
      </c>
      <c r="H4855">
        <v>83</v>
      </c>
    </row>
    <row r="4856" spans="1:8" ht="30">
      <c r="A4856" t="str">
        <f t="shared" si="164"/>
        <v>Chế độ tiền lương theo số biên chế có mặt83</v>
      </c>
      <c r="B4856" s="3" t="s">
        <v>10</v>
      </c>
      <c r="C4856" s="8" t="s">
        <v>37</v>
      </c>
      <c r="D4856" s="49"/>
      <c r="E4856" s="50">
        <v>85</v>
      </c>
      <c r="F4856" s="51"/>
      <c r="G4856" s="50">
        <v>13608.547992</v>
      </c>
      <c r="H4856">
        <v>83</v>
      </c>
    </row>
    <row r="4857" spans="1:8">
      <c r="A4857" t="str">
        <f t="shared" si="164"/>
        <v>Phụ cấp cấp ủy83</v>
      </c>
      <c r="B4857" s="3" t="s">
        <v>1</v>
      </c>
      <c r="C4857" s="8" t="s">
        <v>36</v>
      </c>
      <c r="D4857" s="49"/>
      <c r="E4857" s="54">
        <v>21</v>
      </c>
      <c r="F4857" s="51">
        <v>8.4239999999999995</v>
      </c>
      <c r="G4857" s="50">
        <v>353.80799999999999</v>
      </c>
      <c r="H4857">
        <v>83</v>
      </c>
    </row>
    <row r="4858" spans="1:8">
      <c r="A4858" t="str">
        <f t="shared" si="164"/>
        <v>Phụ cấp HĐND83</v>
      </c>
      <c r="B4858" s="3" t="s">
        <v>26</v>
      </c>
      <c r="C4858" s="8" t="s">
        <v>35</v>
      </c>
      <c r="D4858" s="49"/>
      <c r="E4858" s="54">
        <v>56</v>
      </c>
      <c r="F4858" s="51">
        <v>8.4239999999999995</v>
      </c>
      <c r="G4858" s="50">
        <v>943.48799999999994</v>
      </c>
      <c r="H4858">
        <v>83</v>
      </c>
    </row>
    <row r="4859" spans="1:8" ht="45">
      <c r="A4859" t="str">
        <f t="shared" si="164"/>
        <v>Chế độ người hoạt động không chuyên trách, người trực tiếp tham gia hoạt động tại cấp ấp83</v>
      </c>
      <c r="B4859" s="3" t="s">
        <v>24</v>
      </c>
      <c r="C4859" s="8" t="s">
        <v>34</v>
      </c>
      <c r="D4859" s="49"/>
      <c r="E4859" s="50">
        <v>87</v>
      </c>
      <c r="F4859" s="51"/>
      <c r="G4859" s="50">
        <v>2956.6133999999997</v>
      </c>
      <c r="H4859">
        <v>83</v>
      </c>
    </row>
    <row r="4860" spans="1:8">
      <c r="A4860" t="str">
        <f t="shared" si="164"/>
        <v>Khoán chi hoạt động 83</v>
      </c>
      <c r="B4860" s="25">
        <v>2</v>
      </c>
      <c r="C4860" s="6" t="s">
        <v>33</v>
      </c>
      <c r="D4860" s="47"/>
      <c r="E4860" s="45">
        <v>147</v>
      </c>
      <c r="F4860" s="46"/>
      <c r="G4860" s="45">
        <v>10876</v>
      </c>
      <c r="H4860">
        <v>83</v>
      </c>
    </row>
    <row r="4861" spans="1:8" ht="30">
      <c r="A4861" t="str">
        <f t="shared" ref="A4861:A4883" si="165">C4861&amp;H4861</f>
        <v>Phân bổ theo số biên chế CBCC được giao83</v>
      </c>
      <c r="B4861" s="14" t="s">
        <v>10</v>
      </c>
      <c r="C4861" s="15" t="s">
        <v>32</v>
      </c>
      <c r="D4861" s="55"/>
      <c r="E4861" s="56">
        <v>101</v>
      </c>
      <c r="F4861" s="57">
        <v>80</v>
      </c>
      <c r="G4861" s="58">
        <v>8080</v>
      </c>
      <c r="H4861">
        <v>83</v>
      </c>
    </row>
    <row r="4862" spans="1:8" ht="30">
      <c r="A4862" t="str">
        <f t="shared" si="165"/>
        <v>Phân bổ theo số biên chế viên chức được giao83</v>
      </c>
      <c r="B4862" s="14" t="s">
        <v>1</v>
      </c>
      <c r="C4862" s="15" t="s">
        <v>31</v>
      </c>
      <c r="D4862" s="55"/>
      <c r="E4862" s="56">
        <v>15</v>
      </c>
      <c r="F4862" s="57">
        <v>50</v>
      </c>
      <c r="G4862" s="58">
        <v>750</v>
      </c>
      <c r="H4862">
        <v>83</v>
      </c>
    </row>
    <row r="4863" spans="1:8" ht="30">
      <c r="A4863" t="str">
        <f t="shared" si="165"/>
        <v>Phân bổ bổ sung số biên chế tiết kiệm, chưa tuyển83</v>
      </c>
      <c r="B4863" s="14" t="s">
        <v>26</v>
      </c>
      <c r="C4863" s="13" t="s">
        <v>30</v>
      </c>
      <c r="D4863" s="59"/>
      <c r="E4863" s="56">
        <v>31</v>
      </c>
      <c r="F4863" s="57">
        <v>66</v>
      </c>
      <c r="G4863" s="58">
        <v>2046</v>
      </c>
      <c r="H4863">
        <v>83</v>
      </c>
    </row>
    <row r="4864" spans="1:8">
      <c r="A4864" t="str">
        <f t="shared" si="165"/>
        <v>Chi các chế độ chính sách lớn83</v>
      </c>
      <c r="B4864" s="25">
        <v>3</v>
      </c>
      <c r="C4864" s="6" t="s">
        <v>29</v>
      </c>
      <c r="D4864" s="47"/>
      <c r="E4864" s="45">
        <v>5457</v>
      </c>
      <c r="F4864" s="46"/>
      <c r="G4864" s="45">
        <v>32767.801199999998</v>
      </c>
      <c r="H4864">
        <v>83</v>
      </c>
    </row>
    <row r="4865" spans="1:8" ht="30">
      <c r="A4865" t="str">
        <f t="shared" si="165"/>
        <v>Chi chế độ trợ giúp xã hội thường xuyên83</v>
      </c>
      <c r="B4865" s="3" t="s">
        <v>10</v>
      </c>
      <c r="C4865" s="8" t="s">
        <v>28</v>
      </c>
      <c r="D4865" s="49"/>
      <c r="E4865" s="50">
        <v>1848</v>
      </c>
      <c r="F4865" s="51"/>
      <c r="G4865" s="50">
        <v>17001</v>
      </c>
      <c r="H4865">
        <v>83</v>
      </c>
    </row>
    <row r="4866" spans="1:8">
      <c r="A4866" t="str">
        <f t="shared" si="165"/>
        <v>Tiền điện hộ nghèo, BTXH83</v>
      </c>
      <c r="B4866" s="3" t="s">
        <v>1</v>
      </c>
      <c r="C4866" s="8" t="s">
        <v>27</v>
      </c>
      <c r="D4866" s="49"/>
      <c r="E4866" s="50">
        <v>15</v>
      </c>
      <c r="F4866" s="51"/>
      <c r="G4866" s="50">
        <v>11.79</v>
      </c>
      <c r="H4866">
        <v>83</v>
      </c>
    </row>
    <row r="4867" spans="1:8" ht="30">
      <c r="A4867" t="str">
        <f t="shared" si="165"/>
        <v>Chính sách người có uy tín, già làng83</v>
      </c>
      <c r="B4867" s="3" t="s">
        <v>26</v>
      </c>
      <c r="C4867" s="8" t="s">
        <v>25</v>
      </c>
      <c r="D4867" s="49"/>
      <c r="E4867" s="50"/>
      <c r="F4867" s="51"/>
      <c r="G4867" s="50"/>
      <c r="H4867">
        <v>83</v>
      </c>
    </row>
    <row r="4868" spans="1:8" ht="30">
      <c r="A4868" t="str">
        <f t="shared" si="165"/>
        <v>Chế độ quà tặng, chúc thọ người cao tuổi83</v>
      </c>
      <c r="B4868" s="3" t="s">
        <v>24</v>
      </c>
      <c r="C4868" s="8" t="s">
        <v>23</v>
      </c>
      <c r="D4868" s="49"/>
      <c r="E4868" s="50">
        <v>762</v>
      </c>
      <c r="F4868" s="51"/>
      <c r="G4868" s="50">
        <v>366.90000000000003</v>
      </c>
      <c r="H4868">
        <v>83</v>
      </c>
    </row>
    <row r="4869" spans="1:8" ht="30">
      <c r="A4869" t="str">
        <f t="shared" si="165"/>
        <v>Chế độ đối với trưởng các đoàn thể ấp83</v>
      </c>
      <c r="B4869" s="3" t="s">
        <v>22</v>
      </c>
      <c r="C4869" s="8" t="s">
        <v>21</v>
      </c>
      <c r="D4869" s="49"/>
      <c r="E4869" s="50">
        <v>56</v>
      </c>
      <c r="F4869" s="51">
        <v>3.5999999999999996</v>
      </c>
      <c r="G4869" s="50">
        <v>201.59999999999997</v>
      </c>
      <c r="H4869">
        <v>83</v>
      </c>
    </row>
    <row r="4870" spans="1:8">
      <c r="A4870" t="str">
        <f t="shared" si="165"/>
        <v>Chế độ hỗ trợ tổ nhân dân83</v>
      </c>
      <c r="B4870" s="3" t="s">
        <v>20</v>
      </c>
      <c r="C4870" s="8" t="s">
        <v>19</v>
      </c>
      <c r="D4870" s="49"/>
      <c r="E4870" s="50">
        <v>453</v>
      </c>
      <c r="F4870" s="51">
        <v>3.5999999999999996</v>
      </c>
      <c r="G4870" s="50">
        <v>1630.7999999999997</v>
      </c>
      <c r="H4870">
        <v>83</v>
      </c>
    </row>
    <row r="4871" spans="1:8" ht="30">
      <c r="A4871" t="str">
        <f t="shared" si="165"/>
        <v>Chế độ đối với đội an ninh trật tự cơ sở83</v>
      </c>
      <c r="B4871" s="3" t="s">
        <v>18</v>
      </c>
      <c r="C4871" s="8" t="s">
        <v>17</v>
      </c>
      <c r="D4871" s="49"/>
      <c r="E4871" s="50">
        <v>90</v>
      </c>
      <c r="F4871" s="51"/>
      <c r="G4871" s="50">
        <v>5113.1999999999962</v>
      </c>
      <c r="H4871">
        <v>83</v>
      </c>
    </row>
    <row r="4872" spans="1:8">
      <c r="A4872" t="str">
        <f t="shared" si="165"/>
        <v>Chế độ dân quân tự vệ83</v>
      </c>
      <c r="B4872" s="3" t="s">
        <v>16</v>
      </c>
      <c r="C4872" s="8" t="s">
        <v>15</v>
      </c>
      <c r="D4872" s="49"/>
      <c r="E4872" s="50">
        <v>28</v>
      </c>
      <c r="F4872" s="51"/>
      <c r="G4872" s="50">
        <v>6685.3512000000001</v>
      </c>
      <c r="H4872">
        <v>83</v>
      </c>
    </row>
    <row r="4873" spans="1:8">
      <c r="A4873" t="str">
        <f t="shared" si="165"/>
        <v>Chế độ hỗ trợ Tết Nguyên đán83</v>
      </c>
      <c r="B4873" s="3" t="s">
        <v>14</v>
      </c>
      <c r="C4873" s="8" t="s">
        <v>13</v>
      </c>
      <c r="D4873" s="49"/>
      <c r="E4873" s="50">
        <v>2205</v>
      </c>
      <c r="F4873" s="51"/>
      <c r="G4873" s="50">
        <v>1757.1599999999999</v>
      </c>
      <c r="H4873">
        <v>83</v>
      </c>
    </row>
    <row r="4874" spans="1:8">
      <c r="A4874" t="str">
        <f t="shared" si="165"/>
        <v>Chi thu gom, xử lý rác83</v>
      </c>
      <c r="B4874" s="25">
        <v>4</v>
      </c>
      <c r="C4874" s="10" t="s">
        <v>12</v>
      </c>
      <c r="D4874" s="48"/>
      <c r="E4874" s="45"/>
      <c r="F4874" s="46"/>
      <c r="G4874" s="45">
        <v>26914.27824</v>
      </c>
      <c r="H4874">
        <v>83</v>
      </c>
    </row>
    <row r="4875" spans="1:8">
      <c r="A4875" t="str">
        <f t="shared" si="165"/>
        <v>Chi bổ sung đặc thù83</v>
      </c>
      <c r="B4875" s="25">
        <v>5</v>
      </c>
      <c r="C4875" s="6" t="s">
        <v>11</v>
      </c>
      <c r="D4875" s="47"/>
      <c r="E4875" s="45">
        <v>0</v>
      </c>
      <c r="F4875" s="46">
        <v>1500</v>
      </c>
      <c r="G4875" s="45">
        <v>0</v>
      </c>
      <c r="H4875">
        <v>83</v>
      </c>
    </row>
    <row r="4876" spans="1:8">
      <c r="A4876" t="str">
        <f t="shared" si="165"/>
        <v>Hỗ trợ các phường, xã trung tâm83</v>
      </c>
      <c r="B4876" s="3" t="s">
        <v>10</v>
      </c>
      <c r="C4876" s="8" t="s">
        <v>9</v>
      </c>
      <c r="D4876" s="49"/>
      <c r="E4876" s="50"/>
      <c r="F4876" s="51"/>
      <c r="G4876" s="50">
        <v>0</v>
      </c>
      <c r="H4876">
        <v>83</v>
      </c>
    </row>
    <row r="4877" spans="1:8">
      <c r="A4877" t="str">
        <f t="shared" si="165"/>
        <v>- Phường Trấn Biên 83</v>
      </c>
      <c r="B4877" s="3"/>
      <c r="C4877" s="8" t="s">
        <v>8</v>
      </c>
      <c r="D4877" s="49"/>
      <c r="E4877" s="50"/>
      <c r="F4877" s="51">
        <v>60000</v>
      </c>
      <c r="G4877" s="50"/>
      <c r="H4877">
        <v>83</v>
      </c>
    </row>
    <row r="4878" spans="1:8" ht="30">
      <c r="A4878" t="str">
        <f t="shared" si="165"/>
        <v>- Phường Long Khánh và Phường Bình Phước83</v>
      </c>
      <c r="B4878" s="3"/>
      <c r="C4878" s="8" t="s">
        <v>7</v>
      </c>
      <c r="D4878" s="49"/>
      <c r="E4878" s="50"/>
      <c r="F4878" s="51"/>
      <c r="G4878" s="50"/>
      <c r="H4878">
        <v>83</v>
      </c>
    </row>
    <row r="4879" spans="1:8">
      <c r="A4879" t="str">
        <f t="shared" si="165"/>
        <v>- Các phường trung tâm khác83</v>
      </c>
      <c r="B4879" s="3"/>
      <c r="C4879" s="8" t="s">
        <v>6</v>
      </c>
      <c r="D4879" s="49"/>
      <c r="E4879" s="50"/>
      <c r="F4879" s="51"/>
      <c r="G4879" s="50"/>
      <c r="H4879">
        <v>83</v>
      </c>
    </row>
    <row r="4880" spans="1:8">
      <c r="A4880" t="str">
        <f t="shared" si="165"/>
        <v xml:space="preserve"> Hỗ trợ các xã vùng biên giới83</v>
      </c>
      <c r="B4880" s="3" t="s">
        <v>1</v>
      </c>
      <c r="C4880" s="8" t="s">
        <v>5</v>
      </c>
      <c r="D4880" s="49"/>
      <c r="E4880" s="50"/>
      <c r="F4880" s="51">
        <v>1500</v>
      </c>
      <c r="G4880" s="50">
        <v>0</v>
      </c>
      <c r="H4880">
        <v>83</v>
      </c>
    </row>
    <row r="4881" spans="1:8">
      <c r="A4881" t="str">
        <f t="shared" si="165"/>
        <v>Phân bổ chung 83</v>
      </c>
      <c r="B4881" s="25">
        <v>9</v>
      </c>
      <c r="C4881" s="6" t="s">
        <v>4</v>
      </c>
      <c r="D4881" s="47"/>
      <c r="E4881" s="45">
        <v>138844</v>
      </c>
      <c r="F4881" s="46">
        <v>18000.077000000001</v>
      </c>
      <c r="G4881" s="45">
        <v>28690.911</v>
      </c>
      <c r="H4881">
        <v>83</v>
      </c>
    </row>
    <row r="4882" spans="1:8">
      <c r="A4882" t="str">
        <f t="shared" si="165"/>
        <v>Phân bổ chung theo xã83</v>
      </c>
      <c r="B4882" s="3" t="s">
        <v>3</v>
      </c>
      <c r="C4882" s="8" t="s">
        <v>2</v>
      </c>
      <c r="D4882" s="49"/>
      <c r="E4882" s="50">
        <v>1</v>
      </c>
      <c r="F4882" s="51">
        <v>18000</v>
      </c>
      <c r="G4882" s="50">
        <v>18000</v>
      </c>
      <c r="H4882">
        <v>83</v>
      </c>
    </row>
    <row r="4883" spans="1:8">
      <c r="A4883" t="str">
        <f t="shared" si="165"/>
        <v>Phân bổ theo dân số 83</v>
      </c>
      <c r="B4883" s="3" t="s">
        <v>1</v>
      </c>
      <c r="C4883" s="8" t="s">
        <v>0</v>
      </c>
      <c r="D4883" s="49"/>
      <c r="E4883" s="52">
        <v>138843</v>
      </c>
      <c r="F4883" s="51">
        <v>7.6999999999999999E-2</v>
      </c>
      <c r="G4883" s="50">
        <v>10690.911</v>
      </c>
      <c r="H4883">
        <v>83</v>
      </c>
    </row>
    <row r="4886" spans="1:8">
      <c r="B4886" s="147" t="s">
        <v>64</v>
      </c>
      <c r="C4886" s="149" t="s">
        <v>63</v>
      </c>
      <c r="D4886" s="149" t="s">
        <v>62</v>
      </c>
      <c r="E4886" s="151" t="s">
        <v>61</v>
      </c>
      <c r="F4886" s="151"/>
      <c r="G4886" s="151"/>
      <c r="H4886">
        <v>84</v>
      </c>
    </row>
    <row r="4887" spans="1:8">
      <c r="B4887" s="148"/>
      <c r="C4887" s="150"/>
      <c r="D4887" s="150"/>
      <c r="E4887" s="18" t="s">
        <v>60</v>
      </c>
      <c r="F4887" s="18" t="s">
        <v>59</v>
      </c>
      <c r="G4887" s="18" t="s">
        <v>58</v>
      </c>
      <c r="H4887">
        <v>84</v>
      </c>
    </row>
    <row r="4888" spans="1:8">
      <c r="A4888" t="str">
        <f t="shared" ref="A4888:A4919" si="166">C4888&amp;H4888</f>
        <v>Tổng84</v>
      </c>
      <c r="B4888" s="25"/>
      <c r="C4888" s="26" t="s">
        <v>57</v>
      </c>
      <c r="D4888" s="45"/>
      <c r="E4888" s="45">
        <v>224175</v>
      </c>
      <c r="F4888" s="46"/>
      <c r="G4888" s="45">
        <v>633649.05551585602</v>
      </c>
      <c r="H4888">
        <v>84</v>
      </c>
    </row>
    <row r="4889" spans="1:8">
      <c r="A4889" t="str">
        <f t="shared" si="166"/>
        <v>Sự nghiệp giáo dục - đào tạo84</v>
      </c>
      <c r="B4889" s="25" t="s">
        <v>56</v>
      </c>
      <c r="C4889" s="6" t="s">
        <v>55</v>
      </c>
      <c r="D4889" s="47"/>
      <c r="E4889" s="45">
        <v>206171</v>
      </c>
      <c r="F4889" s="46"/>
      <c r="G4889" s="45">
        <v>356041.11937837204</v>
      </c>
      <c r="H4889">
        <v>84</v>
      </c>
    </row>
    <row r="4890" spans="1:8" ht="28.5">
      <c r="A4890" t="str">
        <f t="shared" si="166"/>
        <v>Chi chế độ tiền lương theo số biên chế có mặt84</v>
      </c>
      <c r="B4890" s="25">
        <v>1</v>
      </c>
      <c r="C4890" s="10" t="s">
        <v>54</v>
      </c>
      <c r="D4890" s="48"/>
      <c r="E4890" s="45">
        <v>1272</v>
      </c>
      <c r="F4890" s="46"/>
      <c r="G4890" s="45">
        <v>264289.10218167602</v>
      </c>
      <c r="H4890">
        <v>84</v>
      </c>
    </row>
    <row r="4891" spans="1:8">
      <c r="A4891" t="str">
        <f t="shared" si="166"/>
        <v>Khoán chi hoạt động giáo dục84</v>
      </c>
      <c r="B4891" s="25">
        <v>2</v>
      </c>
      <c r="C4891" s="6" t="s">
        <v>163</v>
      </c>
      <c r="D4891" s="47"/>
      <c r="E4891" s="45">
        <v>1562</v>
      </c>
      <c r="F4891" s="46"/>
      <c r="G4891" s="45">
        <v>58221.543999999994</v>
      </c>
      <c r="H4891">
        <v>84</v>
      </c>
    </row>
    <row r="4892" spans="1:8">
      <c r="A4892" t="str">
        <f t="shared" si="166"/>
        <v>Mầm non84</v>
      </c>
      <c r="B4892" s="3" t="s">
        <v>10</v>
      </c>
      <c r="C4892" s="8" t="s">
        <v>53</v>
      </c>
      <c r="D4892" s="49"/>
      <c r="E4892" s="50">
        <v>272</v>
      </c>
      <c r="F4892" s="51"/>
      <c r="G4892" s="50">
        <v>14144</v>
      </c>
      <c r="H4892">
        <v>84</v>
      </c>
    </row>
    <row r="4893" spans="1:8">
      <c r="A4893" t="str">
        <f t="shared" si="166"/>
        <v>- Phường84</v>
      </c>
      <c r="B4893" s="3"/>
      <c r="C4893" s="8" t="s">
        <v>167</v>
      </c>
      <c r="D4893" s="49"/>
      <c r="E4893" s="50">
        <v>272</v>
      </c>
      <c r="F4893" s="51">
        <v>52</v>
      </c>
      <c r="G4893" s="50">
        <v>14144</v>
      </c>
      <c r="H4893">
        <v>84</v>
      </c>
    </row>
    <row r="4894" spans="1:8">
      <c r="A4894" t="str">
        <f t="shared" si="166"/>
        <v>- Xã84</v>
      </c>
      <c r="B4894" s="3"/>
      <c r="C4894" s="8" t="s">
        <v>164</v>
      </c>
      <c r="D4894" s="49"/>
      <c r="E4894" s="50"/>
      <c r="F4894" s="51">
        <v>60</v>
      </c>
      <c r="G4894" s="50">
        <v>0</v>
      </c>
      <c r="H4894">
        <v>84</v>
      </c>
    </row>
    <row r="4895" spans="1:8">
      <c r="A4895" t="str">
        <f t="shared" si="166"/>
        <v>Cấp 1, 284</v>
      </c>
      <c r="B4895" s="3" t="s">
        <v>1</v>
      </c>
      <c r="C4895" s="8" t="s">
        <v>52</v>
      </c>
      <c r="D4895" s="49"/>
      <c r="E4895" s="50">
        <v>1141</v>
      </c>
      <c r="F4895" s="51"/>
      <c r="G4895" s="50">
        <v>34230</v>
      </c>
      <c r="H4895">
        <v>84</v>
      </c>
    </row>
    <row r="4896" spans="1:8">
      <c r="A4896" t="str">
        <f t="shared" si="166"/>
        <v>-Phường84</v>
      </c>
      <c r="B4896" s="3"/>
      <c r="C4896" s="8" t="s">
        <v>168</v>
      </c>
      <c r="D4896" s="49"/>
      <c r="E4896" s="50">
        <v>1141</v>
      </c>
      <c r="F4896" s="51">
        <v>30</v>
      </c>
      <c r="G4896" s="50">
        <v>34230</v>
      </c>
      <c r="H4896">
        <v>84</v>
      </c>
    </row>
    <row r="4897" spans="1:8">
      <c r="A4897" t="str">
        <f t="shared" si="166"/>
        <v>-Xã84</v>
      </c>
      <c r="B4897" s="3"/>
      <c r="C4897" s="8" t="s">
        <v>169</v>
      </c>
      <c r="D4897" s="49"/>
      <c r="E4897" s="50"/>
      <c r="F4897" s="51">
        <v>35</v>
      </c>
      <c r="G4897" s="50">
        <v>0</v>
      </c>
      <c r="H4897">
        <v>84</v>
      </c>
    </row>
    <row r="4898" spans="1:8">
      <c r="A4898" t="str">
        <f t="shared" si="166"/>
        <v>Trường chính trị 84</v>
      </c>
      <c r="B4898" s="3" t="s">
        <v>26</v>
      </c>
      <c r="C4898" s="8" t="s">
        <v>51</v>
      </c>
      <c r="D4898" s="49"/>
      <c r="E4898" s="50">
        <v>4</v>
      </c>
      <c r="F4898" s="51">
        <v>80</v>
      </c>
      <c r="G4898" s="50">
        <v>320</v>
      </c>
      <c r="H4898">
        <v>84</v>
      </c>
    </row>
    <row r="4899" spans="1:8">
      <c r="A4899" t="str">
        <f t="shared" si="166"/>
        <v>Trường dân tộc nội trú84</v>
      </c>
      <c r="B4899" s="3" t="s">
        <v>24</v>
      </c>
      <c r="C4899" s="8" t="s">
        <v>165</v>
      </c>
      <c r="D4899" s="49"/>
      <c r="E4899" s="50"/>
      <c r="F4899" s="51">
        <v>55</v>
      </c>
      <c r="G4899" s="50"/>
      <c r="H4899">
        <v>84</v>
      </c>
    </row>
    <row r="4900" spans="1:8" ht="45">
      <c r="A4900" t="str">
        <f t="shared" si="166"/>
        <v>'Phân bổ bổ sung số biên chế tiết kiệm, chưa tuyển sự nghiệp giáo dục - đào tạo84</v>
      </c>
      <c r="B4900" s="3" t="s">
        <v>22</v>
      </c>
      <c r="C4900" s="8" t="s">
        <v>170</v>
      </c>
      <c r="D4900" s="49"/>
      <c r="E4900" s="50">
        <v>145</v>
      </c>
      <c r="F4900" s="51">
        <v>65.707199999999986</v>
      </c>
      <c r="G4900" s="50">
        <v>9527.5439999999981</v>
      </c>
      <c r="H4900">
        <v>84</v>
      </c>
    </row>
    <row r="4901" spans="1:8">
      <c r="A4901" t="str">
        <f t="shared" si="166"/>
        <v>Chi các chế độ chính sách84</v>
      </c>
      <c r="B4901" s="25">
        <v>3</v>
      </c>
      <c r="C4901" s="6" t="s">
        <v>50</v>
      </c>
      <c r="D4901" s="47"/>
      <c r="E4901" s="45">
        <v>2577</v>
      </c>
      <c r="F4901" s="46">
        <v>1.2</v>
      </c>
      <c r="G4901" s="45">
        <v>29797.807996696032</v>
      </c>
      <c r="H4901">
        <v>84</v>
      </c>
    </row>
    <row r="4902" spans="1:8" ht="30">
      <c r="A4902" t="str">
        <f t="shared" si="166"/>
        <v>Miễn giảm học phí, hỗ trợ chi phí học tập84</v>
      </c>
      <c r="B4902" s="3" t="s">
        <v>10</v>
      </c>
      <c r="C4902" s="8" t="s">
        <v>49</v>
      </c>
      <c r="D4902" s="49"/>
      <c r="E4902" s="50">
        <v>427</v>
      </c>
      <c r="F4902" s="51"/>
      <c r="G4902" s="50">
        <v>546.75</v>
      </c>
      <c r="H4902">
        <v>84</v>
      </c>
    </row>
    <row r="4903" spans="1:8" ht="45">
      <c r="A4903" t="str">
        <f t="shared" si="166"/>
        <v>Chính sách hỗ trợ mầm non (tiền ăn trẻ, hỗ trợ giáo viên, hỗ trợ cơ sở mầm non)84</v>
      </c>
      <c r="B4903" s="3" t="s">
        <v>1</v>
      </c>
      <c r="C4903" s="8" t="s">
        <v>48</v>
      </c>
      <c r="D4903" s="49"/>
      <c r="E4903" s="50"/>
      <c r="F4903" s="51"/>
      <c r="G4903" s="50"/>
      <c r="H4903">
        <v>84</v>
      </c>
    </row>
    <row r="4904" spans="1:8">
      <c r="A4904" t="str">
        <f t="shared" si="166"/>
        <v>Chế độ hỗ trợ học sinh khuyết tật84</v>
      </c>
      <c r="B4904" s="3" t="s">
        <v>26</v>
      </c>
      <c r="C4904" s="8" t="s">
        <v>47</v>
      </c>
      <c r="D4904" s="49"/>
      <c r="E4904" s="50">
        <v>0</v>
      </c>
      <c r="F4904" s="51"/>
      <c r="G4904" s="50">
        <v>0</v>
      </c>
      <c r="H4904">
        <v>84</v>
      </c>
    </row>
    <row r="4905" spans="1:8" ht="30">
      <c r="A4905" t="str">
        <f t="shared" si="166"/>
        <v>Chế độ giáo viên dạy trẻ khuyết tật84</v>
      </c>
      <c r="B4905" s="3" t="s">
        <v>24</v>
      </c>
      <c r="C4905" s="8" t="s">
        <v>46</v>
      </c>
      <c r="D4905" s="49"/>
      <c r="E4905" s="50">
        <v>733</v>
      </c>
      <c r="F4905" s="51"/>
      <c r="G4905" s="50">
        <v>27550.657996696031</v>
      </c>
      <c r="H4905">
        <v>84</v>
      </c>
    </row>
    <row r="4906" spans="1:8" ht="30">
      <c r="A4906" t="str">
        <f t="shared" si="166"/>
        <v>Chế độ hỗ trợ trẻ em nhà trẻ bán trú84</v>
      </c>
      <c r="B4906" s="3" t="s">
        <v>22</v>
      </c>
      <c r="C4906" s="8" t="s">
        <v>45</v>
      </c>
      <c r="D4906" s="49"/>
      <c r="E4906" s="50"/>
      <c r="F4906" s="51"/>
      <c r="G4906" s="50"/>
      <c r="H4906">
        <v>84</v>
      </c>
    </row>
    <row r="4907" spans="1:8" ht="30">
      <c r="A4907" t="str">
        <f t="shared" si="166"/>
        <v>Chế độ hỗ trợ đối với học sinh, trường dân tộc nội trú84</v>
      </c>
      <c r="B4907" s="21" t="s">
        <v>20</v>
      </c>
      <c r="C4907" s="22" t="s">
        <v>161</v>
      </c>
      <c r="D4907" s="49"/>
      <c r="E4907" s="50"/>
      <c r="F4907" s="51"/>
      <c r="G4907" s="50"/>
      <c r="H4907">
        <v>84</v>
      </c>
    </row>
    <row r="4908" spans="1:8">
      <c r="A4908" t="str">
        <f t="shared" si="166"/>
        <v>Hỗ trợ Tết Nguyên đán84</v>
      </c>
      <c r="B4908" s="3" t="s">
        <v>18</v>
      </c>
      <c r="C4908" s="8" t="s">
        <v>44</v>
      </c>
      <c r="D4908" s="49"/>
      <c r="E4908" s="50">
        <v>1417</v>
      </c>
      <c r="F4908" s="51">
        <v>1.2</v>
      </c>
      <c r="G4908" s="50">
        <v>1700.3999999999999</v>
      </c>
      <c r="H4908">
        <v>84</v>
      </c>
    </row>
    <row r="4909" spans="1:8">
      <c r="A4909" t="str">
        <f t="shared" si="166"/>
        <v>Các đặc thù84</v>
      </c>
      <c r="B4909" s="25">
        <v>4</v>
      </c>
      <c r="C4909" s="6" t="s">
        <v>43</v>
      </c>
      <c r="D4909" s="47"/>
      <c r="E4909" s="45">
        <v>5</v>
      </c>
      <c r="F4909" s="46"/>
      <c r="G4909" s="45">
        <v>1725.1152</v>
      </c>
      <c r="H4909">
        <v>84</v>
      </c>
    </row>
    <row r="4910" spans="1:8" ht="30">
      <c r="A4910" t="str">
        <f t="shared" si="166"/>
        <v>Trường có từ 02 cơ sở trở lên, mỗi cơ sở84</v>
      </c>
      <c r="B4910" s="3" t="s">
        <v>10</v>
      </c>
      <c r="C4910" s="8" t="s">
        <v>42</v>
      </c>
      <c r="D4910" s="49"/>
      <c r="E4910" s="50">
        <v>4</v>
      </c>
      <c r="F4910" s="51">
        <v>56.278800000000004</v>
      </c>
      <c r="G4910" s="50">
        <v>225.11520000000002</v>
      </c>
      <c r="H4910">
        <v>84</v>
      </c>
    </row>
    <row r="4911" spans="1:8" ht="30">
      <c r="A4911" t="str">
        <f t="shared" si="166"/>
        <v>Hỗ trợ các phường, xã trung tâm (kinh phí đào tạo chính trị)84</v>
      </c>
      <c r="B4911" s="3" t="s">
        <v>1</v>
      </c>
      <c r="C4911" s="8" t="s">
        <v>166</v>
      </c>
      <c r="D4911" s="49"/>
      <c r="E4911" s="50">
        <v>1</v>
      </c>
      <c r="F4911" s="51">
        <v>1500</v>
      </c>
      <c r="G4911" s="50">
        <v>1500</v>
      </c>
      <c r="H4911">
        <v>84</v>
      </c>
    </row>
    <row r="4912" spans="1:8">
      <c r="A4912" t="str">
        <f t="shared" si="166"/>
        <v>Kinh phí hoạt động ngành84</v>
      </c>
      <c r="B4912" s="25">
        <v>5</v>
      </c>
      <c r="C4912" s="6" t="s">
        <v>41</v>
      </c>
      <c r="D4912" s="47"/>
      <c r="E4912" s="52">
        <v>200755</v>
      </c>
      <c r="F4912" s="53">
        <v>0.01</v>
      </c>
      <c r="G4912" s="45">
        <v>2007.55</v>
      </c>
      <c r="H4912">
        <v>84</v>
      </c>
    </row>
    <row r="4913" spans="1:8">
      <c r="A4913" t="str">
        <f t="shared" si="166"/>
        <v>Các sự nghiệp khác84</v>
      </c>
      <c r="B4913" s="25" t="s">
        <v>40</v>
      </c>
      <c r="C4913" s="6" t="s">
        <v>39</v>
      </c>
      <c r="D4913" s="47"/>
      <c r="E4913" s="50">
        <v>18004</v>
      </c>
      <c r="F4913" s="46">
        <v>3220.0479999999998</v>
      </c>
      <c r="G4913" s="45">
        <v>277607.93613748404</v>
      </c>
      <c r="H4913">
        <v>84</v>
      </c>
    </row>
    <row r="4914" spans="1:8">
      <c r="A4914" t="str">
        <f t="shared" si="166"/>
        <v>Chi chế độ tiền lương84</v>
      </c>
      <c r="B4914" s="25">
        <v>1</v>
      </c>
      <c r="C4914" s="10" t="s">
        <v>38</v>
      </c>
      <c r="D4914" s="48"/>
      <c r="E4914" s="45">
        <v>583</v>
      </c>
      <c r="F4914" s="46">
        <v>16.847999999999999</v>
      </c>
      <c r="G4914" s="45">
        <v>36672.939137483998</v>
      </c>
      <c r="H4914">
        <v>84</v>
      </c>
    </row>
    <row r="4915" spans="1:8" ht="30">
      <c r="A4915" t="str">
        <f t="shared" si="166"/>
        <v>Chế độ tiền lương theo số biên chế có mặt84</v>
      </c>
      <c r="B4915" s="3" t="s">
        <v>10</v>
      </c>
      <c r="C4915" s="8" t="s">
        <v>37</v>
      </c>
      <c r="D4915" s="49"/>
      <c r="E4915" s="50">
        <v>145</v>
      </c>
      <c r="F4915" s="51"/>
      <c r="G4915" s="50">
        <v>27145.582487243999</v>
      </c>
      <c r="H4915">
        <v>84</v>
      </c>
    </row>
    <row r="4916" spans="1:8">
      <c r="A4916" t="str">
        <f t="shared" si="166"/>
        <v>Phụ cấp cấp ủy84</v>
      </c>
      <c r="B4916" s="3" t="s">
        <v>1</v>
      </c>
      <c r="C4916" s="8" t="s">
        <v>36</v>
      </c>
      <c r="D4916" s="49"/>
      <c r="E4916" s="54">
        <v>28</v>
      </c>
      <c r="F4916" s="51">
        <v>8.4239999999999995</v>
      </c>
      <c r="G4916" s="50">
        <v>235.87199999999999</v>
      </c>
      <c r="H4916">
        <v>84</v>
      </c>
    </row>
    <row r="4917" spans="1:8">
      <c r="A4917" t="str">
        <f t="shared" si="166"/>
        <v>Phụ cấp HĐND84</v>
      </c>
      <c r="B4917" s="3" t="s">
        <v>26</v>
      </c>
      <c r="C4917" s="8" t="s">
        <v>35</v>
      </c>
      <c r="D4917" s="49"/>
      <c r="E4917" s="54">
        <v>182</v>
      </c>
      <c r="F4917" s="51">
        <v>8.4239999999999995</v>
      </c>
      <c r="G4917" s="50">
        <v>1533.1679999999999</v>
      </c>
      <c r="H4917">
        <v>84</v>
      </c>
    </row>
    <row r="4918" spans="1:8" ht="45">
      <c r="A4918" t="str">
        <f t="shared" si="166"/>
        <v>Chế độ người hoạt động không chuyên trách, người trực tiếp tham gia hoạt động tại cấp ấp84</v>
      </c>
      <c r="B4918" s="3" t="s">
        <v>24</v>
      </c>
      <c r="C4918" s="8" t="s">
        <v>34</v>
      </c>
      <c r="D4918" s="49"/>
      <c r="E4918" s="50">
        <v>228</v>
      </c>
      <c r="F4918" s="51"/>
      <c r="G4918" s="50">
        <v>7758.3166502399999</v>
      </c>
      <c r="H4918">
        <v>84</v>
      </c>
    </row>
    <row r="4919" spans="1:8">
      <c r="A4919" t="str">
        <f t="shared" si="166"/>
        <v>Khoán chi hoạt động 84</v>
      </c>
      <c r="B4919" s="25">
        <v>2</v>
      </c>
      <c r="C4919" s="6" t="s">
        <v>33</v>
      </c>
      <c r="D4919" s="47"/>
      <c r="E4919" s="45">
        <v>157</v>
      </c>
      <c r="F4919" s="46">
        <v>196</v>
      </c>
      <c r="G4919" s="45">
        <v>11788</v>
      </c>
      <c r="H4919">
        <v>84</v>
      </c>
    </row>
    <row r="4920" spans="1:8" ht="30">
      <c r="A4920" t="str">
        <f t="shared" ref="A4920:A4942" si="167">C4920&amp;H4920</f>
        <v>Phân bổ theo số biên chế CBCC được giao84</v>
      </c>
      <c r="B4920" s="14" t="s">
        <v>10</v>
      </c>
      <c r="C4920" s="15" t="s">
        <v>32</v>
      </c>
      <c r="D4920" s="55"/>
      <c r="E4920" s="56">
        <v>127</v>
      </c>
      <c r="F4920" s="57">
        <v>80</v>
      </c>
      <c r="G4920" s="58">
        <v>10160</v>
      </c>
      <c r="H4920">
        <v>84</v>
      </c>
    </row>
    <row r="4921" spans="1:8" ht="30">
      <c r="A4921" t="str">
        <f t="shared" si="167"/>
        <v>Phân bổ theo số biên chế viên chức được giao84</v>
      </c>
      <c r="B4921" s="14" t="s">
        <v>1</v>
      </c>
      <c r="C4921" s="15" t="s">
        <v>31</v>
      </c>
      <c r="D4921" s="55"/>
      <c r="E4921" s="56">
        <v>22</v>
      </c>
      <c r="F4921" s="57">
        <v>50</v>
      </c>
      <c r="G4921" s="58">
        <v>1100</v>
      </c>
      <c r="H4921">
        <v>84</v>
      </c>
    </row>
    <row r="4922" spans="1:8" ht="30">
      <c r="A4922" t="str">
        <f t="shared" si="167"/>
        <v>Phân bổ bổ sung số biên chế tiết kiệm, chưa tuyển84</v>
      </c>
      <c r="B4922" s="14" t="s">
        <v>26</v>
      </c>
      <c r="C4922" s="13" t="s">
        <v>30</v>
      </c>
      <c r="D4922" s="59"/>
      <c r="E4922" s="56">
        <v>8</v>
      </c>
      <c r="F4922" s="57">
        <v>66</v>
      </c>
      <c r="G4922" s="58">
        <v>528</v>
      </c>
      <c r="H4922">
        <v>84</v>
      </c>
    </row>
    <row r="4923" spans="1:8">
      <c r="A4923" t="str">
        <f t="shared" si="167"/>
        <v>Chi các chế độ chính sách lớn84</v>
      </c>
      <c r="B4923" s="25">
        <v>3</v>
      </c>
      <c r="C4923" s="6" t="s">
        <v>29</v>
      </c>
      <c r="D4923" s="47"/>
      <c r="E4923" s="45">
        <v>17264</v>
      </c>
      <c r="F4923" s="46">
        <v>7.1999999999999993</v>
      </c>
      <c r="G4923" s="45">
        <v>80206.000400000034</v>
      </c>
      <c r="H4923">
        <v>84</v>
      </c>
    </row>
    <row r="4924" spans="1:8" ht="30">
      <c r="A4924" t="str">
        <f t="shared" si="167"/>
        <v>Chi chế độ trợ giúp xã hội thường xuyên84</v>
      </c>
      <c r="B4924" s="3" t="s">
        <v>10</v>
      </c>
      <c r="C4924" s="8" t="s">
        <v>28</v>
      </c>
      <c r="D4924" s="49"/>
      <c r="E4924" s="50">
        <v>5790</v>
      </c>
      <c r="F4924" s="51"/>
      <c r="G4924" s="50">
        <v>46233</v>
      </c>
      <c r="H4924">
        <v>84</v>
      </c>
    </row>
    <row r="4925" spans="1:8">
      <c r="A4925" t="str">
        <f t="shared" si="167"/>
        <v>Tiền điện hộ nghèo, BTXH84</v>
      </c>
      <c r="B4925" s="3" t="s">
        <v>1</v>
      </c>
      <c r="C4925" s="8" t="s">
        <v>27</v>
      </c>
      <c r="D4925" s="49"/>
      <c r="E4925" s="50">
        <v>104</v>
      </c>
      <c r="F4925" s="51"/>
      <c r="G4925" s="50">
        <v>81.744</v>
      </c>
      <c r="H4925">
        <v>84</v>
      </c>
    </row>
    <row r="4926" spans="1:8" ht="30">
      <c r="A4926" t="str">
        <f t="shared" si="167"/>
        <v>Chính sách người có uy tín, già làng84</v>
      </c>
      <c r="B4926" s="3" t="s">
        <v>26</v>
      </c>
      <c r="C4926" s="8" t="s">
        <v>25</v>
      </c>
      <c r="D4926" s="49"/>
      <c r="E4926" s="50"/>
      <c r="F4926" s="51"/>
      <c r="G4926" s="50"/>
      <c r="H4926">
        <v>84</v>
      </c>
    </row>
    <row r="4927" spans="1:8" ht="30">
      <c r="A4927" t="str">
        <f t="shared" si="167"/>
        <v>Chế độ quà tặng, chúc thọ người cao tuổi84</v>
      </c>
      <c r="B4927" s="3" t="s">
        <v>24</v>
      </c>
      <c r="C4927" s="8" t="s">
        <v>23</v>
      </c>
      <c r="D4927" s="49"/>
      <c r="E4927" s="50">
        <v>2021</v>
      </c>
      <c r="F4927" s="51"/>
      <c r="G4927" s="50">
        <v>916.2</v>
      </c>
      <c r="H4927">
        <v>84</v>
      </c>
    </row>
    <row r="4928" spans="1:8" ht="30">
      <c r="A4928" t="str">
        <f t="shared" si="167"/>
        <v>Chế độ đối với trưởng các đoàn thể ấp84</v>
      </c>
      <c r="B4928" s="3" t="s">
        <v>22</v>
      </c>
      <c r="C4928" s="8" t="s">
        <v>21</v>
      </c>
      <c r="D4928" s="49"/>
      <c r="E4928" s="50">
        <v>196</v>
      </c>
      <c r="F4928" s="51">
        <v>3.5999999999999996</v>
      </c>
      <c r="G4928" s="50">
        <v>705.59999999999991</v>
      </c>
      <c r="H4928">
        <v>84</v>
      </c>
    </row>
    <row r="4929" spans="1:8">
      <c r="A4929" t="str">
        <f t="shared" si="167"/>
        <v>Chế độ hỗ trợ tổ nhân dân84</v>
      </c>
      <c r="B4929" s="3" t="s">
        <v>20</v>
      </c>
      <c r="C4929" s="8" t="s">
        <v>19</v>
      </c>
      <c r="D4929" s="49"/>
      <c r="E4929" s="50">
        <v>1116</v>
      </c>
      <c r="F4929" s="51">
        <v>3.5999999999999996</v>
      </c>
      <c r="G4929" s="50">
        <v>4017.5999999999995</v>
      </c>
      <c r="H4929">
        <v>84</v>
      </c>
    </row>
    <row r="4930" spans="1:8" ht="30">
      <c r="A4930" t="str">
        <f t="shared" si="167"/>
        <v>Chế độ đối với đội an ninh trật tự cơ sở84</v>
      </c>
      <c r="B4930" s="3" t="s">
        <v>18</v>
      </c>
      <c r="C4930" s="8" t="s">
        <v>17</v>
      </c>
      <c r="D4930" s="49"/>
      <c r="E4930" s="50">
        <v>237</v>
      </c>
      <c r="F4930" s="51"/>
      <c r="G4930" s="50">
        <v>13743.840000000047</v>
      </c>
      <c r="H4930">
        <v>84</v>
      </c>
    </row>
    <row r="4931" spans="1:8">
      <c r="A4931" t="str">
        <f t="shared" si="167"/>
        <v>Chế độ dân quân tự vệ84</v>
      </c>
      <c r="B4931" s="3" t="s">
        <v>16</v>
      </c>
      <c r="C4931" s="8" t="s">
        <v>15</v>
      </c>
      <c r="D4931" s="49"/>
      <c r="E4931" s="50">
        <v>1242</v>
      </c>
      <c r="F4931" s="51"/>
      <c r="G4931" s="50">
        <v>9424.6164000000008</v>
      </c>
      <c r="H4931">
        <v>84</v>
      </c>
    </row>
    <row r="4932" spans="1:8">
      <c r="A4932" t="str">
        <f t="shared" si="167"/>
        <v>Chế độ hỗ trợ Tết Nguyên đán84</v>
      </c>
      <c r="B4932" s="3" t="s">
        <v>14</v>
      </c>
      <c r="C4932" s="8" t="s">
        <v>13</v>
      </c>
      <c r="D4932" s="49"/>
      <c r="E4932" s="50">
        <v>6558</v>
      </c>
      <c r="F4932" s="51"/>
      <c r="G4932" s="50">
        <v>5083.4000000000005</v>
      </c>
      <c r="H4932">
        <v>84</v>
      </c>
    </row>
    <row r="4933" spans="1:8">
      <c r="A4933" t="str">
        <f t="shared" si="167"/>
        <v>Chi thu gom, xử lý rác84</v>
      </c>
      <c r="B4933" s="25">
        <v>4</v>
      </c>
      <c r="C4933" s="10" t="s">
        <v>12</v>
      </c>
      <c r="D4933" s="48"/>
      <c r="E4933" s="45"/>
      <c r="F4933" s="46"/>
      <c r="G4933" s="45">
        <v>55482.861599999997</v>
      </c>
      <c r="H4933">
        <v>84</v>
      </c>
    </row>
    <row r="4934" spans="1:8">
      <c r="A4934" t="str">
        <f t="shared" si="167"/>
        <v>Chi bổ sung đặc thù84</v>
      </c>
      <c r="B4934" s="25">
        <v>5</v>
      </c>
      <c r="C4934" s="6" t="s">
        <v>11</v>
      </c>
      <c r="D4934" s="47"/>
      <c r="E4934" s="45"/>
      <c r="F4934" s="46">
        <v>3000</v>
      </c>
      <c r="G4934" s="45">
        <v>60000</v>
      </c>
      <c r="H4934">
        <v>84</v>
      </c>
    </row>
    <row r="4935" spans="1:8">
      <c r="A4935" t="str">
        <f t="shared" si="167"/>
        <v>Hỗ trợ các phường, xã trung tâm84</v>
      </c>
      <c r="B4935" s="3" t="s">
        <v>10</v>
      </c>
      <c r="C4935" s="8" t="s">
        <v>9</v>
      </c>
      <c r="D4935" s="49"/>
      <c r="E4935" s="50">
        <v>1</v>
      </c>
      <c r="F4935" s="51"/>
      <c r="G4935" s="50">
        <v>60000</v>
      </c>
      <c r="H4935">
        <v>84</v>
      </c>
    </row>
    <row r="4936" spans="1:8">
      <c r="A4936" t="str">
        <f t="shared" si="167"/>
        <v>- Phường Trấn Biên 84</v>
      </c>
      <c r="B4936" s="3"/>
      <c r="C4936" s="8" t="s">
        <v>8</v>
      </c>
      <c r="D4936" s="49"/>
      <c r="E4936" s="50">
        <v>1</v>
      </c>
      <c r="F4936" s="51">
        <v>60000</v>
      </c>
      <c r="G4936" s="50">
        <v>60000</v>
      </c>
      <c r="H4936">
        <v>84</v>
      </c>
    </row>
    <row r="4937" spans="1:8" ht="30">
      <c r="A4937" t="str">
        <f t="shared" si="167"/>
        <v>- Phường Long Khánh và Phường Bình Phước84</v>
      </c>
      <c r="B4937" s="3"/>
      <c r="C4937" s="8" t="s">
        <v>7</v>
      </c>
      <c r="D4937" s="49"/>
      <c r="E4937" s="50"/>
      <c r="F4937" s="51">
        <v>19200</v>
      </c>
      <c r="G4937" s="50"/>
      <c r="H4937">
        <v>84</v>
      </c>
    </row>
    <row r="4938" spans="1:8">
      <c r="A4938" t="str">
        <f t="shared" si="167"/>
        <v>- Các phường trung tâm khác84</v>
      </c>
      <c r="B4938" s="3"/>
      <c r="C4938" s="8" t="s">
        <v>6</v>
      </c>
      <c r="D4938" s="49"/>
      <c r="E4938" s="50"/>
      <c r="F4938" s="51">
        <v>8500</v>
      </c>
      <c r="G4938" s="50"/>
      <c r="H4938">
        <v>84</v>
      </c>
    </row>
    <row r="4939" spans="1:8">
      <c r="A4939" t="str">
        <f t="shared" si="167"/>
        <v xml:space="preserve"> Hỗ trợ các xã vùng biên giới84</v>
      </c>
      <c r="B4939" s="3" t="s">
        <v>1</v>
      </c>
      <c r="C4939" s="8" t="s">
        <v>5</v>
      </c>
      <c r="D4939" s="49"/>
      <c r="E4939" s="50"/>
      <c r="F4939" s="51">
        <v>3000</v>
      </c>
      <c r="G4939" s="50">
        <v>0</v>
      </c>
      <c r="H4939">
        <v>84</v>
      </c>
    </row>
    <row r="4940" spans="1:8">
      <c r="A4940" t="str">
        <f t="shared" si="167"/>
        <v>Phân bổ chung 84</v>
      </c>
      <c r="B4940" s="25">
        <v>9</v>
      </c>
      <c r="C4940" s="6" t="s">
        <v>4</v>
      </c>
      <c r="D4940" s="47"/>
      <c r="E4940" s="45"/>
      <c r="F4940" s="46"/>
      <c r="G4940" s="45">
        <v>33458.135000000002</v>
      </c>
      <c r="H4940">
        <v>84</v>
      </c>
    </row>
    <row r="4941" spans="1:8">
      <c r="A4941" t="str">
        <f t="shared" si="167"/>
        <v>Phân bổ chung theo xã84</v>
      </c>
      <c r="B4941" s="3" t="s">
        <v>3</v>
      </c>
      <c r="C4941" s="8" t="s">
        <v>2</v>
      </c>
      <c r="D4941" s="49"/>
      <c r="E4941" s="50">
        <v>1</v>
      </c>
      <c r="F4941" s="51">
        <v>18000</v>
      </c>
      <c r="G4941" s="50">
        <v>18000</v>
      </c>
      <c r="H4941">
        <v>84</v>
      </c>
    </row>
    <row r="4942" spans="1:8">
      <c r="A4942" t="str">
        <f t="shared" si="167"/>
        <v>Phân bổ theo dân số 84</v>
      </c>
      <c r="B4942" s="3" t="s">
        <v>1</v>
      </c>
      <c r="C4942" s="8" t="s">
        <v>0</v>
      </c>
      <c r="D4942" s="49"/>
      <c r="E4942" s="52">
        <v>200755</v>
      </c>
      <c r="F4942" s="51">
        <v>7.6999999999999999E-2</v>
      </c>
      <c r="G4942" s="50">
        <v>15458.135</v>
      </c>
      <c r="H4942">
        <v>84</v>
      </c>
    </row>
    <row r="4946" spans="1:8">
      <c r="B4946" s="147" t="s">
        <v>64</v>
      </c>
      <c r="C4946" s="149" t="s">
        <v>63</v>
      </c>
      <c r="D4946" s="149" t="s">
        <v>62</v>
      </c>
      <c r="E4946" s="151" t="s">
        <v>61</v>
      </c>
      <c r="F4946" s="151"/>
      <c r="G4946" s="151"/>
      <c r="H4946">
        <v>85</v>
      </c>
    </row>
    <row r="4947" spans="1:8">
      <c r="B4947" s="148"/>
      <c r="C4947" s="150"/>
      <c r="D4947" s="150"/>
      <c r="E4947" s="18" t="s">
        <v>60</v>
      </c>
      <c r="F4947" s="18" t="s">
        <v>59</v>
      </c>
      <c r="G4947" s="18" t="s">
        <v>58</v>
      </c>
      <c r="H4947">
        <v>85</v>
      </c>
    </row>
    <row r="4948" spans="1:8">
      <c r="A4948" t="str">
        <f t="shared" ref="A4948:A4979" si="168">C4948&amp;H4948</f>
        <v>Tổng85</v>
      </c>
      <c r="B4948" s="25"/>
      <c r="C4948" s="26" t="s">
        <v>57</v>
      </c>
      <c r="D4948" s="45"/>
      <c r="E4948" s="45"/>
      <c r="F4948" s="46"/>
      <c r="G4948" s="45">
        <v>256044.49060000002</v>
      </c>
      <c r="H4948">
        <v>85</v>
      </c>
    </row>
    <row r="4949" spans="1:8">
      <c r="A4949" t="str">
        <f t="shared" si="168"/>
        <v>Sự nghiệp giáo dục - đào tạo85</v>
      </c>
      <c r="B4949" s="25" t="s">
        <v>56</v>
      </c>
      <c r="C4949" s="6" t="s">
        <v>55</v>
      </c>
      <c r="D4949" s="47"/>
      <c r="E4949" s="45"/>
      <c r="F4949" s="46"/>
      <c r="G4949" s="45">
        <v>155038.27160000001</v>
      </c>
      <c r="H4949">
        <v>85</v>
      </c>
    </row>
    <row r="4950" spans="1:8" ht="28.5">
      <c r="A4950" t="str">
        <f t="shared" si="168"/>
        <v>Chi chế độ tiền lương theo số biên chế có mặt85</v>
      </c>
      <c r="B4950" s="25">
        <v>1</v>
      </c>
      <c r="C4950" s="10" t="s">
        <v>54</v>
      </c>
      <c r="D4950" s="48"/>
      <c r="E4950" s="45">
        <v>524</v>
      </c>
      <c r="F4950" s="46"/>
      <c r="G4950" s="45">
        <v>114664</v>
      </c>
      <c r="H4950">
        <v>85</v>
      </c>
    </row>
    <row r="4951" spans="1:8">
      <c r="A4951" t="str">
        <f t="shared" si="168"/>
        <v>Khoán chi hoạt động giáo dục85</v>
      </c>
      <c r="B4951" s="25">
        <v>2</v>
      </c>
      <c r="C4951" s="6" t="s">
        <v>163</v>
      </c>
      <c r="D4951" s="47"/>
      <c r="E4951" s="45"/>
      <c r="F4951" s="46"/>
      <c r="G4951" s="45">
        <v>25569.801599999999</v>
      </c>
      <c r="H4951">
        <v>85</v>
      </c>
    </row>
    <row r="4952" spans="1:8">
      <c r="A4952" t="str">
        <f t="shared" si="168"/>
        <v>Mầm non85</v>
      </c>
      <c r="B4952" s="3" t="s">
        <v>10</v>
      </c>
      <c r="C4952" s="8" t="s">
        <v>53</v>
      </c>
      <c r="D4952" s="49"/>
      <c r="E4952" s="50"/>
      <c r="F4952" s="51"/>
      <c r="G4952" s="50">
        <v>10260</v>
      </c>
      <c r="H4952">
        <v>85</v>
      </c>
    </row>
    <row r="4953" spans="1:8">
      <c r="A4953" t="str">
        <f t="shared" si="168"/>
        <v>- Phường85</v>
      </c>
      <c r="B4953" s="3"/>
      <c r="C4953" s="8" t="s">
        <v>167</v>
      </c>
      <c r="D4953" s="49"/>
      <c r="E4953" s="50"/>
      <c r="F4953" s="51">
        <v>52</v>
      </c>
      <c r="G4953" s="50">
        <v>0</v>
      </c>
      <c r="H4953">
        <v>85</v>
      </c>
    </row>
    <row r="4954" spans="1:8">
      <c r="A4954" t="str">
        <f t="shared" si="168"/>
        <v>- Xã85</v>
      </c>
      <c r="B4954" s="3"/>
      <c r="C4954" s="8" t="s">
        <v>164</v>
      </c>
      <c r="D4954" s="49"/>
      <c r="E4954" s="50">
        <v>171</v>
      </c>
      <c r="F4954" s="51">
        <v>60</v>
      </c>
      <c r="G4954" s="50">
        <v>10260</v>
      </c>
      <c r="H4954">
        <v>85</v>
      </c>
    </row>
    <row r="4955" spans="1:8">
      <c r="A4955" t="str">
        <f t="shared" si="168"/>
        <v>Cấp 1, 285</v>
      </c>
      <c r="B4955" s="3" t="s">
        <v>1</v>
      </c>
      <c r="C4955" s="8" t="s">
        <v>52</v>
      </c>
      <c r="D4955" s="49"/>
      <c r="E4955" s="50"/>
      <c r="F4955" s="51"/>
      <c r="G4955" s="50">
        <v>13230</v>
      </c>
      <c r="H4955">
        <v>85</v>
      </c>
    </row>
    <row r="4956" spans="1:8">
      <c r="A4956" t="str">
        <f t="shared" si="168"/>
        <v>-Phường85</v>
      </c>
      <c r="B4956" s="3"/>
      <c r="C4956" s="8" t="s">
        <v>168</v>
      </c>
      <c r="D4956" s="49"/>
      <c r="E4956" s="50"/>
      <c r="F4956" s="51">
        <v>30</v>
      </c>
      <c r="G4956" s="50">
        <v>0</v>
      </c>
      <c r="H4956">
        <v>85</v>
      </c>
    </row>
    <row r="4957" spans="1:8">
      <c r="A4957" t="str">
        <f t="shared" si="168"/>
        <v>-Xã85</v>
      </c>
      <c r="B4957" s="3"/>
      <c r="C4957" s="8" t="s">
        <v>169</v>
      </c>
      <c r="D4957" s="49"/>
      <c r="E4957" s="50">
        <v>378</v>
      </c>
      <c r="F4957" s="51">
        <v>35</v>
      </c>
      <c r="G4957" s="50">
        <v>13230</v>
      </c>
      <c r="H4957">
        <v>85</v>
      </c>
    </row>
    <row r="4958" spans="1:8">
      <c r="A4958" t="str">
        <f t="shared" si="168"/>
        <v>Trường chính trị 85</v>
      </c>
      <c r="B4958" s="3" t="s">
        <v>26</v>
      </c>
      <c r="C4958" s="8" t="s">
        <v>51</v>
      </c>
      <c r="D4958" s="49"/>
      <c r="E4958" s="50">
        <v>3</v>
      </c>
      <c r="F4958" s="51">
        <v>80</v>
      </c>
      <c r="G4958" s="50">
        <v>240</v>
      </c>
      <c r="H4958">
        <v>85</v>
      </c>
    </row>
    <row r="4959" spans="1:8">
      <c r="A4959" t="str">
        <f t="shared" si="168"/>
        <v>Trường dân tộc nội trú85</v>
      </c>
      <c r="B4959" s="3" t="s">
        <v>24</v>
      </c>
      <c r="C4959" s="8" t="s">
        <v>165</v>
      </c>
      <c r="D4959" s="49"/>
      <c r="E4959" s="50"/>
      <c r="F4959" s="51"/>
      <c r="G4959" s="50"/>
      <c r="H4959">
        <v>85</v>
      </c>
    </row>
    <row r="4960" spans="1:8" ht="45">
      <c r="A4960" t="str">
        <f t="shared" si="168"/>
        <v>'Phân bổ bổ sung số biên chế tiết kiệm, chưa tuyển sự nghiệp giáo dục - đào tạo85</v>
      </c>
      <c r="B4960" s="3" t="s">
        <v>22</v>
      </c>
      <c r="C4960" s="8" t="s">
        <v>170</v>
      </c>
      <c r="D4960" s="49"/>
      <c r="E4960" s="50">
        <v>28</v>
      </c>
      <c r="F4960" s="51">
        <v>65.707199999999986</v>
      </c>
      <c r="G4960" s="50">
        <v>1839.8015999999996</v>
      </c>
      <c r="H4960">
        <v>85</v>
      </c>
    </row>
    <row r="4961" spans="1:8">
      <c r="A4961" t="str">
        <f t="shared" si="168"/>
        <v>Chi các chế độ chính sách85</v>
      </c>
      <c r="B4961" s="25">
        <v>3</v>
      </c>
      <c r="C4961" s="6" t="s">
        <v>50</v>
      </c>
      <c r="D4961" s="47"/>
      <c r="E4961" s="45"/>
      <c r="F4961" s="46"/>
      <c r="G4961" s="45">
        <v>12024</v>
      </c>
      <c r="H4961">
        <v>85</v>
      </c>
    </row>
    <row r="4962" spans="1:8" ht="30">
      <c r="A4962" t="str">
        <f t="shared" si="168"/>
        <v>Miễn giảm học phí, hỗ trợ chi phí học tập85</v>
      </c>
      <c r="B4962" s="3" t="s">
        <v>10</v>
      </c>
      <c r="C4962" s="8" t="s">
        <v>49</v>
      </c>
      <c r="D4962" s="49"/>
      <c r="E4962" s="50"/>
      <c r="F4962" s="51"/>
      <c r="G4962" s="50">
        <v>7001</v>
      </c>
      <c r="H4962">
        <v>85</v>
      </c>
    </row>
    <row r="4963" spans="1:8" ht="45">
      <c r="A4963" t="str">
        <f t="shared" si="168"/>
        <v>Chính sách hỗ trợ mầm non (tiền ăn trẻ, hỗ trợ giáo viên, hỗ trợ cơ sở mầm non)85</v>
      </c>
      <c r="B4963" s="3" t="s">
        <v>1</v>
      </c>
      <c r="C4963" s="8" t="s">
        <v>48</v>
      </c>
      <c r="D4963" s="49"/>
      <c r="E4963" s="50"/>
      <c r="F4963" s="51"/>
      <c r="G4963" s="50">
        <v>15</v>
      </c>
      <c r="H4963">
        <v>85</v>
      </c>
    </row>
    <row r="4964" spans="1:8">
      <c r="A4964" t="str">
        <f t="shared" si="168"/>
        <v>Chế độ hỗ trợ học sinh khuyết tật85</v>
      </c>
      <c r="B4964" s="3" t="s">
        <v>26</v>
      </c>
      <c r="C4964" s="8" t="s">
        <v>47</v>
      </c>
      <c r="D4964" s="49"/>
      <c r="E4964" s="50"/>
      <c r="F4964" s="51"/>
      <c r="G4964" s="50"/>
      <c r="H4964">
        <v>85</v>
      </c>
    </row>
    <row r="4965" spans="1:8" ht="30">
      <c r="A4965" t="str">
        <f t="shared" si="168"/>
        <v>Chế độ giáo viên dạy trẻ khuyết tật85</v>
      </c>
      <c r="B4965" s="3" t="s">
        <v>24</v>
      </c>
      <c r="C4965" s="8" t="s">
        <v>46</v>
      </c>
      <c r="D4965" s="49"/>
      <c r="E4965" s="50"/>
      <c r="F4965" s="51"/>
      <c r="G4965" s="50">
        <v>4349</v>
      </c>
      <c r="H4965">
        <v>85</v>
      </c>
    </row>
    <row r="4966" spans="1:8" ht="30">
      <c r="A4966" t="str">
        <f t="shared" si="168"/>
        <v>Chế độ hỗ trợ trẻ em nhà trẻ bán trú85</v>
      </c>
      <c r="B4966" s="3" t="s">
        <v>22</v>
      </c>
      <c r="C4966" s="8" t="s">
        <v>45</v>
      </c>
      <c r="D4966" s="49"/>
      <c r="E4966" s="50"/>
      <c r="F4966" s="51"/>
      <c r="G4966" s="50"/>
      <c r="H4966">
        <v>85</v>
      </c>
    </row>
    <row r="4967" spans="1:8" ht="30">
      <c r="A4967" t="str">
        <f t="shared" si="168"/>
        <v>Chế độ hỗ trợ đối với học sinh, trường dân tộc nội trú85</v>
      </c>
      <c r="B4967" s="21" t="s">
        <v>20</v>
      </c>
      <c r="C4967" s="22" t="s">
        <v>161</v>
      </c>
      <c r="D4967" s="49"/>
      <c r="E4967" s="50"/>
      <c r="F4967" s="51"/>
      <c r="G4967" s="50"/>
      <c r="H4967">
        <v>85</v>
      </c>
    </row>
    <row r="4968" spans="1:8">
      <c r="A4968" t="str">
        <f t="shared" si="168"/>
        <v>Hỗ trợ Tết Nguyên đán85</v>
      </c>
      <c r="B4968" s="3" t="s">
        <v>18</v>
      </c>
      <c r="C4968" s="8" t="s">
        <v>44</v>
      </c>
      <c r="D4968" s="49"/>
      <c r="E4968" s="50"/>
      <c r="F4968" s="51"/>
      <c r="G4968" s="50">
        <v>659</v>
      </c>
      <c r="H4968">
        <v>85</v>
      </c>
    </row>
    <row r="4969" spans="1:8">
      <c r="A4969" t="str">
        <f t="shared" si="168"/>
        <v>Các đặc thù85</v>
      </c>
      <c r="B4969" s="25">
        <v>4</v>
      </c>
      <c r="C4969" s="6" t="s">
        <v>43</v>
      </c>
      <c r="D4969" s="47"/>
      <c r="E4969" s="45"/>
      <c r="F4969" s="46"/>
      <c r="G4969" s="45">
        <v>2340</v>
      </c>
      <c r="H4969">
        <v>85</v>
      </c>
    </row>
    <row r="4970" spans="1:8" ht="30">
      <c r="A4970" t="str">
        <f t="shared" si="168"/>
        <v>Trường có từ 02 cơ sở trở lên, mỗi cơ sở85</v>
      </c>
      <c r="B4970" s="3" t="s">
        <v>10</v>
      </c>
      <c r="C4970" s="8" t="s">
        <v>42</v>
      </c>
      <c r="D4970" s="49"/>
      <c r="E4970" s="50">
        <v>15</v>
      </c>
      <c r="F4970" s="51">
        <v>56.278800000000004</v>
      </c>
      <c r="G4970" s="50">
        <v>840</v>
      </c>
      <c r="H4970">
        <v>85</v>
      </c>
    </row>
    <row r="4971" spans="1:8" ht="30">
      <c r="A4971" t="str">
        <f t="shared" si="168"/>
        <v>Hỗ trợ các phường, xã trung tâm (kinh phí đào tạo chính trị)85</v>
      </c>
      <c r="B4971" s="3" t="s">
        <v>1</v>
      </c>
      <c r="C4971" s="8" t="s">
        <v>166</v>
      </c>
      <c r="D4971" s="49"/>
      <c r="E4971" s="50">
        <v>1</v>
      </c>
      <c r="F4971" s="51">
        <v>1500</v>
      </c>
      <c r="G4971" s="50">
        <v>1500</v>
      </c>
      <c r="H4971">
        <v>85</v>
      </c>
    </row>
    <row r="4972" spans="1:8">
      <c r="A4972" t="str">
        <f t="shared" si="168"/>
        <v>Kinh phí hoạt động ngành85</v>
      </c>
      <c r="B4972" s="25">
        <v>5</v>
      </c>
      <c r="C4972" s="6" t="s">
        <v>41</v>
      </c>
      <c r="D4972" s="47"/>
      <c r="E4972" s="52">
        <v>44047</v>
      </c>
      <c r="F4972" s="53">
        <v>0.01</v>
      </c>
      <c r="G4972" s="45">
        <v>440.47</v>
      </c>
      <c r="H4972">
        <v>85</v>
      </c>
    </row>
    <row r="4973" spans="1:8">
      <c r="A4973" t="str">
        <f t="shared" si="168"/>
        <v>Các sự nghiệp khác85</v>
      </c>
      <c r="B4973" s="25" t="s">
        <v>40</v>
      </c>
      <c r="C4973" s="6" t="s">
        <v>39</v>
      </c>
      <c r="D4973" s="47"/>
      <c r="E4973" s="50"/>
      <c r="F4973" s="46"/>
      <c r="G4973" s="45">
        <v>101006.21900000001</v>
      </c>
      <c r="H4973">
        <v>85</v>
      </c>
    </row>
    <row r="4974" spans="1:8">
      <c r="A4974" t="str">
        <f t="shared" si="168"/>
        <v>Chi chế độ tiền lương85</v>
      </c>
      <c r="B4974" s="25">
        <v>1</v>
      </c>
      <c r="C4974" s="10" t="s">
        <v>38</v>
      </c>
      <c r="D4974" s="48"/>
      <c r="E4974" s="45"/>
      <c r="F4974" s="46"/>
      <c r="G4974" s="45">
        <v>25848</v>
      </c>
      <c r="H4974">
        <v>85</v>
      </c>
    </row>
    <row r="4975" spans="1:8" ht="30">
      <c r="A4975" t="str">
        <f t="shared" si="168"/>
        <v>Chế độ tiền lương theo số biên chế có mặt85</v>
      </c>
      <c r="B4975" s="3" t="s">
        <v>10</v>
      </c>
      <c r="C4975" s="8" t="s">
        <v>37</v>
      </c>
      <c r="D4975" s="49"/>
      <c r="E4975" s="50">
        <v>131</v>
      </c>
      <c r="F4975" s="51"/>
      <c r="G4975" s="50">
        <v>21589</v>
      </c>
      <c r="H4975">
        <v>85</v>
      </c>
    </row>
    <row r="4976" spans="1:8">
      <c r="A4976" t="str">
        <f t="shared" si="168"/>
        <v>Phụ cấp cấp ủy85</v>
      </c>
      <c r="B4976" s="3" t="s">
        <v>1</v>
      </c>
      <c r="C4976" s="8" t="s">
        <v>36</v>
      </c>
      <c r="D4976" s="49"/>
      <c r="E4976" s="54"/>
      <c r="F4976" s="51"/>
      <c r="G4976" s="50">
        <v>292</v>
      </c>
      <c r="H4976">
        <v>85</v>
      </c>
    </row>
    <row r="4977" spans="1:8">
      <c r="A4977" t="str">
        <f t="shared" si="168"/>
        <v>Phụ cấp HĐND85</v>
      </c>
      <c r="B4977" s="3" t="s">
        <v>26</v>
      </c>
      <c r="C4977" s="8" t="s">
        <v>35</v>
      </c>
      <c r="D4977" s="49"/>
      <c r="E4977" s="54"/>
      <c r="F4977" s="51"/>
      <c r="G4977" s="50">
        <v>1112</v>
      </c>
      <c r="H4977">
        <v>85</v>
      </c>
    </row>
    <row r="4978" spans="1:8" ht="45">
      <c r="A4978" t="str">
        <f t="shared" si="168"/>
        <v>Chế độ người hoạt động không chuyên trách, người trực tiếp tham gia hoạt động tại cấp ấp85</v>
      </c>
      <c r="B4978" s="3" t="s">
        <v>24</v>
      </c>
      <c r="C4978" s="8" t="s">
        <v>34</v>
      </c>
      <c r="D4978" s="49"/>
      <c r="E4978" s="50"/>
      <c r="F4978" s="51"/>
      <c r="G4978" s="50">
        <v>2855</v>
      </c>
      <c r="H4978">
        <v>85</v>
      </c>
    </row>
    <row r="4979" spans="1:8">
      <c r="A4979" t="str">
        <f t="shared" si="168"/>
        <v>Khoán chi hoạt động 85</v>
      </c>
      <c r="B4979" s="25">
        <v>2</v>
      </c>
      <c r="C4979" s="6" t="s">
        <v>33</v>
      </c>
      <c r="D4979" s="47"/>
      <c r="E4979" s="45">
        <v>137</v>
      </c>
      <c r="F4979" s="46"/>
      <c r="G4979" s="45">
        <v>10756</v>
      </c>
      <c r="H4979">
        <v>85</v>
      </c>
    </row>
    <row r="4980" spans="1:8" ht="30">
      <c r="A4980" t="str">
        <f t="shared" ref="A4980:A5002" si="169">C4980&amp;H4980</f>
        <v>Phân bổ theo số biên chế CBCC được giao85</v>
      </c>
      <c r="B4980" s="14" t="s">
        <v>10</v>
      </c>
      <c r="C4980" s="15" t="s">
        <v>32</v>
      </c>
      <c r="D4980" s="55"/>
      <c r="E4980" s="56">
        <v>117</v>
      </c>
      <c r="F4980" s="57">
        <v>80</v>
      </c>
      <c r="G4980" s="58">
        <v>9360</v>
      </c>
      <c r="H4980">
        <v>85</v>
      </c>
    </row>
    <row r="4981" spans="1:8" ht="30">
      <c r="A4981" t="str">
        <f t="shared" si="169"/>
        <v>Phân bổ theo số biên chế viên chức được giao85</v>
      </c>
      <c r="B4981" s="14" t="s">
        <v>1</v>
      </c>
      <c r="C4981" s="15" t="s">
        <v>31</v>
      </c>
      <c r="D4981" s="55"/>
      <c r="E4981" s="56">
        <v>20</v>
      </c>
      <c r="F4981" s="57">
        <v>50</v>
      </c>
      <c r="G4981" s="58">
        <v>1000</v>
      </c>
      <c r="H4981">
        <v>85</v>
      </c>
    </row>
    <row r="4982" spans="1:8" ht="30">
      <c r="A4982" t="str">
        <f t="shared" si="169"/>
        <v>Phân bổ bổ sung số biên chế tiết kiệm, chưa tuyển85</v>
      </c>
      <c r="B4982" s="14" t="s">
        <v>26</v>
      </c>
      <c r="C4982" s="13" t="s">
        <v>30</v>
      </c>
      <c r="D4982" s="59"/>
      <c r="E4982" s="56">
        <v>6</v>
      </c>
      <c r="F4982" s="57">
        <v>66</v>
      </c>
      <c r="G4982" s="58">
        <v>396</v>
      </c>
      <c r="H4982">
        <v>85</v>
      </c>
    </row>
    <row r="4983" spans="1:8">
      <c r="A4983" t="str">
        <f t="shared" si="169"/>
        <v>Chi các chế độ chính sách lớn85</v>
      </c>
      <c r="B4983" s="25">
        <v>3</v>
      </c>
      <c r="C4983" s="6" t="s">
        <v>29</v>
      </c>
      <c r="D4983" s="47"/>
      <c r="E4983" s="45"/>
      <c r="F4983" s="46"/>
      <c r="G4983" s="45">
        <v>28389.600000000002</v>
      </c>
      <c r="H4983">
        <v>85</v>
      </c>
    </row>
    <row r="4984" spans="1:8" ht="30">
      <c r="A4984" t="str">
        <f t="shared" si="169"/>
        <v>Chi chế độ trợ giúp xã hội thường xuyên85</v>
      </c>
      <c r="B4984" s="3" t="s">
        <v>10</v>
      </c>
      <c r="C4984" s="8" t="s">
        <v>28</v>
      </c>
      <c r="D4984" s="49"/>
      <c r="E4984" s="50"/>
      <c r="F4984" s="51"/>
      <c r="G4984" s="50">
        <v>15039</v>
      </c>
      <c r="H4984">
        <v>85</v>
      </c>
    </row>
    <row r="4985" spans="1:8">
      <c r="A4985" t="str">
        <f t="shared" si="169"/>
        <v>Tiền điện hộ nghèo, BTXH85</v>
      </c>
      <c r="B4985" s="3" t="s">
        <v>1</v>
      </c>
      <c r="C4985" s="8" t="s">
        <v>27</v>
      </c>
      <c r="D4985" s="49"/>
      <c r="E4985" s="50"/>
      <c r="F4985" s="51"/>
      <c r="G4985" s="50">
        <v>56</v>
      </c>
      <c r="H4985">
        <v>85</v>
      </c>
    </row>
    <row r="4986" spans="1:8" ht="30">
      <c r="A4986" t="str">
        <f t="shared" si="169"/>
        <v>Chính sách người có uy tín, già làng85</v>
      </c>
      <c r="B4986" s="3" t="s">
        <v>26</v>
      </c>
      <c r="C4986" s="8" t="s">
        <v>25</v>
      </c>
      <c r="D4986" s="49"/>
      <c r="E4986" s="50"/>
      <c r="F4986" s="51"/>
      <c r="G4986" s="50">
        <v>40</v>
      </c>
      <c r="H4986">
        <v>85</v>
      </c>
    </row>
    <row r="4987" spans="1:8" ht="30">
      <c r="A4987" t="str">
        <f t="shared" si="169"/>
        <v>Chế độ quà tặng, chúc thọ người cao tuổi85</v>
      </c>
      <c r="B4987" s="3" t="s">
        <v>24</v>
      </c>
      <c r="C4987" s="8" t="s">
        <v>23</v>
      </c>
      <c r="D4987" s="49"/>
      <c r="E4987" s="50"/>
      <c r="F4987" s="51"/>
      <c r="G4987" s="50">
        <v>340</v>
      </c>
      <c r="H4987">
        <v>85</v>
      </c>
    </row>
    <row r="4988" spans="1:8" ht="30">
      <c r="A4988" t="str">
        <f t="shared" si="169"/>
        <v>Chế độ đối với trưởng các đoàn thể ấp85</v>
      </c>
      <c r="B4988" s="3" t="s">
        <v>22</v>
      </c>
      <c r="C4988" s="8" t="s">
        <v>21</v>
      </c>
      <c r="D4988" s="49"/>
      <c r="E4988" s="50">
        <v>38</v>
      </c>
      <c r="F4988" s="51">
        <v>14.399999999999999</v>
      </c>
      <c r="G4988" s="50">
        <v>547.19999999999993</v>
      </c>
      <c r="H4988">
        <v>85</v>
      </c>
    </row>
    <row r="4989" spans="1:8">
      <c r="A4989" t="str">
        <f t="shared" si="169"/>
        <v>Chế độ hỗ trợ tổ nhân dân85</v>
      </c>
      <c r="B4989" s="3" t="s">
        <v>20</v>
      </c>
      <c r="C4989" s="8" t="s">
        <v>19</v>
      </c>
      <c r="D4989" s="49"/>
      <c r="E4989" s="50">
        <v>289</v>
      </c>
      <c r="F4989" s="51">
        <v>3.5999999999999996</v>
      </c>
      <c r="G4989" s="50">
        <v>1040.3999999999999</v>
      </c>
      <c r="H4989">
        <v>85</v>
      </c>
    </row>
    <row r="4990" spans="1:8" ht="30">
      <c r="A4990" t="str">
        <f t="shared" si="169"/>
        <v>Chế độ đối với đội an ninh trật tự cơ sở85</v>
      </c>
      <c r="B4990" s="3" t="s">
        <v>18</v>
      </c>
      <c r="C4990" s="8" t="s">
        <v>17</v>
      </c>
      <c r="D4990" s="49"/>
      <c r="E4990" s="50"/>
      <c r="F4990" s="51"/>
      <c r="G4990" s="50">
        <v>4182</v>
      </c>
      <c r="H4990">
        <v>85</v>
      </c>
    </row>
    <row r="4991" spans="1:8">
      <c r="A4991" t="str">
        <f t="shared" si="169"/>
        <v>Chế độ dân quân tự vệ85</v>
      </c>
      <c r="B4991" s="3" t="s">
        <v>16</v>
      </c>
      <c r="C4991" s="8" t="s">
        <v>15</v>
      </c>
      <c r="D4991" s="49"/>
      <c r="E4991" s="50"/>
      <c r="F4991" s="51"/>
      <c r="G4991" s="50">
        <v>5389</v>
      </c>
      <c r="H4991">
        <v>85</v>
      </c>
    </row>
    <row r="4992" spans="1:8">
      <c r="A4992" t="str">
        <f t="shared" si="169"/>
        <v>Chế độ hỗ trợ Tết Nguyên đán85</v>
      </c>
      <c r="B4992" s="3" t="s">
        <v>14</v>
      </c>
      <c r="C4992" s="8" t="s">
        <v>13</v>
      </c>
      <c r="D4992" s="49"/>
      <c r="E4992" s="50"/>
      <c r="F4992" s="51"/>
      <c r="G4992" s="50">
        <v>1756</v>
      </c>
      <c r="H4992">
        <v>85</v>
      </c>
    </row>
    <row r="4993" spans="1:8">
      <c r="A4993" t="str">
        <f t="shared" si="169"/>
        <v>Chi thu gom, xử lý rác85</v>
      </c>
      <c r="B4993" s="25">
        <v>4</v>
      </c>
      <c r="C4993" s="10" t="s">
        <v>12</v>
      </c>
      <c r="D4993" s="48"/>
      <c r="E4993" s="45"/>
      <c r="F4993" s="46"/>
      <c r="G4993" s="45">
        <v>6121</v>
      </c>
      <c r="H4993">
        <v>85</v>
      </c>
    </row>
    <row r="4994" spans="1:8">
      <c r="A4994" t="str">
        <f t="shared" si="169"/>
        <v>Chi bổ sung đặc thù85</v>
      </c>
      <c r="B4994" s="25">
        <v>5</v>
      </c>
      <c r="C4994" s="6" t="s">
        <v>11</v>
      </c>
      <c r="D4994" s="47"/>
      <c r="E4994" s="45"/>
      <c r="F4994" s="46"/>
      <c r="G4994" s="45">
        <v>8500</v>
      </c>
      <c r="H4994">
        <v>85</v>
      </c>
    </row>
    <row r="4995" spans="1:8">
      <c r="A4995" t="str">
        <f t="shared" si="169"/>
        <v>Hỗ trợ các phường, xã trung tâm85</v>
      </c>
      <c r="B4995" s="3" t="s">
        <v>10</v>
      </c>
      <c r="C4995" s="8" t="s">
        <v>9</v>
      </c>
      <c r="D4995" s="49"/>
      <c r="E4995" s="50"/>
      <c r="F4995" s="51"/>
      <c r="G4995" s="50">
        <v>8500</v>
      </c>
      <c r="H4995">
        <v>85</v>
      </c>
    </row>
    <row r="4996" spans="1:8">
      <c r="A4996" t="str">
        <f t="shared" si="169"/>
        <v>- Phường Trấn Biên 85</v>
      </c>
      <c r="B4996" s="3"/>
      <c r="C4996" s="8" t="s">
        <v>8</v>
      </c>
      <c r="D4996" s="49"/>
      <c r="E4996" s="50"/>
      <c r="F4996" s="51">
        <v>60000</v>
      </c>
      <c r="G4996" s="50"/>
      <c r="H4996">
        <v>85</v>
      </c>
    </row>
    <row r="4997" spans="1:8" ht="30">
      <c r="A4997" t="str">
        <f t="shared" si="169"/>
        <v>- Phường Long Khánh và Phường Bình Phước85</v>
      </c>
      <c r="B4997" s="3"/>
      <c r="C4997" s="8" t="s">
        <v>7</v>
      </c>
      <c r="D4997" s="49"/>
      <c r="E4997" s="50"/>
      <c r="F4997" s="51">
        <v>19200</v>
      </c>
      <c r="G4997" s="50"/>
      <c r="H4997">
        <v>85</v>
      </c>
    </row>
    <row r="4998" spans="1:8">
      <c r="A4998" t="str">
        <f t="shared" si="169"/>
        <v>- Các phường trung tâm khác85</v>
      </c>
      <c r="B4998" s="3"/>
      <c r="C4998" s="8" t="s">
        <v>6</v>
      </c>
      <c r="D4998" s="49"/>
      <c r="E4998" s="50">
        <v>1</v>
      </c>
      <c r="F4998" s="51">
        <v>8500</v>
      </c>
      <c r="G4998" s="50">
        <v>8500</v>
      </c>
      <c r="H4998">
        <v>85</v>
      </c>
    </row>
    <row r="4999" spans="1:8">
      <c r="A4999" t="str">
        <f t="shared" si="169"/>
        <v xml:space="preserve"> Hỗ trợ các xã vùng biên giới85</v>
      </c>
      <c r="B4999" s="3" t="s">
        <v>1</v>
      </c>
      <c r="C4999" s="8" t="s">
        <v>5</v>
      </c>
      <c r="D4999" s="49"/>
      <c r="E4999" s="50"/>
      <c r="F4999" s="51">
        <v>3000</v>
      </c>
      <c r="G4999" s="50">
        <v>0</v>
      </c>
      <c r="H4999">
        <v>85</v>
      </c>
    </row>
    <row r="5000" spans="1:8">
      <c r="A5000" t="str">
        <f t="shared" si="169"/>
        <v>Phân bổ chung 85</v>
      </c>
      <c r="B5000" s="25">
        <v>9</v>
      </c>
      <c r="C5000" s="6" t="s">
        <v>4</v>
      </c>
      <c r="D5000" s="47"/>
      <c r="E5000" s="45"/>
      <c r="F5000" s="46"/>
      <c r="G5000" s="45">
        <v>21391.618999999999</v>
      </c>
      <c r="H5000">
        <v>85</v>
      </c>
    </row>
    <row r="5001" spans="1:8">
      <c r="A5001" t="str">
        <f t="shared" si="169"/>
        <v>Phân bổ chung theo xã85</v>
      </c>
      <c r="B5001" s="3" t="s">
        <v>3</v>
      </c>
      <c r="C5001" s="8" t="s">
        <v>2</v>
      </c>
      <c r="D5001" s="49"/>
      <c r="E5001" s="50">
        <v>1</v>
      </c>
      <c r="F5001" s="51">
        <v>18000</v>
      </c>
      <c r="G5001" s="50">
        <v>18000</v>
      </c>
      <c r="H5001">
        <v>85</v>
      </c>
    </row>
    <row r="5002" spans="1:8">
      <c r="A5002" t="str">
        <f t="shared" si="169"/>
        <v>Phân bổ theo dân số 85</v>
      </c>
      <c r="B5002" s="3" t="s">
        <v>1</v>
      </c>
      <c r="C5002" s="8" t="s">
        <v>0</v>
      </c>
      <c r="D5002" s="49"/>
      <c r="E5002" s="52">
        <v>44047</v>
      </c>
      <c r="F5002" s="51">
        <v>7.6999999999999999E-2</v>
      </c>
      <c r="G5002" s="50">
        <v>3391.6190000000001</v>
      </c>
      <c r="H5002">
        <v>85</v>
      </c>
    </row>
    <row r="5005" spans="1:8">
      <c r="B5005" s="147" t="s">
        <v>64</v>
      </c>
      <c r="C5005" s="149" t="s">
        <v>63</v>
      </c>
      <c r="D5005" s="149" t="s">
        <v>62</v>
      </c>
      <c r="E5005" s="151" t="s">
        <v>61</v>
      </c>
      <c r="F5005" s="151"/>
      <c r="G5005" s="151"/>
      <c r="H5005">
        <v>86</v>
      </c>
    </row>
    <row r="5006" spans="1:8">
      <c r="B5006" s="148"/>
      <c r="C5006" s="150"/>
      <c r="D5006" s="150"/>
      <c r="E5006" s="18" t="s">
        <v>60</v>
      </c>
      <c r="F5006" s="18" t="s">
        <v>59</v>
      </c>
      <c r="G5006" s="18" t="s">
        <v>58</v>
      </c>
      <c r="H5006">
        <v>86</v>
      </c>
    </row>
    <row r="5007" spans="1:8">
      <c r="A5007" t="str">
        <f t="shared" ref="A5007:A5038" si="170">C5007&amp;H5007</f>
        <v>Tổng86</v>
      </c>
      <c r="B5007" s="25"/>
      <c r="C5007" s="26" t="s">
        <v>57</v>
      </c>
      <c r="D5007" s="45"/>
      <c r="E5007" s="45"/>
      <c r="F5007" s="46"/>
      <c r="G5007" s="45">
        <v>182791.37267410621</v>
      </c>
      <c r="H5007">
        <v>86</v>
      </c>
    </row>
    <row r="5008" spans="1:8">
      <c r="A5008" t="str">
        <f t="shared" si="170"/>
        <v>Sự nghiệp giáo dục - đào tạo86</v>
      </c>
      <c r="B5008" s="25" t="s">
        <v>56</v>
      </c>
      <c r="C5008" s="6" t="s">
        <v>55</v>
      </c>
      <c r="D5008" s="47"/>
      <c r="E5008" s="45"/>
      <c r="F5008" s="46"/>
      <c r="G5008" s="45">
        <v>94519.165456426228</v>
      </c>
      <c r="H5008">
        <v>86</v>
      </c>
    </row>
    <row r="5009" spans="1:8" ht="28.5">
      <c r="A5009" t="str">
        <f t="shared" si="170"/>
        <v>Chi chế độ tiền lương theo số biên chế có mặt86</v>
      </c>
      <c r="B5009" s="25">
        <v>1</v>
      </c>
      <c r="C5009" s="10" t="s">
        <v>54</v>
      </c>
      <c r="D5009" s="48"/>
      <c r="E5009" s="45">
        <v>341</v>
      </c>
      <c r="F5009" s="46"/>
      <c r="G5009" s="45">
        <v>70109.430734551992</v>
      </c>
      <c r="H5009">
        <v>86</v>
      </c>
    </row>
    <row r="5010" spans="1:8">
      <c r="A5010" t="str">
        <f t="shared" si="170"/>
        <v>Khoán chi hoạt động giáo dục86</v>
      </c>
      <c r="B5010" s="25">
        <v>2</v>
      </c>
      <c r="C5010" s="6" t="s">
        <v>163</v>
      </c>
      <c r="D5010" s="47"/>
      <c r="E5010" s="45"/>
      <c r="F5010" s="46"/>
      <c r="G5010" s="45">
        <v>20942</v>
      </c>
      <c r="H5010">
        <v>86</v>
      </c>
    </row>
    <row r="5011" spans="1:8">
      <c r="A5011" t="str">
        <f t="shared" si="170"/>
        <v>Mầm non86</v>
      </c>
      <c r="B5011" s="3" t="s">
        <v>10</v>
      </c>
      <c r="C5011" s="8" t="s">
        <v>53</v>
      </c>
      <c r="D5011" s="49"/>
      <c r="E5011" s="50"/>
      <c r="F5011" s="51"/>
      <c r="G5011" s="50">
        <v>7800</v>
      </c>
      <c r="H5011">
        <v>86</v>
      </c>
    </row>
    <row r="5012" spans="1:8">
      <c r="A5012" t="str">
        <f t="shared" si="170"/>
        <v>- Phường86</v>
      </c>
      <c r="B5012" s="3"/>
      <c r="C5012" s="8" t="s">
        <v>167</v>
      </c>
      <c r="D5012" s="49"/>
      <c r="E5012" s="50"/>
      <c r="F5012" s="51">
        <v>52</v>
      </c>
      <c r="G5012" s="50">
        <v>0</v>
      </c>
      <c r="H5012">
        <v>86</v>
      </c>
    </row>
    <row r="5013" spans="1:8">
      <c r="A5013" t="str">
        <f t="shared" si="170"/>
        <v>- Xã86</v>
      </c>
      <c r="B5013" s="3"/>
      <c r="C5013" s="8" t="s">
        <v>164</v>
      </c>
      <c r="D5013" s="49"/>
      <c r="E5013" s="50">
        <v>130</v>
      </c>
      <c r="F5013" s="51">
        <v>60</v>
      </c>
      <c r="G5013" s="50">
        <v>7800</v>
      </c>
      <c r="H5013">
        <v>86</v>
      </c>
    </row>
    <row r="5014" spans="1:8">
      <c r="A5014" t="str">
        <f t="shared" si="170"/>
        <v>Cấp 1, 286</v>
      </c>
      <c r="B5014" s="3" t="s">
        <v>1</v>
      </c>
      <c r="C5014" s="8" t="s">
        <v>52</v>
      </c>
      <c r="D5014" s="49"/>
      <c r="E5014" s="50"/>
      <c r="F5014" s="51"/>
      <c r="G5014" s="50">
        <v>9380</v>
      </c>
      <c r="H5014">
        <v>86</v>
      </c>
    </row>
    <row r="5015" spans="1:8">
      <c r="A5015" t="str">
        <f t="shared" si="170"/>
        <v>-Phường86</v>
      </c>
      <c r="B5015" s="3"/>
      <c r="C5015" s="8" t="s">
        <v>168</v>
      </c>
      <c r="D5015" s="49"/>
      <c r="E5015" s="50"/>
      <c r="F5015" s="51">
        <v>30</v>
      </c>
      <c r="G5015" s="50">
        <v>0</v>
      </c>
      <c r="H5015">
        <v>86</v>
      </c>
    </row>
    <row r="5016" spans="1:8">
      <c r="A5016" t="str">
        <f t="shared" si="170"/>
        <v>-Xã86</v>
      </c>
      <c r="B5016" s="3"/>
      <c r="C5016" s="8" t="s">
        <v>169</v>
      </c>
      <c r="D5016" s="49"/>
      <c r="E5016" s="50">
        <v>268</v>
      </c>
      <c r="F5016" s="51">
        <v>35</v>
      </c>
      <c r="G5016" s="50">
        <v>9380</v>
      </c>
      <c r="H5016">
        <v>86</v>
      </c>
    </row>
    <row r="5017" spans="1:8">
      <c r="A5017" t="str">
        <f t="shared" si="170"/>
        <v>Trường chính trị 86</v>
      </c>
      <c r="B5017" s="3" t="s">
        <v>26</v>
      </c>
      <c r="C5017" s="8" t="s">
        <v>51</v>
      </c>
      <c r="D5017" s="49"/>
      <c r="E5017" s="50"/>
      <c r="F5017" s="51">
        <v>80</v>
      </c>
      <c r="G5017" s="50">
        <v>0</v>
      </c>
      <c r="H5017">
        <v>86</v>
      </c>
    </row>
    <row r="5018" spans="1:8">
      <c r="A5018" t="str">
        <f t="shared" si="170"/>
        <v>Trường dân tộc nội trú86</v>
      </c>
      <c r="B5018" s="3" t="s">
        <v>24</v>
      </c>
      <c r="C5018" s="8" t="s">
        <v>165</v>
      </c>
      <c r="D5018" s="49"/>
      <c r="E5018" s="50"/>
      <c r="F5018" s="51">
        <v>55</v>
      </c>
      <c r="G5018" s="50">
        <v>0</v>
      </c>
      <c r="H5018">
        <v>86</v>
      </c>
    </row>
    <row r="5019" spans="1:8" ht="45">
      <c r="A5019" t="str">
        <f t="shared" si="170"/>
        <v>'Phân bổ bổ sung số biên chế tiết kiệm, chưa tuyển sự nghiệp giáo dục - đào tạo86</v>
      </c>
      <c r="B5019" s="3" t="s">
        <v>22</v>
      </c>
      <c r="C5019" s="8" t="s">
        <v>170</v>
      </c>
      <c r="D5019" s="49"/>
      <c r="E5019" s="50">
        <v>57</v>
      </c>
      <c r="F5019" s="51">
        <v>66</v>
      </c>
      <c r="G5019" s="50">
        <v>3762</v>
      </c>
      <c r="H5019">
        <v>86</v>
      </c>
    </row>
    <row r="5020" spans="1:8">
      <c r="A5020" t="str">
        <f t="shared" si="170"/>
        <v>Chi các chế độ chính sách86</v>
      </c>
      <c r="B5020" s="25">
        <v>3</v>
      </c>
      <c r="C5020" s="6" t="s">
        <v>50</v>
      </c>
      <c r="D5020" s="47"/>
      <c r="E5020" s="45"/>
      <c r="F5020" s="46"/>
      <c r="G5020" s="45">
        <v>2607.7547218742347</v>
      </c>
      <c r="H5020">
        <v>86</v>
      </c>
    </row>
    <row r="5021" spans="1:8" ht="30">
      <c r="A5021" t="str">
        <f t="shared" si="170"/>
        <v>Miễn giảm học phí, hỗ trợ chi phí học tập86</v>
      </c>
      <c r="B5021" s="3" t="s">
        <v>10</v>
      </c>
      <c r="C5021" s="8" t="s">
        <v>49</v>
      </c>
      <c r="D5021" s="49"/>
      <c r="E5021" s="50"/>
      <c r="F5021" s="51"/>
      <c r="G5021" s="50">
        <v>160.64999999999998</v>
      </c>
      <c r="H5021">
        <v>86</v>
      </c>
    </row>
    <row r="5022" spans="1:8" ht="45">
      <c r="A5022" t="str">
        <f t="shared" si="170"/>
        <v>Chính sách hỗ trợ mầm non (tiền ăn trẻ, hỗ trợ giáo viên, hỗ trợ cơ sở mầm non)86</v>
      </c>
      <c r="B5022" s="3" t="s">
        <v>1</v>
      </c>
      <c r="C5022" s="8" t="s">
        <v>48</v>
      </c>
      <c r="D5022" s="49"/>
      <c r="E5022" s="50"/>
      <c r="F5022" s="51"/>
      <c r="G5022" s="50">
        <v>67.5</v>
      </c>
      <c r="H5022">
        <v>86</v>
      </c>
    </row>
    <row r="5023" spans="1:8">
      <c r="A5023" t="str">
        <f t="shared" si="170"/>
        <v>Chế độ hỗ trợ học sinh khuyết tật86</v>
      </c>
      <c r="B5023" s="3" t="s">
        <v>26</v>
      </c>
      <c r="C5023" s="8" t="s">
        <v>47</v>
      </c>
      <c r="D5023" s="49"/>
      <c r="E5023" s="50"/>
      <c r="F5023" s="51"/>
      <c r="G5023" s="50">
        <v>56.699999999999996</v>
      </c>
      <c r="H5023">
        <v>86</v>
      </c>
    </row>
    <row r="5024" spans="1:8" ht="30">
      <c r="A5024" t="str">
        <f t="shared" si="170"/>
        <v>Chế độ giáo viên dạy trẻ khuyết tật86</v>
      </c>
      <c r="B5024" s="3" t="s">
        <v>24</v>
      </c>
      <c r="C5024" s="8" t="s">
        <v>46</v>
      </c>
      <c r="D5024" s="49"/>
      <c r="E5024" s="50"/>
      <c r="F5024" s="51"/>
      <c r="G5024" s="50">
        <v>1845.3047218742349</v>
      </c>
      <c r="H5024">
        <v>86</v>
      </c>
    </row>
    <row r="5025" spans="1:8" ht="30">
      <c r="A5025" t="str">
        <f t="shared" si="170"/>
        <v>Chế độ hỗ trợ trẻ em nhà trẻ bán trú86</v>
      </c>
      <c r="B5025" s="3" t="s">
        <v>22</v>
      </c>
      <c r="C5025" s="8" t="s">
        <v>45</v>
      </c>
      <c r="D5025" s="49"/>
      <c r="E5025" s="50"/>
      <c r="F5025" s="51"/>
      <c r="G5025" s="50">
        <v>0</v>
      </c>
      <c r="H5025">
        <v>86</v>
      </c>
    </row>
    <row r="5026" spans="1:8" ht="30">
      <c r="A5026" t="str">
        <f t="shared" si="170"/>
        <v>Chế độ hỗ trợ đối với học sinh, trường dân tộc nội trú86</v>
      </c>
      <c r="B5026" s="21" t="s">
        <v>20</v>
      </c>
      <c r="C5026" s="22" t="s">
        <v>161</v>
      </c>
      <c r="D5026" s="49"/>
      <c r="E5026" s="50"/>
      <c r="F5026" s="51"/>
      <c r="G5026" s="50"/>
      <c r="H5026">
        <v>86</v>
      </c>
    </row>
    <row r="5027" spans="1:8">
      <c r="A5027" t="str">
        <f t="shared" si="170"/>
        <v>Hỗ trợ Tết Nguyên đán86</v>
      </c>
      <c r="B5027" s="3" t="s">
        <v>18</v>
      </c>
      <c r="C5027" s="8" t="s">
        <v>44</v>
      </c>
      <c r="D5027" s="49"/>
      <c r="E5027" s="50"/>
      <c r="F5027" s="51"/>
      <c r="G5027" s="50">
        <v>477.59999999999997</v>
      </c>
      <c r="H5027">
        <v>86</v>
      </c>
    </row>
    <row r="5028" spans="1:8">
      <c r="A5028" t="str">
        <f t="shared" si="170"/>
        <v>Các đặc thù86</v>
      </c>
      <c r="B5028" s="25">
        <v>4</v>
      </c>
      <c r="C5028" s="6" t="s">
        <v>43</v>
      </c>
      <c r="D5028" s="47"/>
      <c r="E5028" s="45"/>
      <c r="F5028" s="46"/>
      <c r="G5028" s="45">
        <v>504</v>
      </c>
      <c r="H5028">
        <v>86</v>
      </c>
    </row>
    <row r="5029" spans="1:8" ht="30">
      <c r="A5029" t="str">
        <f t="shared" si="170"/>
        <v>Trường có từ 02 cơ sở trở lên, mỗi cơ sở86</v>
      </c>
      <c r="B5029" s="3" t="s">
        <v>10</v>
      </c>
      <c r="C5029" s="8" t="s">
        <v>42</v>
      </c>
      <c r="D5029" s="49"/>
      <c r="E5029" s="50">
        <v>9</v>
      </c>
      <c r="F5029" s="51">
        <v>56</v>
      </c>
      <c r="G5029" s="50">
        <v>504</v>
      </c>
      <c r="H5029">
        <v>86</v>
      </c>
    </row>
    <row r="5030" spans="1:8" ht="30">
      <c r="A5030" t="str">
        <f t="shared" si="170"/>
        <v>Hỗ trợ các phường, xã trung tâm (kinh phí đào tạo chính trị)86</v>
      </c>
      <c r="B5030" s="3" t="s">
        <v>1</v>
      </c>
      <c r="C5030" s="8" t="s">
        <v>166</v>
      </c>
      <c r="D5030" s="49"/>
      <c r="E5030" s="50"/>
      <c r="F5030" s="51">
        <v>1500</v>
      </c>
      <c r="G5030" s="50">
        <v>0</v>
      </c>
      <c r="H5030">
        <v>86</v>
      </c>
    </row>
    <row r="5031" spans="1:8">
      <c r="A5031" t="str">
        <f t="shared" si="170"/>
        <v>Kinh phí hoạt động ngành86</v>
      </c>
      <c r="B5031" s="25">
        <v>5</v>
      </c>
      <c r="C5031" s="6" t="s">
        <v>41</v>
      </c>
      <c r="D5031" s="47"/>
      <c r="E5031" s="52">
        <v>35598</v>
      </c>
      <c r="F5031" s="53">
        <v>0.01</v>
      </c>
      <c r="G5031" s="45">
        <v>355.98</v>
      </c>
      <c r="H5031">
        <v>86</v>
      </c>
    </row>
    <row r="5032" spans="1:8">
      <c r="A5032" t="str">
        <f t="shared" si="170"/>
        <v>Các sự nghiệp khác86</v>
      </c>
      <c r="B5032" s="25" t="s">
        <v>40</v>
      </c>
      <c r="C5032" s="6" t="s">
        <v>39</v>
      </c>
      <c r="D5032" s="47"/>
      <c r="E5032" s="50"/>
      <c r="F5032" s="46"/>
      <c r="G5032" s="45">
        <v>88272.207217679999</v>
      </c>
      <c r="H5032">
        <v>86</v>
      </c>
    </row>
    <row r="5033" spans="1:8">
      <c r="A5033" t="str">
        <f t="shared" si="170"/>
        <v>Chi chế độ tiền lương86</v>
      </c>
      <c r="B5033" s="25">
        <v>1</v>
      </c>
      <c r="C5033" s="10" t="s">
        <v>38</v>
      </c>
      <c r="D5033" s="48"/>
      <c r="E5033" s="45"/>
      <c r="F5033" s="46"/>
      <c r="G5033" s="45">
        <v>17129.231617679998</v>
      </c>
      <c r="H5033">
        <v>86</v>
      </c>
    </row>
    <row r="5034" spans="1:8" ht="30">
      <c r="A5034" t="str">
        <f t="shared" si="170"/>
        <v>Chế độ tiền lương theo số biên chế có mặt86</v>
      </c>
      <c r="B5034" s="3" t="s">
        <v>10</v>
      </c>
      <c r="C5034" s="8" t="s">
        <v>37</v>
      </c>
      <c r="D5034" s="49"/>
      <c r="E5034" s="50">
        <v>81</v>
      </c>
      <c r="F5034" s="51"/>
      <c r="G5034" s="50">
        <v>12976.267009679997</v>
      </c>
      <c r="H5034">
        <v>86</v>
      </c>
    </row>
    <row r="5035" spans="1:8">
      <c r="A5035" t="str">
        <f t="shared" si="170"/>
        <v>Phụ cấp cấp ủy86</v>
      </c>
      <c r="B5035" s="3" t="s">
        <v>1</v>
      </c>
      <c r="C5035" s="8" t="s">
        <v>36</v>
      </c>
      <c r="D5035" s="49"/>
      <c r="E5035" s="54">
        <v>27</v>
      </c>
      <c r="F5035" s="51">
        <v>8.4239999999999995</v>
      </c>
      <c r="G5035" s="50">
        <v>227.44799999999998</v>
      </c>
      <c r="H5035">
        <v>86</v>
      </c>
    </row>
    <row r="5036" spans="1:8">
      <c r="A5036" t="str">
        <f t="shared" si="170"/>
        <v>Phụ cấp HĐND86</v>
      </c>
      <c r="B5036" s="3" t="s">
        <v>26</v>
      </c>
      <c r="C5036" s="8" t="s">
        <v>35</v>
      </c>
      <c r="D5036" s="49"/>
      <c r="E5036" s="54">
        <v>71</v>
      </c>
      <c r="F5036" s="51">
        <v>8.4239999999999995</v>
      </c>
      <c r="G5036" s="50">
        <v>598.10399999999993</v>
      </c>
      <c r="H5036">
        <v>86</v>
      </c>
    </row>
    <row r="5037" spans="1:8" ht="45">
      <c r="A5037" t="str">
        <f t="shared" si="170"/>
        <v>Chế độ người hoạt động không chuyên trách, người trực tiếp tham gia hoạt động tại cấp ấp86</v>
      </c>
      <c r="B5037" s="3" t="s">
        <v>24</v>
      </c>
      <c r="C5037" s="8" t="s">
        <v>34</v>
      </c>
      <c r="D5037" s="49"/>
      <c r="E5037" s="50"/>
      <c r="F5037" s="51"/>
      <c r="G5037" s="50">
        <v>3327.4126079999996</v>
      </c>
      <c r="H5037">
        <v>86</v>
      </c>
    </row>
    <row r="5038" spans="1:8">
      <c r="A5038" t="str">
        <f t="shared" si="170"/>
        <v>Khoán chi hoạt động 86</v>
      </c>
      <c r="B5038" s="25">
        <v>2</v>
      </c>
      <c r="C5038" s="6" t="s">
        <v>33</v>
      </c>
      <c r="D5038" s="47"/>
      <c r="E5038" s="45"/>
      <c r="F5038" s="46"/>
      <c r="G5038" s="45">
        <v>8658</v>
      </c>
      <c r="H5038">
        <v>86</v>
      </c>
    </row>
    <row r="5039" spans="1:8" ht="30">
      <c r="A5039" t="str">
        <f t="shared" ref="A5039:A5061" si="171">C5039&amp;H5039</f>
        <v>Phân bổ theo số biên chế CBCC được giao86</v>
      </c>
      <c r="B5039" s="14" t="s">
        <v>10</v>
      </c>
      <c r="C5039" s="15" t="s">
        <v>32</v>
      </c>
      <c r="D5039" s="55"/>
      <c r="E5039" s="56">
        <v>84</v>
      </c>
      <c r="F5039" s="57">
        <v>80</v>
      </c>
      <c r="G5039" s="58">
        <v>6720</v>
      </c>
      <c r="H5039">
        <v>86</v>
      </c>
    </row>
    <row r="5040" spans="1:8" ht="30">
      <c r="A5040" t="str">
        <f t="shared" si="171"/>
        <v>Phân bổ theo số biên chế viên chức được giao86</v>
      </c>
      <c r="B5040" s="14" t="s">
        <v>1</v>
      </c>
      <c r="C5040" s="15" t="s">
        <v>31</v>
      </c>
      <c r="D5040" s="55"/>
      <c r="E5040" s="56">
        <v>15</v>
      </c>
      <c r="F5040" s="57">
        <v>50</v>
      </c>
      <c r="G5040" s="58">
        <v>750</v>
      </c>
      <c r="H5040">
        <v>86</v>
      </c>
    </row>
    <row r="5041" spans="1:8" ht="30">
      <c r="A5041" t="str">
        <f t="shared" si="171"/>
        <v>Phân bổ bổ sung số biên chế tiết kiệm, chưa tuyển86</v>
      </c>
      <c r="B5041" s="14" t="s">
        <v>26</v>
      </c>
      <c r="C5041" s="13" t="s">
        <v>30</v>
      </c>
      <c r="D5041" s="59"/>
      <c r="E5041" s="56">
        <v>18</v>
      </c>
      <c r="F5041" s="57">
        <v>66</v>
      </c>
      <c r="G5041" s="58">
        <v>1188</v>
      </c>
      <c r="H5041">
        <v>86</v>
      </c>
    </row>
    <row r="5042" spans="1:8">
      <c r="A5042" t="str">
        <f t="shared" si="171"/>
        <v>Chi các chế độ chính sách lớn86</v>
      </c>
      <c r="B5042" s="25">
        <v>3</v>
      </c>
      <c r="C5042" s="6" t="s">
        <v>29</v>
      </c>
      <c r="D5042" s="47"/>
      <c r="E5042" s="45"/>
      <c r="F5042" s="46"/>
      <c r="G5042" s="45">
        <v>35143.929600000003</v>
      </c>
      <c r="H5042">
        <v>86</v>
      </c>
    </row>
    <row r="5043" spans="1:8" ht="30">
      <c r="A5043" t="str">
        <f t="shared" si="171"/>
        <v>Chi chế độ trợ giúp xã hội thường xuyên86</v>
      </c>
      <c r="B5043" s="3" t="s">
        <v>10</v>
      </c>
      <c r="C5043" s="8" t="s">
        <v>28</v>
      </c>
      <c r="D5043" s="49"/>
      <c r="E5043" s="50"/>
      <c r="F5043" s="51"/>
      <c r="G5043" s="50">
        <v>18222</v>
      </c>
      <c r="H5043">
        <v>86</v>
      </c>
    </row>
    <row r="5044" spans="1:8">
      <c r="A5044" t="str">
        <f t="shared" si="171"/>
        <v>Tiền điện hộ nghèo, BTXH86</v>
      </c>
      <c r="B5044" s="3" t="s">
        <v>1</v>
      </c>
      <c r="C5044" s="8" t="s">
        <v>27</v>
      </c>
      <c r="D5044" s="49"/>
      <c r="E5044" s="50"/>
      <c r="F5044" s="51"/>
      <c r="G5044" s="50">
        <v>1891.116</v>
      </c>
      <c r="H5044">
        <v>86</v>
      </c>
    </row>
    <row r="5045" spans="1:8" ht="30">
      <c r="A5045" t="str">
        <f t="shared" si="171"/>
        <v>Chính sách người có uy tín, già làng86</v>
      </c>
      <c r="B5045" s="3" t="s">
        <v>26</v>
      </c>
      <c r="C5045" s="8" t="s">
        <v>25</v>
      </c>
      <c r="D5045" s="49"/>
      <c r="E5045" s="50"/>
      <c r="F5045" s="51"/>
      <c r="G5045" s="50">
        <v>68.590800000000002</v>
      </c>
      <c r="H5045">
        <v>86</v>
      </c>
    </row>
    <row r="5046" spans="1:8" ht="30">
      <c r="A5046" t="str">
        <f t="shared" si="171"/>
        <v>Chế độ quà tặng, chúc thọ người cao tuổi86</v>
      </c>
      <c r="B5046" s="3" t="s">
        <v>24</v>
      </c>
      <c r="C5046" s="8" t="s">
        <v>23</v>
      </c>
      <c r="D5046" s="49"/>
      <c r="E5046" s="50"/>
      <c r="F5046" s="51"/>
      <c r="G5046" s="50">
        <v>277.20000000000005</v>
      </c>
      <c r="H5046">
        <v>86</v>
      </c>
    </row>
    <row r="5047" spans="1:8" ht="30">
      <c r="A5047" t="str">
        <f t="shared" si="171"/>
        <v>Chế độ đối với trưởng các đoàn thể ấp86</v>
      </c>
      <c r="B5047" s="3" t="s">
        <v>22</v>
      </c>
      <c r="C5047" s="8" t="s">
        <v>21</v>
      </c>
      <c r="D5047" s="49"/>
      <c r="E5047" s="50">
        <v>76</v>
      </c>
      <c r="F5047" s="51">
        <v>3.5999999999999996</v>
      </c>
      <c r="G5047" s="50">
        <v>273.59999999999997</v>
      </c>
      <c r="H5047">
        <v>86</v>
      </c>
    </row>
    <row r="5048" spans="1:8">
      <c r="A5048" t="str">
        <f t="shared" si="171"/>
        <v>Chế độ hỗ trợ tổ nhân dân86</v>
      </c>
      <c r="B5048" s="3" t="s">
        <v>20</v>
      </c>
      <c r="C5048" s="8" t="s">
        <v>19</v>
      </c>
      <c r="D5048" s="49"/>
      <c r="E5048" s="50">
        <v>199</v>
      </c>
      <c r="F5048" s="51">
        <v>3.5999999999999996</v>
      </c>
      <c r="G5048" s="50">
        <v>716.4</v>
      </c>
      <c r="H5048">
        <v>86</v>
      </c>
    </row>
    <row r="5049" spans="1:8" ht="30">
      <c r="A5049" t="str">
        <f t="shared" si="171"/>
        <v>Chế độ đối với đội an ninh trật tự cơ sở86</v>
      </c>
      <c r="B5049" s="3" t="s">
        <v>18</v>
      </c>
      <c r="C5049" s="8" t="s">
        <v>17</v>
      </c>
      <c r="D5049" s="49"/>
      <c r="E5049" s="50"/>
      <c r="F5049" s="51"/>
      <c r="G5049" s="50">
        <v>4089.8399999999974</v>
      </c>
      <c r="H5049">
        <v>86</v>
      </c>
    </row>
    <row r="5050" spans="1:8">
      <c r="A5050" t="str">
        <f t="shared" si="171"/>
        <v>Chế độ dân quân tự vệ86</v>
      </c>
      <c r="B5050" s="3" t="s">
        <v>16</v>
      </c>
      <c r="C5050" s="8" t="s">
        <v>15</v>
      </c>
      <c r="D5050" s="49"/>
      <c r="E5050" s="50"/>
      <c r="F5050" s="51"/>
      <c r="G5050" s="50">
        <v>7503.0227999999997</v>
      </c>
      <c r="H5050">
        <v>86</v>
      </c>
    </row>
    <row r="5051" spans="1:8">
      <c r="A5051" t="str">
        <f t="shared" si="171"/>
        <v>Chế độ hỗ trợ Tết Nguyên đán86</v>
      </c>
      <c r="B5051" s="3" t="s">
        <v>14</v>
      </c>
      <c r="C5051" s="8" t="s">
        <v>13</v>
      </c>
      <c r="D5051" s="49"/>
      <c r="E5051" s="50"/>
      <c r="F5051" s="51"/>
      <c r="G5051" s="50">
        <v>2102.1600000000003</v>
      </c>
      <c r="H5051">
        <v>86</v>
      </c>
    </row>
    <row r="5052" spans="1:8">
      <c r="A5052" t="str">
        <f t="shared" si="171"/>
        <v>Chi thu gom, xử lý rác86</v>
      </c>
      <c r="B5052" s="25">
        <v>4</v>
      </c>
      <c r="C5052" s="10" t="s">
        <v>12</v>
      </c>
      <c r="D5052" s="48"/>
      <c r="E5052" s="45"/>
      <c r="F5052" s="46"/>
      <c r="G5052" s="45">
        <v>6600</v>
      </c>
      <c r="H5052">
        <v>86</v>
      </c>
    </row>
    <row r="5053" spans="1:8">
      <c r="A5053" t="str">
        <f t="shared" si="171"/>
        <v>Chi bổ sung đặc thù86</v>
      </c>
      <c r="B5053" s="25">
        <v>5</v>
      </c>
      <c r="C5053" s="6" t="s">
        <v>11</v>
      </c>
      <c r="D5053" s="47"/>
      <c r="E5053" s="45"/>
      <c r="F5053" s="46"/>
      <c r="G5053" s="45">
        <v>0</v>
      </c>
      <c r="H5053">
        <v>86</v>
      </c>
    </row>
    <row r="5054" spans="1:8">
      <c r="A5054" t="str">
        <f t="shared" si="171"/>
        <v>Hỗ trợ các phường, xã trung tâm86</v>
      </c>
      <c r="B5054" s="3" t="s">
        <v>10</v>
      </c>
      <c r="C5054" s="8" t="s">
        <v>9</v>
      </c>
      <c r="D5054" s="49"/>
      <c r="E5054" s="50"/>
      <c r="F5054" s="51"/>
      <c r="G5054" s="50">
        <v>0</v>
      </c>
      <c r="H5054">
        <v>86</v>
      </c>
    </row>
    <row r="5055" spans="1:8">
      <c r="A5055" t="str">
        <f t="shared" si="171"/>
        <v>- Phường Trấn Biên 86</v>
      </c>
      <c r="B5055" s="3"/>
      <c r="C5055" s="8" t="s">
        <v>8</v>
      </c>
      <c r="D5055" s="49"/>
      <c r="E5055" s="50"/>
      <c r="F5055" s="51">
        <v>60000</v>
      </c>
      <c r="G5055" s="50"/>
      <c r="H5055">
        <v>86</v>
      </c>
    </row>
    <row r="5056" spans="1:8" ht="30">
      <c r="A5056" t="str">
        <f t="shared" si="171"/>
        <v>- Phường Long Khánh và Phường Bình Phước86</v>
      </c>
      <c r="B5056" s="3"/>
      <c r="C5056" s="8" t="s">
        <v>7</v>
      </c>
      <c r="D5056" s="49"/>
      <c r="E5056" s="50"/>
      <c r="F5056" s="51">
        <v>19200</v>
      </c>
      <c r="G5056" s="50"/>
      <c r="H5056">
        <v>86</v>
      </c>
    </row>
    <row r="5057" spans="1:8">
      <c r="A5057" t="str">
        <f t="shared" si="171"/>
        <v>- Các phường trung tâm khác86</v>
      </c>
      <c r="B5057" s="3"/>
      <c r="C5057" s="8" t="s">
        <v>6</v>
      </c>
      <c r="D5057" s="49"/>
      <c r="E5057" s="50"/>
      <c r="F5057" s="51">
        <v>8500</v>
      </c>
      <c r="G5057" s="50"/>
      <c r="H5057">
        <v>86</v>
      </c>
    </row>
    <row r="5058" spans="1:8">
      <c r="A5058" t="str">
        <f t="shared" si="171"/>
        <v xml:space="preserve"> Hỗ trợ các xã vùng biên giới86</v>
      </c>
      <c r="B5058" s="3" t="s">
        <v>1</v>
      </c>
      <c r="C5058" s="8" t="s">
        <v>5</v>
      </c>
      <c r="D5058" s="49"/>
      <c r="E5058" s="50"/>
      <c r="F5058" s="51">
        <v>3000</v>
      </c>
      <c r="G5058" s="50">
        <v>0</v>
      </c>
      <c r="H5058">
        <v>86</v>
      </c>
    </row>
    <row r="5059" spans="1:8">
      <c r="A5059" t="str">
        <f t="shared" si="171"/>
        <v>Phân bổ chung 86</v>
      </c>
      <c r="B5059" s="25">
        <v>9</v>
      </c>
      <c r="C5059" s="6" t="s">
        <v>4</v>
      </c>
      <c r="D5059" s="47"/>
      <c r="E5059" s="45"/>
      <c r="F5059" s="46"/>
      <c r="G5059" s="45">
        <v>20741.045999999998</v>
      </c>
      <c r="H5059">
        <v>86</v>
      </c>
    </row>
    <row r="5060" spans="1:8">
      <c r="A5060" t="str">
        <f t="shared" si="171"/>
        <v>Phân bổ chung theo xã86</v>
      </c>
      <c r="B5060" s="3" t="s">
        <v>3</v>
      </c>
      <c r="C5060" s="8" t="s">
        <v>2</v>
      </c>
      <c r="D5060" s="49"/>
      <c r="E5060" s="50"/>
      <c r="F5060" s="51">
        <v>18000</v>
      </c>
      <c r="G5060" s="50">
        <v>18000</v>
      </c>
      <c r="H5060">
        <v>86</v>
      </c>
    </row>
    <row r="5061" spans="1:8">
      <c r="A5061" t="str">
        <f t="shared" si="171"/>
        <v>Phân bổ theo dân số 86</v>
      </c>
      <c r="B5061" s="3" t="s">
        <v>1</v>
      </c>
      <c r="C5061" s="8" t="s">
        <v>0</v>
      </c>
      <c r="D5061" s="49"/>
      <c r="E5061" s="52">
        <v>35598</v>
      </c>
      <c r="F5061" s="51">
        <v>7.6999999999999999E-2</v>
      </c>
      <c r="G5061" s="50">
        <v>2741.0459999999998</v>
      </c>
      <c r="H5061">
        <v>86</v>
      </c>
    </row>
    <row r="5064" spans="1:8">
      <c r="B5064" s="147" t="s">
        <v>64</v>
      </c>
      <c r="C5064" s="149" t="s">
        <v>63</v>
      </c>
      <c r="D5064" s="149" t="s">
        <v>62</v>
      </c>
      <c r="E5064" s="151" t="s">
        <v>61</v>
      </c>
      <c r="F5064" s="151"/>
      <c r="G5064" s="151"/>
      <c r="H5064">
        <v>87</v>
      </c>
    </row>
    <row r="5065" spans="1:8">
      <c r="B5065" s="148"/>
      <c r="C5065" s="150"/>
      <c r="D5065" s="150"/>
      <c r="E5065" s="18" t="s">
        <v>60</v>
      </c>
      <c r="F5065" s="18" t="s">
        <v>59</v>
      </c>
      <c r="G5065" s="18" t="s">
        <v>58</v>
      </c>
      <c r="H5065">
        <v>87</v>
      </c>
    </row>
    <row r="5066" spans="1:8">
      <c r="A5066" t="str">
        <f t="shared" ref="A5066:A5097" si="172">C5066&amp;H5066</f>
        <v>Tổng87</v>
      </c>
      <c r="B5066" s="25"/>
      <c r="C5066" s="26" t="s">
        <v>57</v>
      </c>
      <c r="D5066" s="45"/>
      <c r="E5066" s="45">
        <v>48136.76</v>
      </c>
      <c r="F5066" s="46">
        <v>0</v>
      </c>
      <c r="G5066" s="45">
        <v>182512</v>
      </c>
      <c r="H5066">
        <v>87</v>
      </c>
    </row>
    <row r="5067" spans="1:8">
      <c r="A5067" t="str">
        <f t="shared" si="172"/>
        <v>Sự nghiệp giáo dục - đào tạo87</v>
      </c>
      <c r="B5067" s="25" t="s">
        <v>56</v>
      </c>
      <c r="C5067" s="6" t="s">
        <v>55</v>
      </c>
      <c r="D5067" s="47"/>
      <c r="E5067" s="45">
        <v>31762</v>
      </c>
      <c r="F5067" s="46">
        <v>0</v>
      </c>
      <c r="G5067" s="45">
        <v>105041</v>
      </c>
      <c r="H5067">
        <v>87</v>
      </c>
    </row>
    <row r="5068" spans="1:8" ht="28.5">
      <c r="A5068" t="str">
        <f t="shared" si="172"/>
        <v>Chi chế độ tiền lương theo số biên chế có mặt87</v>
      </c>
      <c r="B5068" s="25">
        <v>1</v>
      </c>
      <c r="C5068" s="10" t="s">
        <v>54</v>
      </c>
      <c r="D5068" s="48"/>
      <c r="E5068" s="45">
        <v>354</v>
      </c>
      <c r="F5068" s="46">
        <v>0</v>
      </c>
      <c r="G5068" s="45">
        <v>74794</v>
      </c>
      <c r="H5068">
        <v>87</v>
      </c>
    </row>
    <row r="5069" spans="1:8">
      <c r="A5069" t="str">
        <f t="shared" si="172"/>
        <v>Khoán chi hoạt động giáo dục87</v>
      </c>
      <c r="B5069" s="25">
        <v>2</v>
      </c>
      <c r="C5069" s="6" t="s">
        <v>163</v>
      </c>
      <c r="D5069" s="47"/>
      <c r="E5069" s="45">
        <v>388</v>
      </c>
      <c r="F5069" s="46">
        <v>0</v>
      </c>
      <c r="G5069" s="45">
        <v>18954</v>
      </c>
      <c r="H5069">
        <v>87</v>
      </c>
    </row>
    <row r="5070" spans="1:8">
      <c r="A5070" t="str">
        <f t="shared" si="172"/>
        <v>Mầm non87</v>
      </c>
      <c r="B5070" s="3" t="s">
        <v>10</v>
      </c>
      <c r="C5070" s="8" t="s">
        <v>53</v>
      </c>
      <c r="D5070" s="49"/>
      <c r="E5070" s="50">
        <v>94</v>
      </c>
      <c r="F5070" s="51">
        <v>0</v>
      </c>
      <c r="G5070" s="50">
        <v>5640</v>
      </c>
      <c r="H5070">
        <v>87</v>
      </c>
    </row>
    <row r="5071" spans="1:8">
      <c r="A5071" t="str">
        <f t="shared" si="172"/>
        <v>- Phường87</v>
      </c>
      <c r="B5071" s="3"/>
      <c r="C5071" s="8" t="s">
        <v>167</v>
      </c>
      <c r="D5071" s="49"/>
      <c r="E5071" s="50">
        <v>0</v>
      </c>
      <c r="F5071" s="51">
        <v>52</v>
      </c>
      <c r="G5071" s="50">
        <v>0</v>
      </c>
      <c r="H5071">
        <v>87</v>
      </c>
    </row>
    <row r="5072" spans="1:8">
      <c r="A5072" t="str">
        <f t="shared" si="172"/>
        <v>- Xã87</v>
      </c>
      <c r="B5072" s="3"/>
      <c r="C5072" s="8" t="s">
        <v>164</v>
      </c>
      <c r="D5072" s="49"/>
      <c r="E5072" s="50">
        <v>94</v>
      </c>
      <c r="F5072" s="51">
        <v>60</v>
      </c>
      <c r="G5072" s="50">
        <v>5640</v>
      </c>
      <c r="H5072">
        <v>87</v>
      </c>
    </row>
    <row r="5073" spans="1:8">
      <c r="A5073" t="str">
        <f t="shared" si="172"/>
        <v>Cấp 1, 287</v>
      </c>
      <c r="B5073" s="3" t="s">
        <v>1</v>
      </c>
      <c r="C5073" s="8" t="s">
        <v>52</v>
      </c>
      <c r="D5073" s="49"/>
      <c r="E5073" s="50">
        <v>255</v>
      </c>
      <c r="F5073" s="51">
        <v>0</v>
      </c>
      <c r="G5073" s="50">
        <v>8925</v>
      </c>
      <c r="H5073">
        <v>87</v>
      </c>
    </row>
    <row r="5074" spans="1:8">
      <c r="A5074" t="str">
        <f t="shared" si="172"/>
        <v>-Phường87</v>
      </c>
      <c r="B5074" s="3"/>
      <c r="C5074" s="8" t="s">
        <v>168</v>
      </c>
      <c r="D5074" s="49"/>
      <c r="E5074" s="50">
        <v>0</v>
      </c>
      <c r="F5074" s="51">
        <v>30</v>
      </c>
      <c r="G5074" s="50">
        <v>0</v>
      </c>
      <c r="H5074">
        <v>87</v>
      </c>
    </row>
    <row r="5075" spans="1:8">
      <c r="A5075" t="str">
        <f t="shared" si="172"/>
        <v>-Xã87</v>
      </c>
      <c r="B5075" s="3"/>
      <c r="C5075" s="8" t="s">
        <v>169</v>
      </c>
      <c r="D5075" s="49"/>
      <c r="E5075" s="50">
        <v>255</v>
      </c>
      <c r="F5075" s="51">
        <v>35</v>
      </c>
      <c r="G5075" s="50">
        <v>8925</v>
      </c>
      <c r="H5075">
        <v>87</v>
      </c>
    </row>
    <row r="5076" spans="1:8">
      <c r="A5076" t="str">
        <f t="shared" si="172"/>
        <v>Trường chính trị 87</v>
      </c>
      <c r="B5076" s="3" t="s">
        <v>26</v>
      </c>
      <c r="C5076" s="8" t="s">
        <v>51</v>
      </c>
      <c r="D5076" s="49"/>
      <c r="E5076" s="50">
        <v>0</v>
      </c>
      <c r="F5076" s="51">
        <v>80</v>
      </c>
      <c r="G5076" s="50">
        <v>0</v>
      </c>
      <c r="H5076">
        <v>87</v>
      </c>
    </row>
    <row r="5077" spans="1:8">
      <c r="A5077" t="str">
        <f t="shared" si="172"/>
        <v>Trường dân tộc nội trú87</v>
      </c>
      <c r="B5077" s="3" t="s">
        <v>24</v>
      </c>
      <c r="C5077" s="8" t="s">
        <v>165</v>
      </c>
      <c r="D5077" s="49"/>
      <c r="E5077" s="50">
        <v>39</v>
      </c>
      <c r="F5077" s="51">
        <v>55</v>
      </c>
      <c r="G5077" s="50">
        <v>2145</v>
      </c>
      <c r="H5077">
        <v>87</v>
      </c>
    </row>
    <row r="5078" spans="1:8" ht="45">
      <c r="A5078" t="str">
        <f t="shared" si="172"/>
        <v>'Phân bổ bổ sung số biên chế tiết kiệm, chưa tuyển sự nghiệp giáo dục - đào tạo87</v>
      </c>
      <c r="B5078" s="3" t="s">
        <v>22</v>
      </c>
      <c r="C5078" s="8" t="s">
        <v>170</v>
      </c>
      <c r="D5078" s="49"/>
      <c r="E5078" s="50">
        <v>34</v>
      </c>
      <c r="F5078" s="51">
        <v>66</v>
      </c>
      <c r="G5078" s="50">
        <v>2244</v>
      </c>
      <c r="H5078">
        <v>87</v>
      </c>
    </row>
    <row r="5079" spans="1:8">
      <c r="A5079" t="str">
        <f t="shared" si="172"/>
        <v>Chi các chế độ chính sách87</v>
      </c>
      <c r="B5079" s="25">
        <v>3</v>
      </c>
      <c r="C5079" s="6" t="s">
        <v>50</v>
      </c>
      <c r="D5079" s="47"/>
      <c r="E5079" s="45">
        <v>908</v>
      </c>
      <c r="F5079" s="46">
        <v>0</v>
      </c>
      <c r="G5079" s="45">
        <v>10768</v>
      </c>
      <c r="H5079">
        <v>87</v>
      </c>
    </row>
    <row r="5080" spans="1:8" ht="30">
      <c r="A5080" t="str">
        <f t="shared" si="172"/>
        <v>Miễn giảm học phí, hỗ trợ chi phí học tập87</v>
      </c>
      <c r="B5080" s="3" t="s">
        <v>10</v>
      </c>
      <c r="C5080" s="8" t="s">
        <v>49</v>
      </c>
      <c r="D5080" s="49"/>
      <c r="E5080" s="50">
        <v>67</v>
      </c>
      <c r="F5080" s="51">
        <v>0</v>
      </c>
      <c r="G5080" s="50">
        <v>90</v>
      </c>
      <c r="H5080">
        <v>87</v>
      </c>
    </row>
    <row r="5081" spans="1:8" ht="45">
      <c r="A5081" t="str">
        <f t="shared" si="172"/>
        <v>Chính sách hỗ trợ mầm non (tiền ăn trẻ, hỗ trợ giáo viên, hỗ trợ cơ sở mầm non)87</v>
      </c>
      <c r="B5081" s="3" t="s">
        <v>1</v>
      </c>
      <c r="C5081" s="8" t="s">
        <v>48</v>
      </c>
      <c r="D5081" s="49"/>
      <c r="E5081" s="50">
        <v>3</v>
      </c>
      <c r="F5081" s="51">
        <v>0</v>
      </c>
      <c r="G5081" s="50">
        <v>4</v>
      </c>
      <c r="H5081">
        <v>87</v>
      </c>
    </row>
    <row r="5082" spans="1:8">
      <c r="A5082" t="str">
        <f t="shared" si="172"/>
        <v>Chế độ hỗ trợ học sinh khuyết tật87</v>
      </c>
      <c r="B5082" s="3" t="s">
        <v>26</v>
      </c>
      <c r="C5082" s="8" t="s">
        <v>47</v>
      </c>
      <c r="D5082" s="49"/>
      <c r="E5082" s="50">
        <v>0</v>
      </c>
      <c r="F5082" s="51">
        <v>0</v>
      </c>
      <c r="G5082" s="50">
        <v>0</v>
      </c>
      <c r="H5082">
        <v>87</v>
      </c>
    </row>
    <row r="5083" spans="1:8" ht="30">
      <c r="A5083" t="str">
        <f t="shared" si="172"/>
        <v>Chế độ giáo viên dạy trẻ khuyết tật87</v>
      </c>
      <c r="B5083" s="3" t="s">
        <v>24</v>
      </c>
      <c r="C5083" s="8" t="s">
        <v>46</v>
      </c>
      <c r="D5083" s="49"/>
      <c r="E5083" s="50">
        <v>194</v>
      </c>
      <c r="F5083" s="51">
        <v>0</v>
      </c>
      <c r="G5083" s="50">
        <v>1910</v>
      </c>
      <c r="H5083">
        <v>87</v>
      </c>
    </row>
    <row r="5084" spans="1:8" ht="30">
      <c r="A5084" t="str">
        <f t="shared" si="172"/>
        <v>Chế độ hỗ trợ trẻ em nhà trẻ bán trú87</v>
      </c>
      <c r="B5084" s="3" t="s">
        <v>22</v>
      </c>
      <c r="C5084" s="8" t="s">
        <v>45</v>
      </c>
      <c r="D5084" s="49"/>
      <c r="E5084" s="50">
        <v>0</v>
      </c>
      <c r="F5084" s="51">
        <v>0</v>
      </c>
      <c r="G5084" s="50">
        <v>0</v>
      </c>
      <c r="H5084">
        <v>87</v>
      </c>
    </row>
    <row r="5085" spans="1:8" ht="30">
      <c r="A5085" t="str">
        <f t="shared" si="172"/>
        <v>Chế độ hỗ trợ đối với học sinh, trường dân tộc nội trú87</v>
      </c>
      <c r="B5085" s="21" t="s">
        <v>20</v>
      </c>
      <c r="C5085" s="22" t="s">
        <v>161</v>
      </c>
      <c r="D5085" s="49"/>
      <c r="E5085" s="50">
        <v>290</v>
      </c>
      <c r="F5085" s="51">
        <v>0</v>
      </c>
      <c r="G5085" s="50">
        <v>8339</v>
      </c>
      <c r="H5085">
        <v>87</v>
      </c>
    </row>
    <row r="5086" spans="1:8">
      <c r="A5086" t="str">
        <f t="shared" si="172"/>
        <v>Hỗ trợ Tết Nguyên đán87</v>
      </c>
      <c r="B5086" s="3" t="s">
        <v>18</v>
      </c>
      <c r="C5086" s="8" t="s">
        <v>44</v>
      </c>
      <c r="D5086" s="49"/>
      <c r="E5086" s="50">
        <v>354</v>
      </c>
      <c r="F5086" s="51">
        <v>1.2</v>
      </c>
      <c r="G5086" s="50">
        <v>425</v>
      </c>
      <c r="H5086">
        <v>87</v>
      </c>
    </row>
    <row r="5087" spans="1:8">
      <c r="A5087" t="str">
        <f t="shared" si="172"/>
        <v>Các đặc thù87</v>
      </c>
      <c r="B5087" s="25">
        <v>4</v>
      </c>
      <c r="C5087" s="6" t="s">
        <v>43</v>
      </c>
      <c r="D5087" s="47"/>
      <c r="E5087" s="45">
        <v>4</v>
      </c>
      <c r="F5087" s="46">
        <v>0</v>
      </c>
      <c r="G5087" s="45">
        <v>224</v>
      </c>
      <c r="H5087">
        <v>87</v>
      </c>
    </row>
    <row r="5088" spans="1:8" ht="30">
      <c r="A5088" t="str">
        <f t="shared" si="172"/>
        <v>Trường có từ 02 cơ sở trở lên, mỗi cơ sở87</v>
      </c>
      <c r="B5088" s="3" t="s">
        <v>10</v>
      </c>
      <c r="C5088" s="8" t="s">
        <v>42</v>
      </c>
      <c r="D5088" s="49"/>
      <c r="E5088" s="50">
        <v>4</v>
      </c>
      <c r="F5088" s="51">
        <v>56</v>
      </c>
      <c r="G5088" s="50">
        <v>224</v>
      </c>
      <c r="H5088">
        <v>87</v>
      </c>
    </row>
    <row r="5089" spans="1:8" ht="30">
      <c r="A5089" t="str">
        <f t="shared" si="172"/>
        <v>Hỗ trợ các phường, xã trung tâm (kinh phí đào tạo chính trị)87</v>
      </c>
      <c r="B5089" s="3" t="s">
        <v>1</v>
      </c>
      <c r="C5089" s="8" t="s">
        <v>166</v>
      </c>
      <c r="D5089" s="49"/>
      <c r="E5089" s="50">
        <v>0</v>
      </c>
      <c r="F5089" s="51">
        <v>1500</v>
      </c>
      <c r="G5089" s="50">
        <v>0</v>
      </c>
      <c r="H5089">
        <v>87</v>
      </c>
    </row>
    <row r="5090" spans="1:8">
      <c r="A5090" t="str">
        <f t="shared" si="172"/>
        <v>Kinh phí hoạt động ngành87</v>
      </c>
      <c r="B5090" s="25">
        <v>5</v>
      </c>
      <c r="C5090" s="6" t="s">
        <v>41</v>
      </c>
      <c r="D5090" s="47"/>
      <c r="E5090" s="52">
        <v>30108</v>
      </c>
      <c r="F5090" s="53">
        <v>0.01</v>
      </c>
      <c r="G5090" s="45">
        <v>301</v>
      </c>
      <c r="H5090">
        <v>87</v>
      </c>
    </row>
    <row r="5091" spans="1:8">
      <c r="A5091" t="str">
        <f t="shared" si="172"/>
        <v>Các sự nghiệp khác87</v>
      </c>
      <c r="B5091" s="25" t="s">
        <v>40</v>
      </c>
      <c r="C5091" s="6" t="s">
        <v>39</v>
      </c>
      <c r="D5091" s="47"/>
      <c r="E5091" s="50">
        <v>16374.76</v>
      </c>
      <c r="F5091" s="46">
        <v>0</v>
      </c>
      <c r="G5091" s="45">
        <v>77471</v>
      </c>
      <c r="H5091">
        <v>87</v>
      </c>
    </row>
    <row r="5092" spans="1:8">
      <c r="A5092" t="str">
        <f t="shared" si="172"/>
        <v>Chi chế độ tiền lương87</v>
      </c>
      <c r="B5092" s="25">
        <v>1</v>
      </c>
      <c r="C5092" s="10" t="s">
        <v>38</v>
      </c>
      <c r="D5092" s="48"/>
      <c r="E5092" s="45">
        <v>230</v>
      </c>
      <c r="F5092" s="46">
        <v>0</v>
      </c>
      <c r="G5092" s="45">
        <v>14779</v>
      </c>
      <c r="H5092">
        <v>87</v>
      </c>
    </row>
    <row r="5093" spans="1:8" ht="30">
      <c r="A5093" t="str">
        <f t="shared" si="172"/>
        <v>Chế độ tiền lương theo số biên chế có mặt87</v>
      </c>
      <c r="B5093" s="3" t="s">
        <v>10</v>
      </c>
      <c r="C5093" s="8" t="s">
        <v>37</v>
      </c>
      <c r="D5093" s="49"/>
      <c r="E5093" s="50">
        <v>78</v>
      </c>
      <c r="F5093" s="51">
        <v>0</v>
      </c>
      <c r="G5093" s="50">
        <v>12212</v>
      </c>
      <c r="H5093">
        <v>87</v>
      </c>
    </row>
    <row r="5094" spans="1:8">
      <c r="A5094" t="str">
        <f t="shared" si="172"/>
        <v>Phụ cấp cấp ủy87</v>
      </c>
      <c r="B5094" s="3" t="s">
        <v>1</v>
      </c>
      <c r="C5094" s="8" t="s">
        <v>36</v>
      </c>
      <c r="D5094" s="49"/>
      <c r="E5094" s="54">
        <v>24</v>
      </c>
      <c r="F5094" s="51">
        <v>8.4239999999999995</v>
      </c>
      <c r="G5094" s="50">
        <v>202</v>
      </c>
      <c r="H5094">
        <v>87</v>
      </c>
    </row>
    <row r="5095" spans="1:8">
      <c r="A5095" t="str">
        <f t="shared" si="172"/>
        <v>Phụ cấp HĐND87</v>
      </c>
      <c r="B5095" s="3" t="s">
        <v>26</v>
      </c>
      <c r="C5095" s="8" t="s">
        <v>35</v>
      </c>
      <c r="D5095" s="49"/>
      <c r="E5095" s="54">
        <v>80</v>
      </c>
      <c r="F5095" s="51">
        <v>8.4239999999999995</v>
      </c>
      <c r="G5095" s="50">
        <v>674</v>
      </c>
      <c r="H5095">
        <v>87</v>
      </c>
    </row>
    <row r="5096" spans="1:8" ht="45">
      <c r="A5096" t="str">
        <f t="shared" si="172"/>
        <v>Chế độ người hoạt động không chuyên trách, người trực tiếp tham gia hoạt động tại cấp ấp87</v>
      </c>
      <c r="B5096" s="3" t="s">
        <v>24</v>
      </c>
      <c r="C5096" s="8" t="s">
        <v>34</v>
      </c>
      <c r="D5096" s="49"/>
      <c r="E5096" s="50">
        <v>48</v>
      </c>
      <c r="F5096" s="51">
        <v>0</v>
      </c>
      <c r="G5096" s="50">
        <v>1691</v>
      </c>
      <c r="H5096">
        <v>87</v>
      </c>
    </row>
    <row r="5097" spans="1:8">
      <c r="A5097" t="str">
        <f t="shared" si="172"/>
        <v>Khoán chi hoạt động 87</v>
      </c>
      <c r="B5097" s="25">
        <v>2</v>
      </c>
      <c r="C5097" s="6" t="s">
        <v>33</v>
      </c>
      <c r="D5097" s="47"/>
      <c r="E5097" s="45">
        <v>92</v>
      </c>
      <c r="F5097" s="46">
        <v>196</v>
      </c>
      <c r="G5097" s="45">
        <v>7834</v>
      </c>
      <c r="H5097">
        <v>87</v>
      </c>
    </row>
    <row r="5098" spans="1:8" ht="30">
      <c r="A5098" t="str">
        <f t="shared" ref="A5098:A5120" si="173">C5098&amp;H5098</f>
        <v>Phân bổ theo số biên chế CBCC được giao87</v>
      </c>
      <c r="B5098" s="14" t="s">
        <v>10</v>
      </c>
      <c r="C5098" s="15" t="s">
        <v>32</v>
      </c>
      <c r="D5098" s="55"/>
      <c r="E5098" s="56">
        <v>77</v>
      </c>
      <c r="F5098" s="57">
        <v>80</v>
      </c>
      <c r="G5098" s="58">
        <v>6160</v>
      </c>
      <c r="H5098">
        <v>87</v>
      </c>
    </row>
    <row r="5099" spans="1:8" ht="30">
      <c r="A5099" t="str">
        <f t="shared" si="173"/>
        <v>Phân bổ theo số biên chế viên chức được giao87</v>
      </c>
      <c r="B5099" s="14" t="s">
        <v>1</v>
      </c>
      <c r="C5099" s="15" t="s">
        <v>31</v>
      </c>
      <c r="D5099" s="55"/>
      <c r="E5099" s="56">
        <v>15</v>
      </c>
      <c r="F5099" s="57">
        <v>50</v>
      </c>
      <c r="G5099" s="58">
        <v>750</v>
      </c>
      <c r="H5099">
        <v>87</v>
      </c>
    </row>
    <row r="5100" spans="1:8" ht="30">
      <c r="A5100" t="str">
        <f t="shared" si="173"/>
        <v>Phân bổ bổ sung số biên chế tiết kiệm, chưa tuyển87</v>
      </c>
      <c r="B5100" s="14" t="s">
        <v>26</v>
      </c>
      <c r="C5100" s="13" t="s">
        <v>30</v>
      </c>
      <c r="D5100" s="59"/>
      <c r="E5100" s="56">
        <v>14</v>
      </c>
      <c r="F5100" s="57">
        <v>66</v>
      </c>
      <c r="G5100" s="58">
        <v>924</v>
      </c>
      <c r="H5100">
        <v>87</v>
      </c>
    </row>
    <row r="5101" spans="1:8">
      <c r="A5101" t="str">
        <f t="shared" si="173"/>
        <v>Chi các chế độ chính sách lớn87</v>
      </c>
      <c r="B5101" s="25">
        <v>3</v>
      </c>
      <c r="C5101" s="6" t="s">
        <v>29</v>
      </c>
      <c r="D5101" s="47"/>
      <c r="E5101" s="45">
        <v>4474</v>
      </c>
      <c r="F5101" s="46">
        <v>0</v>
      </c>
      <c r="G5101" s="45">
        <v>28337</v>
      </c>
      <c r="H5101">
        <v>87</v>
      </c>
    </row>
    <row r="5102" spans="1:8" ht="30">
      <c r="A5102" t="str">
        <f t="shared" si="173"/>
        <v>Chi chế độ trợ giúp xã hội thường xuyên87</v>
      </c>
      <c r="B5102" s="3" t="s">
        <v>10</v>
      </c>
      <c r="C5102" s="8" t="s">
        <v>28</v>
      </c>
      <c r="D5102" s="49"/>
      <c r="E5102" s="50">
        <v>1663</v>
      </c>
      <c r="F5102" s="51">
        <v>0</v>
      </c>
      <c r="G5102" s="50">
        <v>12885</v>
      </c>
      <c r="H5102">
        <v>87</v>
      </c>
    </row>
    <row r="5103" spans="1:8">
      <c r="A5103" t="str">
        <f t="shared" si="173"/>
        <v>Tiền điện hộ nghèo, BTXH87</v>
      </c>
      <c r="B5103" s="3" t="s">
        <v>1</v>
      </c>
      <c r="C5103" s="8" t="s">
        <v>27</v>
      </c>
      <c r="D5103" s="49"/>
      <c r="E5103" s="50">
        <v>53</v>
      </c>
      <c r="F5103" s="51">
        <v>0</v>
      </c>
      <c r="G5103" s="50">
        <v>42</v>
      </c>
      <c r="H5103">
        <v>87</v>
      </c>
    </row>
    <row r="5104" spans="1:8" ht="30">
      <c r="A5104" t="str">
        <f t="shared" si="173"/>
        <v>Chính sách người có uy tín, già làng87</v>
      </c>
      <c r="B5104" s="3" t="s">
        <v>26</v>
      </c>
      <c r="C5104" s="8" t="s">
        <v>25</v>
      </c>
      <c r="D5104" s="49"/>
      <c r="E5104" s="50">
        <v>2</v>
      </c>
      <c r="F5104" s="51">
        <v>0</v>
      </c>
      <c r="G5104" s="50">
        <v>23</v>
      </c>
      <c r="H5104">
        <v>87</v>
      </c>
    </row>
    <row r="5105" spans="1:8" ht="30">
      <c r="A5105" t="str">
        <f t="shared" si="173"/>
        <v>Chế độ quà tặng, chúc thọ người cao tuổi87</v>
      </c>
      <c r="B5105" s="3" t="s">
        <v>24</v>
      </c>
      <c r="C5105" s="8" t="s">
        <v>23</v>
      </c>
      <c r="D5105" s="49"/>
      <c r="E5105" s="50">
        <v>525</v>
      </c>
      <c r="F5105" s="51">
        <v>0</v>
      </c>
      <c r="G5105" s="50">
        <v>252</v>
      </c>
      <c r="H5105">
        <v>87</v>
      </c>
    </row>
    <row r="5106" spans="1:8" ht="30">
      <c r="A5106" t="str">
        <f t="shared" si="173"/>
        <v>Chế độ đối với trưởng các đoàn thể ấp87</v>
      </c>
      <c r="B5106" s="3" t="s">
        <v>22</v>
      </c>
      <c r="C5106" s="8" t="s">
        <v>21</v>
      </c>
      <c r="D5106" s="49"/>
      <c r="E5106" s="50">
        <v>47</v>
      </c>
      <c r="F5106" s="51">
        <v>3.5999999999999996</v>
      </c>
      <c r="G5106" s="50">
        <v>169</v>
      </c>
      <c r="H5106">
        <v>87</v>
      </c>
    </row>
    <row r="5107" spans="1:8">
      <c r="A5107" t="str">
        <f t="shared" si="173"/>
        <v>Chế độ hỗ trợ tổ nhân dân87</v>
      </c>
      <c r="B5107" s="3" t="s">
        <v>20</v>
      </c>
      <c r="C5107" s="8" t="s">
        <v>19</v>
      </c>
      <c r="D5107" s="49"/>
      <c r="E5107" s="50">
        <v>194</v>
      </c>
      <c r="F5107" s="51">
        <v>3.5999999999999996</v>
      </c>
      <c r="G5107" s="50">
        <v>698</v>
      </c>
      <c r="H5107">
        <v>87</v>
      </c>
    </row>
    <row r="5108" spans="1:8" ht="30">
      <c r="A5108" t="str">
        <f t="shared" si="173"/>
        <v>Chế độ đối với đội an ninh trật tự cơ sở87</v>
      </c>
      <c r="B5108" s="3" t="s">
        <v>18</v>
      </c>
      <c r="C5108" s="8" t="s">
        <v>17</v>
      </c>
      <c r="D5108" s="49"/>
      <c r="E5108" s="50">
        <v>28</v>
      </c>
      <c r="F5108" s="51">
        <v>0</v>
      </c>
      <c r="G5108" s="50">
        <v>1762</v>
      </c>
      <c r="H5108">
        <v>87</v>
      </c>
    </row>
    <row r="5109" spans="1:8">
      <c r="A5109" t="str">
        <f t="shared" si="173"/>
        <v>Chế độ dân quân tự vệ87</v>
      </c>
      <c r="B5109" s="3" t="s">
        <v>16</v>
      </c>
      <c r="C5109" s="8" t="s">
        <v>15</v>
      </c>
      <c r="D5109" s="49"/>
      <c r="E5109" s="50">
        <v>28</v>
      </c>
      <c r="F5109" s="51">
        <v>0</v>
      </c>
      <c r="G5109" s="50">
        <v>10989</v>
      </c>
      <c r="H5109">
        <v>87</v>
      </c>
    </row>
    <row r="5110" spans="1:8">
      <c r="A5110" t="str">
        <f t="shared" si="173"/>
        <v>Chế độ hỗ trợ Tết Nguyên đán87</v>
      </c>
      <c r="B5110" s="3" t="s">
        <v>14</v>
      </c>
      <c r="C5110" s="8" t="s">
        <v>13</v>
      </c>
      <c r="D5110" s="49"/>
      <c r="E5110" s="50">
        <v>1934</v>
      </c>
      <c r="F5110" s="51">
        <v>0</v>
      </c>
      <c r="G5110" s="50">
        <v>1517</v>
      </c>
      <c r="H5110">
        <v>87</v>
      </c>
    </row>
    <row r="5111" spans="1:8">
      <c r="A5111" t="str">
        <f t="shared" si="173"/>
        <v>Chi thu gom, xử lý rác87</v>
      </c>
      <c r="B5111" s="25">
        <v>4</v>
      </c>
      <c r="C5111" s="10" t="s">
        <v>12</v>
      </c>
      <c r="D5111" s="48"/>
      <c r="E5111" s="45">
        <v>11578.76</v>
      </c>
      <c r="F5111" s="46">
        <v>0.53568000000000005</v>
      </c>
      <c r="G5111" s="45">
        <v>6203</v>
      </c>
      <c r="H5111">
        <v>87</v>
      </c>
    </row>
    <row r="5112" spans="1:8">
      <c r="A5112" t="str">
        <f t="shared" si="173"/>
        <v>Chi bổ sung đặc thù87</v>
      </c>
      <c r="B5112" s="25">
        <v>5</v>
      </c>
      <c r="C5112" s="6" t="s">
        <v>11</v>
      </c>
      <c r="D5112" s="47"/>
      <c r="E5112" s="45">
        <v>0</v>
      </c>
      <c r="F5112" s="46">
        <v>0</v>
      </c>
      <c r="G5112" s="45">
        <v>0</v>
      </c>
      <c r="H5112">
        <v>87</v>
      </c>
    </row>
    <row r="5113" spans="1:8">
      <c r="A5113" t="str">
        <f t="shared" si="173"/>
        <v>Hỗ trợ các phường, xã trung tâm87</v>
      </c>
      <c r="B5113" s="3" t="s">
        <v>10</v>
      </c>
      <c r="C5113" s="8" t="s">
        <v>9</v>
      </c>
      <c r="D5113" s="49"/>
      <c r="E5113" s="50">
        <v>0</v>
      </c>
      <c r="F5113" s="51">
        <v>90700</v>
      </c>
      <c r="G5113" s="50">
        <v>0</v>
      </c>
      <c r="H5113">
        <v>87</v>
      </c>
    </row>
    <row r="5114" spans="1:8">
      <c r="A5114" t="str">
        <f t="shared" si="173"/>
        <v>- Phường Trấn Biên 87</v>
      </c>
      <c r="B5114" s="3"/>
      <c r="C5114" s="8" t="s">
        <v>8</v>
      </c>
      <c r="D5114" s="49"/>
      <c r="E5114" s="50">
        <v>0</v>
      </c>
      <c r="F5114" s="51">
        <v>60000</v>
      </c>
      <c r="G5114" s="50">
        <v>0</v>
      </c>
      <c r="H5114">
        <v>87</v>
      </c>
    </row>
    <row r="5115" spans="1:8" ht="30">
      <c r="A5115" t="str">
        <f t="shared" si="173"/>
        <v>- Phường Long Khánh và Phường Bình Phước87</v>
      </c>
      <c r="B5115" s="3"/>
      <c r="C5115" s="8" t="s">
        <v>7</v>
      </c>
      <c r="D5115" s="49"/>
      <c r="E5115" s="50">
        <v>0</v>
      </c>
      <c r="F5115" s="51">
        <v>19200</v>
      </c>
      <c r="G5115" s="50">
        <v>0</v>
      </c>
      <c r="H5115">
        <v>87</v>
      </c>
    </row>
    <row r="5116" spans="1:8">
      <c r="A5116" t="str">
        <f t="shared" si="173"/>
        <v>- Các phường trung tâm khác87</v>
      </c>
      <c r="B5116" s="3"/>
      <c r="C5116" s="8" t="s">
        <v>6</v>
      </c>
      <c r="D5116" s="49"/>
      <c r="E5116" s="50">
        <v>0</v>
      </c>
      <c r="F5116" s="51">
        <v>8500</v>
      </c>
      <c r="G5116" s="50">
        <v>0</v>
      </c>
      <c r="H5116">
        <v>87</v>
      </c>
    </row>
    <row r="5117" spans="1:8">
      <c r="A5117" t="str">
        <f t="shared" si="173"/>
        <v xml:space="preserve"> Hỗ trợ các xã vùng biên giới87</v>
      </c>
      <c r="B5117" s="3" t="s">
        <v>1</v>
      </c>
      <c r="C5117" s="8" t="s">
        <v>5</v>
      </c>
      <c r="D5117" s="49"/>
      <c r="E5117" s="50">
        <v>0</v>
      </c>
      <c r="F5117" s="51">
        <v>3000</v>
      </c>
      <c r="G5117" s="50">
        <v>0</v>
      </c>
      <c r="H5117">
        <v>87</v>
      </c>
    </row>
    <row r="5118" spans="1:8">
      <c r="A5118" t="str">
        <f t="shared" si="173"/>
        <v>Phân bổ chung 87</v>
      </c>
      <c r="B5118" s="25">
        <v>9</v>
      </c>
      <c r="C5118" s="6" t="s">
        <v>4</v>
      </c>
      <c r="D5118" s="47"/>
      <c r="E5118" s="45">
        <v>0</v>
      </c>
      <c r="F5118" s="46">
        <v>0</v>
      </c>
      <c r="G5118" s="45">
        <v>20318</v>
      </c>
      <c r="H5118">
        <v>87</v>
      </c>
    </row>
    <row r="5119" spans="1:8">
      <c r="A5119" t="str">
        <f t="shared" si="173"/>
        <v>Phân bổ chung theo xã87</v>
      </c>
      <c r="B5119" s="3" t="s">
        <v>3</v>
      </c>
      <c r="C5119" s="8" t="s">
        <v>2</v>
      </c>
      <c r="D5119" s="49"/>
      <c r="E5119" s="50">
        <v>1</v>
      </c>
      <c r="F5119" s="51">
        <v>18000</v>
      </c>
      <c r="G5119" s="50">
        <v>18000</v>
      </c>
      <c r="H5119">
        <v>87</v>
      </c>
    </row>
    <row r="5120" spans="1:8">
      <c r="A5120" t="str">
        <f t="shared" si="173"/>
        <v>Phân bổ theo dân số 87</v>
      </c>
      <c r="B5120" s="3" t="s">
        <v>1</v>
      </c>
      <c r="C5120" s="8" t="s">
        <v>0</v>
      </c>
      <c r="D5120" s="49"/>
      <c r="E5120" s="52">
        <v>30108</v>
      </c>
      <c r="F5120" s="51">
        <v>7.6999999999999999E-2</v>
      </c>
      <c r="G5120" s="50">
        <v>2318</v>
      </c>
      <c r="H5120">
        <v>87</v>
      </c>
    </row>
    <row r="5123" spans="1:8">
      <c r="B5123" s="147" t="s">
        <v>64</v>
      </c>
      <c r="C5123" s="149" t="s">
        <v>63</v>
      </c>
      <c r="D5123" s="149" t="s">
        <v>62</v>
      </c>
      <c r="E5123" s="151" t="s">
        <v>61</v>
      </c>
      <c r="F5123" s="151"/>
      <c r="G5123" s="151"/>
      <c r="H5123">
        <v>88</v>
      </c>
    </row>
    <row r="5124" spans="1:8">
      <c r="B5124" s="148"/>
      <c r="C5124" s="150"/>
      <c r="D5124" s="150"/>
      <c r="E5124" s="18" t="s">
        <v>60</v>
      </c>
      <c r="F5124" s="18" t="s">
        <v>59</v>
      </c>
      <c r="G5124" s="18" t="s">
        <v>58</v>
      </c>
      <c r="H5124">
        <v>88</v>
      </c>
    </row>
    <row r="5125" spans="1:8">
      <c r="A5125" t="str">
        <f t="shared" ref="A5125:A5156" si="174">C5125&amp;H5125</f>
        <v>Tổng88</v>
      </c>
      <c r="B5125" s="25"/>
      <c r="C5125" s="26" t="s">
        <v>57</v>
      </c>
      <c r="D5125" s="45"/>
      <c r="E5125" s="45"/>
      <c r="F5125" s="46"/>
      <c r="G5125" s="45">
        <v>206272.6807118147</v>
      </c>
      <c r="H5125">
        <v>88</v>
      </c>
    </row>
    <row r="5126" spans="1:8">
      <c r="A5126" t="str">
        <f t="shared" si="174"/>
        <v>Sự nghiệp giáo dục - đào tạo88</v>
      </c>
      <c r="B5126" s="25" t="s">
        <v>56</v>
      </c>
      <c r="C5126" s="6" t="s">
        <v>55</v>
      </c>
      <c r="D5126" s="47"/>
      <c r="E5126" s="45"/>
      <c r="F5126" s="46"/>
      <c r="G5126" s="45">
        <v>125053.3198318147</v>
      </c>
      <c r="H5126">
        <v>88</v>
      </c>
    </row>
    <row r="5127" spans="1:8" ht="28.5">
      <c r="A5127" t="str">
        <f t="shared" si="174"/>
        <v>Chi chế độ tiền lương theo số biên chế có mặt88</v>
      </c>
      <c r="B5127" s="25">
        <v>1</v>
      </c>
      <c r="C5127" s="10" t="s">
        <v>54</v>
      </c>
      <c r="D5127" s="48"/>
      <c r="E5127" s="45">
        <v>433</v>
      </c>
      <c r="F5127" s="46"/>
      <c r="G5127" s="45">
        <v>97693.754720608791</v>
      </c>
      <c r="H5127">
        <v>88</v>
      </c>
    </row>
    <row r="5128" spans="1:8">
      <c r="A5128" t="str">
        <f t="shared" si="174"/>
        <v>Khoán chi hoạt động giáo dục88</v>
      </c>
      <c r="B5128" s="25">
        <v>2</v>
      </c>
      <c r="C5128" s="6" t="s">
        <v>163</v>
      </c>
      <c r="D5128" s="47"/>
      <c r="E5128" s="45">
        <v>471</v>
      </c>
      <c r="F5128" s="46"/>
      <c r="G5128" s="45">
        <v>22431.873599999999</v>
      </c>
      <c r="H5128">
        <v>88</v>
      </c>
    </row>
    <row r="5129" spans="1:8">
      <c r="A5129" t="str">
        <f t="shared" si="174"/>
        <v>Mầm non88</v>
      </c>
      <c r="B5129" s="3" t="s">
        <v>10</v>
      </c>
      <c r="C5129" s="8" t="s">
        <v>53</v>
      </c>
      <c r="D5129" s="49"/>
      <c r="E5129" s="50">
        <v>138</v>
      </c>
      <c r="F5129" s="51"/>
      <c r="G5129" s="50">
        <v>8280</v>
      </c>
      <c r="H5129">
        <v>88</v>
      </c>
    </row>
    <row r="5130" spans="1:8">
      <c r="A5130" t="str">
        <f t="shared" si="174"/>
        <v>- Phường88</v>
      </c>
      <c r="B5130" s="3"/>
      <c r="C5130" s="8" t="s">
        <v>167</v>
      </c>
      <c r="D5130" s="49"/>
      <c r="E5130" s="50"/>
      <c r="F5130" s="51">
        <v>52</v>
      </c>
      <c r="G5130" s="50">
        <v>0</v>
      </c>
      <c r="H5130">
        <v>88</v>
      </c>
    </row>
    <row r="5131" spans="1:8">
      <c r="A5131" t="str">
        <f t="shared" si="174"/>
        <v>- Xã88</v>
      </c>
      <c r="B5131" s="3"/>
      <c r="C5131" s="8" t="s">
        <v>164</v>
      </c>
      <c r="D5131" s="49"/>
      <c r="E5131" s="50">
        <v>138</v>
      </c>
      <c r="F5131" s="51">
        <v>60</v>
      </c>
      <c r="G5131" s="50">
        <v>8280</v>
      </c>
      <c r="H5131">
        <v>88</v>
      </c>
    </row>
    <row r="5132" spans="1:8">
      <c r="A5132" t="str">
        <f t="shared" si="174"/>
        <v>Cấp 1, 288</v>
      </c>
      <c r="B5132" s="3" t="s">
        <v>1</v>
      </c>
      <c r="C5132" s="8" t="s">
        <v>52</v>
      </c>
      <c r="D5132" s="49"/>
      <c r="E5132" s="50"/>
      <c r="F5132" s="51"/>
      <c r="G5132" s="50">
        <v>11655</v>
      </c>
      <c r="H5132">
        <v>88</v>
      </c>
    </row>
    <row r="5133" spans="1:8">
      <c r="A5133" t="str">
        <f t="shared" si="174"/>
        <v>-Phường88</v>
      </c>
      <c r="B5133" s="3"/>
      <c r="C5133" s="8" t="s">
        <v>168</v>
      </c>
      <c r="D5133" s="49"/>
      <c r="E5133" s="50"/>
      <c r="F5133" s="51">
        <v>30</v>
      </c>
      <c r="G5133" s="50">
        <v>0</v>
      </c>
      <c r="H5133">
        <v>88</v>
      </c>
    </row>
    <row r="5134" spans="1:8">
      <c r="A5134" t="str">
        <f t="shared" si="174"/>
        <v>-Xã88</v>
      </c>
      <c r="B5134" s="3"/>
      <c r="C5134" s="8" t="s">
        <v>169</v>
      </c>
      <c r="D5134" s="49"/>
      <c r="E5134" s="50">
        <v>333</v>
      </c>
      <c r="F5134" s="51">
        <v>35</v>
      </c>
      <c r="G5134" s="50">
        <v>11655</v>
      </c>
      <c r="H5134">
        <v>88</v>
      </c>
    </row>
    <row r="5135" spans="1:8">
      <c r="A5135" t="str">
        <f t="shared" si="174"/>
        <v>Trường chính trị 88</v>
      </c>
      <c r="B5135" s="3" t="s">
        <v>26</v>
      </c>
      <c r="C5135" s="8" t="s">
        <v>51</v>
      </c>
      <c r="D5135" s="49"/>
      <c r="E5135" s="50"/>
      <c r="F5135" s="51">
        <v>80</v>
      </c>
      <c r="G5135" s="50">
        <v>0</v>
      </c>
      <c r="H5135">
        <v>88</v>
      </c>
    </row>
    <row r="5136" spans="1:8">
      <c r="A5136" t="str">
        <f t="shared" si="174"/>
        <v>Trường dân tộc nội trú88</v>
      </c>
      <c r="B5136" s="3" t="s">
        <v>24</v>
      </c>
      <c r="C5136" s="8" t="s">
        <v>165</v>
      </c>
      <c r="D5136" s="49"/>
      <c r="E5136" s="50"/>
      <c r="F5136" s="51">
        <v>55</v>
      </c>
      <c r="G5136" s="50"/>
      <c r="H5136">
        <v>88</v>
      </c>
    </row>
    <row r="5137" spans="1:8" ht="45">
      <c r="A5137" t="str">
        <f t="shared" si="174"/>
        <v>'Phân bổ bổ sung số biên chế tiết kiệm, chưa tuyển sự nghiệp giáo dục - đào tạo88</v>
      </c>
      <c r="B5137" s="3" t="s">
        <v>22</v>
      </c>
      <c r="C5137" s="8" t="s">
        <v>170</v>
      </c>
      <c r="D5137" s="49"/>
      <c r="E5137" s="50">
        <v>38</v>
      </c>
      <c r="F5137" s="51">
        <v>65.707199999999986</v>
      </c>
      <c r="G5137" s="50">
        <v>2496.8735999999994</v>
      </c>
      <c r="H5137">
        <v>88</v>
      </c>
    </row>
    <row r="5138" spans="1:8">
      <c r="A5138" t="str">
        <f t="shared" si="174"/>
        <v>Chi các chế độ chính sách88</v>
      </c>
      <c r="B5138" s="25">
        <v>3</v>
      </c>
      <c r="C5138" s="6" t="s">
        <v>50</v>
      </c>
      <c r="D5138" s="47"/>
      <c r="E5138" s="45"/>
      <c r="F5138" s="46"/>
      <c r="G5138" s="45">
        <v>3996.7623112059296</v>
      </c>
      <c r="H5138">
        <v>88</v>
      </c>
    </row>
    <row r="5139" spans="1:8" ht="30">
      <c r="A5139" t="str">
        <f t="shared" si="174"/>
        <v>Miễn giảm học phí, hỗ trợ chi phí học tập88</v>
      </c>
      <c r="B5139" s="3" t="s">
        <v>10</v>
      </c>
      <c r="C5139" s="8" t="s">
        <v>49</v>
      </c>
      <c r="D5139" s="49"/>
      <c r="E5139" s="50">
        <v>103</v>
      </c>
      <c r="F5139" s="51"/>
      <c r="G5139" s="50">
        <v>265.05500000000001</v>
      </c>
      <c r="H5139">
        <v>88</v>
      </c>
    </row>
    <row r="5140" spans="1:8" ht="45">
      <c r="A5140" t="str">
        <f t="shared" si="174"/>
        <v>Chính sách hỗ trợ mầm non (tiền ăn trẻ, hỗ trợ giáo viên, hỗ trợ cơ sở mầm non)88</v>
      </c>
      <c r="B5140" s="3" t="s">
        <v>1</v>
      </c>
      <c r="C5140" s="8" t="s">
        <v>48</v>
      </c>
      <c r="D5140" s="49"/>
      <c r="E5140" s="50">
        <v>11</v>
      </c>
      <c r="F5140" s="51"/>
      <c r="G5140" s="50">
        <v>15.84</v>
      </c>
      <c r="H5140">
        <v>88</v>
      </c>
    </row>
    <row r="5141" spans="1:8">
      <c r="A5141" t="str">
        <f t="shared" si="174"/>
        <v>Chế độ hỗ trợ học sinh khuyết tật88</v>
      </c>
      <c r="B5141" s="3" t="s">
        <v>26</v>
      </c>
      <c r="C5141" s="8" t="s">
        <v>47</v>
      </c>
      <c r="D5141" s="49"/>
      <c r="E5141" s="50">
        <v>6</v>
      </c>
      <c r="F5141" s="51"/>
      <c r="G5141" s="50">
        <v>101.08799999999999</v>
      </c>
      <c r="H5141">
        <v>88</v>
      </c>
    </row>
    <row r="5142" spans="1:8" ht="30">
      <c r="A5142" t="str">
        <f t="shared" si="174"/>
        <v>Chế độ giáo viên dạy trẻ khuyết tật88</v>
      </c>
      <c r="B5142" s="3" t="s">
        <v>24</v>
      </c>
      <c r="C5142" s="8" t="s">
        <v>46</v>
      </c>
      <c r="D5142" s="49"/>
      <c r="E5142" s="50"/>
      <c r="F5142" s="51"/>
      <c r="G5142" s="50">
        <v>3095.1793112059299</v>
      </c>
      <c r="H5142">
        <v>88</v>
      </c>
    </row>
    <row r="5143" spans="1:8" ht="30">
      <c r="A5143" t="str">
        <f t="shared" si="174"/>
        <v>Chế độ hỗ trợ trẻ em nhà trẻ bán trú88</v>
      </c>
      <c r="B5143" s="3" t="s">
        <v>22</v>
      </c>
      <c r="C5143" s="8" t="s">
        <v>45</v>
      </c>
      <c r="D5143" s="49"/>
      <c r="E5143" s="50"/>
      <c r="F5143" s="51"/>
      <c r="G5143" s="50"/>
      <c r="H5143">
        <v>88</v>
      </c>
    </row>
    <row r="5144" spans="1:8" ht="30">
      <c r="A5144" t="str">
        <f t="shared" si="174"/>
        <v>Chế độ hỗ trợ đối với học sinh, trường dân tộc nội trú88</v>
      </c>
      <c r="B5144" s="21" t="s">
        <v>20</v>
      </c>
      <c r="C5144" s="22" t="s">
        <v>161</v>
      </c>
      <c r="D5144" s="49"/>
      <c r="E5144" s="50"/>
      <c r="F5144" s="51"/>
      <c r="G5144" s="50"/>
      <c r="H5144">
        <v>88</v>
      </c>
    </row>
    <row r="5145" spans="1:8">
      <c r="A5145" t="str">
        <f t="shared" si="174"/>
        <v>Hỗ trợ Tết Nguyên đán88</v>
      </c>
      <c r="B5145" s="3" t="s">
        <v>18</v>
      </c>
      <c r="C5145" s="8" t="s">
        <v>44</v>
      </c>
      <c r="D5145" s="49"/>
      <c r="E5145" s="50">
        <v>471</v>
      </c>
      <c r="F5145" s="51"/>
      <c r="G5145" s="50">
        <v>519.59999999999991</v>
      </c>
      <c r="H5145">
        <v>88</v>
      </c>
    </row>
    <row r="5146" spans="1:8">
      <c r="A5146" t="str">
        <f t="shared" si="174"/>
        <v>Các đặc thù88</v>
      </c>
      <c r="B5146" s="25">
        <v>4</v>
      </c>
      <c r="C5146" s="6" t="s">
        <v>43</v>
      </c>
      <c r="D5146" s="47"/>
      <c r="E5146" s="45">
        <v>9</v>
      </c>
      <c r="F5146" s="46"/>
      <c r="G5146" s="45">
        <v>506.50920000000002</v>
      </c>
      <c r="H5146">
        <v>88</v>
      </c>
    </row>
    <row r="5147" spans="1:8" ht="30">
      <c r="A5147" t="str">
        <f t="shared" si="174"/>
        <v>Trường có từ 02 cơ sở trở lên, mỗi cơ sở88</v>
      </c>
      <c r="B5147" s="3" t="s">
        <v>10</v>
      </c>
      <c r="C5147" s="8" t="s">
        <v>42</v>
      </c>
      <c r="D5147" s="49"/>
      <c r="E5147" s="50">
        <v>9</v>
      </c>
      <c r="F5147" s="51">
        <v>56.278800000000004</v>
      </c>
      <c r="G5147" s="50">
        <v>506.50920000000002</v>
      </c>
      <c r="H5147">
        <v>88</v>
      </c>
    </row>
    <row r="5148" spans="1:8" ht="30">
      <c r="A5148" t="str">
        <f t="shared" si="174"/>
        <v>Hỗ trợ các phường, xã trung tâm (kinh phí đào tạo chính trị)88</v>
      </c>
      <c r="B5148" s="3" t="s">
        <v>1</v>
      </c>
      <c r="C5148" s="8" t="s">
        <v>166</v>
      </c>
      <c r="D5148" s="49"/>
      <c r="E5148" s="50"/>
      <c r="F5148" s="51">
        <v>1500</v>
      </c>
      <c r="G5148" s="50">
        <v>0</v>
      </c>
      <c r="H5148">
        <v>88</v>
      </c>
    </row>
    <row r="5149" spans="1:8">
      <c r="A5149" t="str">
        <f t="shared" si="174"/>
        <v>Kinh phí hoạt động ngành88</v>
      </c>
      <c r="B5149" s="25">
        <v>5</v>
      </c>
      <c r="C5149" s="6" t="s">
        <v>41</v>
      </c>
      <c r="D5149" s="47"/>
      <c r="E5149" s="52">
        <v>42442</v>
      </c>
      <c r="F5149" s="53">
        <v>0.01</v>
      </c>
      <c r="G5149" s="45">
        <v>424.42</v>
      </c>
      <c r="H5149">
        <v>88</v>
      </c>
    </row>
    <row r="5150" spans="1:8">
      <c r="A5150" t="str">
        <f t="shared" si="174"/>
        <v>Các sự nghiệp khác88</v>
      </c>
      <c r="B5150" s="25" t="s">
        <v>40</v>
      </c>
      <c r="C5150" s="6" t="s">
        <v>39</v>
      </c>
      <c r="D5150" s="47"/>
      <c r="E5150" s="50"/>
      <c r="F5150" s="46"/>
      <c r="G5150" s="45">
        <v>81219.360879999993</v>
      </c>
      <c r="H5150">
        <v>88</v>
      </c>
    </row>
    <row r="5151" spans="1:8">
      <c r="A5151" t="str">
        <f t="shared" si="174"/>
        <v>Chi chế độ tiền lương88</v>
      </c>
      <c r="B5151" s="25">
        <v>1</v>
      </c>
      <c r="C5151" s="10" t="s">
        <v>38</v>
      </c>
      <c r="D5151" s="48"/>
      <c r="E5151" s="45"/>
      <c r="F5151" s="46"/>
      <c r="G5151" s="45">
        <v>17731.565279999999</v>
      </c>
      <c r="H5151">
        <v>88</v>
      </c>
    </row>
    <row r="5152" spans="1:8" ht="30">
      <c r="A5152" t="str">
        <f t="shared" si="174"/>
        <v>Chế độ tiền lương theo số biên chế có mặt88</v>
      </c>
      <c r="B5152" s="3" t="s">
        <v>10</v>
      </c>
      <c r="C5152" s="8" t="s">
        <v>37</v>
      </c>
      <c r="D5152" s="49"/>
      <c r="E5152" s="50">
        <v>71</v>
      </c>
      <c r="F5152" s="51"/>
      <c r="G5152" s="50">
        <v>13646.232755999998</v>
      </c>
      <c r="H5152">
        <v>88</v>
      </c>
    </row>
    <row r="5153" spans="1:8">
      <c r="A5153" t="str">
        <f t="shared" si="174"/>
        <v>Phụ cấp cấp ủy88</v>
      </c>
      <c r="B5153" s="3" t="s">
        <v>1</v>
      </c>
      <c r="C5153" s="8" t="s">
        <v>36</v>
      </c>
      <c r="D5153" s="49"/>
      <c r="E5153" s="54">
        <v>27</v>
      </c>
      <c r="F5153" s="51">
        <v>8.4239999999999995</v>
      </c>
      <c r="G5153" s="50">
        <v>227.44799999999998</v>
      </c>
      <c r="H5153">
        <v>88</v>
      </c>
    </row>
    <row r="5154" spans="1:8">
      <c r="A5154" t="str">
        <f t="shared" si="174"/>
        <v>Phụ cấp HĐND88</v>
      </c>
      <c r="B5154" s="3" t="s">
        <v>26</v>
      </c>
      <c r="C5154" s="8" t="s">
        <v>35</v>
      </c>
      <c r="D5154" s="49"/>
      <c r="E5154" s="54">
        <v>64</v>
      </c>
      <c r="F5154" s="51">
        <v>8.4239999999999995</v>
      </c>
      <c r="G5154" s="50">
        <v>539.13599999999997</v>
      </c>
      <c r="H5154">
        <v>88</v>
      </c>
    </row>
    <row r="5155" spans="1:8" ht="45">
      <c r="A5155" t="str">
        <f t="shared" si="174"/>
        <v>Chế độ người hoạt động không chuyên trách, người trực tiếp tham gia hoạt động tại cấp ấp88</v>
      </c>
      <c r="B5155" s="3" t="s">
        <v>24</v>
      </c>
      <c r="C5155" s="8" t="s">
        <v>34</v>
      </c>
      <c r="D5155" s="49"/>
      <c r="E5155" s="50">
        <v>89</v>
      </c>
      <c r="F5155" s="51"/>
      <c r="G5155" s="50">
        <v>3318.7485240000001</v>
      </c>
      <c r="H5155">
        <v>88</v>
      </c>
    </row>
    <row r="5156" spans="1:8">
      <c r="A5156" t="str">
        <f t="shared" si="174"/>
        <v>Khoán chi hoạt động 88</v>
      </c>
      <c r="B5156" s="25">
        <v>2</v>
      </c>
      <c r="C5156" s="6" t="s">
        <v>33</v>
      </c>
      <c r="D5156" s="47"/>
      <c r="E5156" s="45"/>
      <c r="F5156" s="46"/>
      <c r="G5156" s="45">
        <v>8442</v>
      </c>
      <c r="H5156">
        <v>88</v>
      </c>
    </row>
    <row r="5157" spans="1:8" ht="30">
      <c r="A5157" t="str">
        <f t="shared" ref="A5157:A5179" si="175">C5157&amp;H5157</f>
        <v>Phân bổ theo số biên chế CBCC được giao88</v>
      </c>
      <c r="B5157" s="14" t="s">
        <v>10</v>
      </c>
      <c r="C5157" s="15" t="s">
        <v>32</v>
      </c>
      <c r="D5157" s="55"/>
      <c r="E5157" s="56">
        <v>78</v>
      </c>
      <c r="F5157" s="57">
        <v>80</v>
      </c>
      <c r="G5157" s="58">
        <v>6240</v>
      </c>
      <c r="H5157">
        <v>88</v>
      </c>
    </row>
    <row r="5158" spans="1:8" ht="30">
      <c r="A5158" t="str">
        <f t="shared" si="175"/>
        <v>Phân bổ theo số biên chế viên chức được giao88</v>
      </c>
      <c r="B5158" s="14" t="s">
        <v>1</v>
      </c>
      <c r="C5158" s="15" t="s">
        <v>31</v>
      </c>
      <c r="D5158" s="55"/>
      <c r="E5158" s="56">
        <v>15</v>
      </c>
      <c r="F5158" s="57">
        <v>50</v>
      </c>
      <c r="G5158" s="58">
        <v>750</v>
      </c>
      <c r="H5158">
        <v>88</v>
      </c>
    </row>
    <row r="5159" spans="1:8" ht="30">
      <c r="A5159" t="str">
        <f t="shared" si="175"/>
        <v>Phân bổ bổ sung số biên chế tiết kiệm, chưa tuyển88</v>
      </c>
      <c r="B5159" s="14" t="s">
        <v>26</v>
      </c>
      <c r="C5159" s="13" t="s">
        <v>30</v>
      </c>
      <c r="D5159" s="59"/>
      <c r="E5159" s="56">
        <v>22</v>
      </c>
      <c r="F5159" s="57">
        <v>66</v>
      </c>
      <c r="G5159" s="58">
        <v>1452</v>
      </c>
      <c r="H5159">
        <v>88</v>
      </c>
    </row>
    <row r="5160" spans="1:8">
      <c r="A5160" t="str">
        <f t="shared" si="175"/>
        <v>Chi các chế độ chính sách lớn88</v>
      </c>
      <c r="B5160" s="25">
        <v>3</v>
      </c>
      <c r="C5160" s="6" t="s">
        <v>29</v>
      </c>
      <c r="D5160" s="47"/>
      <c r="E5160" s="45"/>
      <c r="F5160" s="46"/>
      <c r="G5160" s="45">
        <v>29402.428799999998</v>
      </c>
      <c r="H5160">
        <v>88</v>
      </c>
    </row>
    <row r="5161" spans="1:8" ht="30">
      <c r="A5161" t="str">
        <f t="shared" si="175"/>
        <v>Chi chế độ trợ giúp xã hội thường xuyên88</v>
      </c>
      <c r="B5161" s="3" t="s">
        <v>10</v>
      </c>
      <c r="C5161" s="8" t="s">
        <v>28</v>
      </c>
      <c r="D5161" s="49"/>
      <c r="E5161" s="50">
        <v>1781</v>
      </c>
      <c r="F5161" s="51"/>
      <c r="G5161" s="50">
        <v>13200</v>
      </c>
      <c r="H5161">
        <v>88</v>
      </c>
    </row>
    <row r="5162" spans="1:8">
      <c r="A5162" t="str">
        <f t="shared" si="175"/>
        <v>Tiền điện hộ nghèo, BTXH88</v>
      </c>
      <c r="B5162" s="3" t="s">
        <v>1</v>
      </c>
      <c r="C5162" s="8" t="s">
        <v>27</v>
      </c>
      <c r="D5162" s="49"/>
      <c r="E5162" s="50">
        <v>35</v>
      </c>
      <c r="F5162" s="51"/>
      <c r="G5162" s="50">
        <v>27.509999999999998</v>
      </c>
      <c r="H5162">
        <v>88</v>
      </c>
    </row>
    <row r="5163" spans="1:8" ht="30">
      <c r="A5163" t="str">
        <f t="shared" si="175"/>
        <v>Chính sách người có uy tín, già làng88</v>
      </c>
      <c r="B5163" s="3" t="s">
        <v>26</v>
      </c>
      <c r="C5163" s="8" t="s">
        <v>25</v>
      </c>
      <c r="D5163" s="49"/>
      <c r="E5163" s="50"/>
      <c r="F5163" s="51"/>
      <c r="G5163" s="50">
        <v>151.80000000000001</v>
      </c>
      <c r="H5163">
        <v>88</v>
      </c>
    </row>
    <row r="5164" spans="1:8" ht="30">
      <c r="A5164" t="str">
        <f t="shared" si="175"/>
        <v>Chế độ quà tặng, chúc thọ người cao tuổi88</v>
      </c>
      <c r="B5164" s="3" t="s">
        <v>24</v>
      </c>
      <c r="C5164" s="8" t="s">
        <v>23</v>
      </c>
      <c r="D5164" s="49"/>
      <c r="E5164" s="50">
        <v>312</v>
      </c>
      <c r="F5164" s="51"/>
      <c r="G5164" s="50">
        <v>180.9</v>
      </c>
      <c r="H5164">
        <v>88</v>
      </c>
    </row>
    <row r="5165" spans="1:8" ht="30">
      <c r="A5165" t="str">
        <f t="shared" si="175"/>
        <v>Chế độ đối với trưởng các đoàn thể ấp88</v>
      </c>
      <c r="B5165" s="3" t="s">
        <v>22</v>
      </c>
      <c r="C5165" s="8" t="s">
        <v>21</v>
      </c>
      <c r="D5165" s="49"/>
      <c r="E5165" s="50">
        <v>88</v>
      </c>
      <c r="F5165" s="51">
        <v>3.5999999999999996</v>
      </c>
      <c r="G5165" s="50">
        <v>418</v>
      </c>
      <c r="H5165">
        <v>88</v>
      </c>
    </row>
    <row r="5166" spans="1:8">
      <c r="A5166" t="str">
        <f t="shared" si="175"/>
        <v>Chế độ hỗ trợ tổ nhân dân88</v>
      </c>
      <c r="B5166" s="3" t="s">
        <v>20</v>
      </c>
      <c r="C5166" s="8" t="s">
        <v>19</v>
      </c>
      <c r="D5166" s="49"/>
      <c r="E5166" s="50">
        <v>268</v>
      </c>
      <c r="F5166" s="51">
        <v>3.5999999999999996</v>
      </c>
      <c r="G5166" s="50">
        <v>964.8</v>
      </c>
      <c r="H5166">
        <v>88</v>
      </c>
    </row>
    <row r="5167" spans="1:8" ht="30">
      <c r="A5167" t="str">
        <f t="shared" si="175"/>
        <v>Chế độ đối với đội an ninh trật tự cơ sở88</v>
      </c>
      <c r="B5167" s="3" t="s">
        <v>18</v>
      </c>
      <c r="C5167" s="8" t="s">
        <v>17</v>
      </c>
      <c r="D5167" s="49"/>
      <c r="E5167" s="50">
        <v>66</v>
      </c>
      <c r="F5167" s="51"/>
      <c r="G5167" s="50">
        <v>4739.5200000000004</v>
      </c>
      <c r="H5167">
        <v>88</v>
      </c>
    </row>
    <row r="5168" spans="1:8">
      <c r="A5168" t="str">
        <f t="shared" si="175"/>
        <v>Chế độ dân quân tự vệ88</v>
      </c>
      <c r="B5168" s="3" t="s">
        <v>16</v>
      </c>
      <c r="C5168" s="8" t="s">
        <v>15</v>
      </c>
      <c r="D5168" s="49"/>
      <c r="E5168" s="50"/>
      <c r="F5168" s="51"/>
      <c r="G5168" s="50">
        <v>7894.3788000000004</v>
      </c>
      <c r="H5168">
        <v>88</v>
      </c>
    </row>
    <row r="5169" spans="1:8">
      <c r="A5169" t="str">
        <f t="shared" si="175"/>
        <v>Chế độ hỗ trợ Tết Nguyên đán88</v>
      </c>
      <c r="B5169" s="3" t="s">
        <v>14</v>
      </c>
      <c r="C5169" s="8" t="s">
        <v>13</v>
      </c>
      <c r="D5169" s="49"/>
      <c r="E5169" s="50"/>
      <c r="F5169" s="51"/>
      <c r="G5169" s="50">
        <v>1825.52</v>
      </c>
      <c r="H5169">
        <v>88</v>
      </c>
    </row>
    <row r="5170" spans="1:8">
      <c r="A5170" t="str">
        <f t="shared" si="175"/>
        <v>Chi thu gom, xử lý rác88</v>
      </c>
      <c r="B5170" s="25">
        <v>4</v>
      </c>
      <c r="C5170" s="10" t="s">
        <v>12</v>
      </c>
      <c r="D5170" s="48"/>
      <c r="E5170" s="45"/>
      <c r="F5170" s="46"/>
      <c r="G5170" s="45">
        <v>4375.3327999999992</v>
      </c>
      <c r="H5170">
        <v>88</v>
      </c>
    </row>
    <row r="5171" spans="1:8">
      <c r="A5171" t="str">
        <f t="shared" si="175"/>
        <v>Chi bổ sung đặc thù88</v>
      </c>
      <c r="B5171" s="25">
        <v>5</v>
      </c>
      <c r="C5171" s="6" t="s">
        <v>11</v>
      </c>
      <c r="D5171" s="47"/>
      <c r="E5171" s="45"/>
      <c r="F5171" s="46"/>
      <c r="G5171" s="45">
        <v>0</v>
      </c>
      <c r="H5171">
        <v>88</v>
      </c>
    </row>
    <row r="5172" spans="1:8">
      <c r="A5172" t="str">
        <f t="shared" si="175"/>
        <v>Hỗ trợ các phường, xã trung tâm88</v>
      </c>
      <c r="B5172" s="3" t="s">
        <v>10</v>
      </c>
      <c r="C5172" s="8" t="s">
        <v>9</v>
      </c>
      <c r="D5172" s="49"/>
      <c r="E5172" s="50"/>
      <c r="F5172" s="51"/>
      <c r="G5172" s="50">
        <v>0</v>
      </c>
      <c r="H5172">
        <v>88</v>
      </c>
    </row>
    <row r="5173" spans="1:8">
      <c r="A5173" t="str">
        <f t="shared" si="175"/>
        <v>- Phường Trấn Biên 88</v>
      </c>
      <c r="B5173" s="3"/>
      <c r="C5173" s="8" t="s">
        <v>8</v>
      </c>
      <c r="D5173" s="49"/>
      <c r="E5173" s="50"/>
      <c r="F5173" s="51">
        <v>60000</v>
      </c>
      <c r="G5173" s="50"/>
      <c r="H5173">
        <v>88</v>
      </c>
    </row>
    <row r="5174" spans="1:8" ht="30">
      <c r="A5174" t="str">
        <f t="shared" si="175"/>
        <v>- Phường Long Khánh và Phường Bình Phước88</v>
      </c>
      <c r="B5174" s="3"/>
      <c r="C5174" s="8" t="s">
        <v>7</v>
      </c>
      <c r="D5174" s="49"/>
      <c r="E5174" s="50"/>
      <c r="F5174" s="51">
        <v>19200</v>
      </c>
      <c r="G5174" s="50"/>
      <c r="H5174">
        <v>88</v>
      </c>
    </row>
    <row r="5175" spans="1:8">
      <c r="A5175" t="str">
        <f t="shared" si="175"/>
        <v>- Các phường trung tâm khác88</v>
      </c>
      <c r="B5175" s="3"/>
      <c r="C5175" s="8" t="s">
        <v>6</v>
      </c>
      <c r="D5175" s="49"/>
      <c r="E5175" s="50">
        <v>0</v>
      </c>
      <c r="F5175" s="51">
        <v>8500</v>
      </c>
      <c r="G5175" s="50">
        <v>0</v>
      </c>
      <c r="H5175">
        <v>88</v>
      </c>
    </row>
    <row r="5176" spans="1:8">
      <c r="A5176" t="str">
        <f t="shared" si="175"/>
        <v xml:space="preserve"> Hỗ trợ các xã vùng biên giới88</v>
      </c>
      <c r="B5176" s="3" t="s">
        <v>1</v>
      </c>
      <c r="C5176" s="8" t="s">
        <v>5</v>
      </c>
      <c r="D5176" s="49"/>
      <c r="E5176" s="50"/>
      <c r="F5176" s="51">
        <v>3000</v>
      </c>
      <c r="G5176" s="50">
        <v>0</v>
      </c>
      <c r="H5176">
        <v>88</v>
      </c>
    </row>
    <row r="5177" spans="1:8">
      <c r="A5177" t="str">
        <f t="shared" si="175"/>
        <v>Phân bổ chung 88</v>
      </c>
      <c r="B5177" s="25">
        <v>9</v>
      </c>
      <c r="C5177" s="6" t="s">
        <v>4</v>
      </c>
      <c r="D5177" s="47"/>
      <c r="E5177" s="45"/>
      <c r="F5177" s="46"/>
      <c r="G5177" s="45">
        <v>21268.034</v>
      </c>
      <c r="H5177">
        <v>88</v>
      </c>
    </row>
    <row r="5178" spans="1:8">
      <c r="A5178" t="str">
        <f t="shared" si="175"/>
        <v>Phân bổ chung theo xã88</v>
      </c>
      <c r="B5178" s="3" t="s">
        <v>3</v>
      </c>
      <c r="C5178" s="8" t="s">
        <v>2</v>
      </c>
      <c r="D5178" s="49"/>
      <c r="E5178" s="50">
        <v>1</v>
      </c>
      <c r="F5178" s="51">
        <v>18000</v>
      </c>
      <c r="G5178" s="50">
        <v>18000</v>
      </c>
      <c r="H5178">
        <v>88</v>
      </c>
    </row>
    <row r="5179" spans="1:8">
      <c r="A5179" t="str">
        <f t="shared" si="175"/>
        <v>Phân bổ theo dân số 88</v>
      </c>
      <c r="B5179" s="3" t="s">
        <v>1</v>
      </c>
      <c r="C5179" s="8" t="s">
        <v>0</v>
      </c>
      <c r="D5179" s="49"/>
      <c r="E5179" s="52">
        <v>42442</v>
      </c>
      <c r="F5179" s="51">
        <v>7.6999999999999999E-2</v>
      </c>
      <c r="G5179" s="50">
        <v>3268.0340000000001</v>
      </c>
      <c r="H5179">
        <v>88</v>
      </c>
    </row>
    <row r="5182" spans="1:8">
      <c r="B5182" s="147" t="s">
        <v>64</v>
      </c>
      <c r="C5182" s="149" t="s">
        <v>63</v>
      </c>
      <c r="D5182" s="149" t="s">
        <v>62</v>
      </c>
      <c r="E5182" s="151" t="s">
        <v>61</v>
      </c>
      <c r="F5182" s="151"/>
      <c r="G5182" s="151"/>
      <c r="H5182">
        <v>89</v>
      </c>
    </row>
    <row r="5183" spans="1:8">
      <c r="B5183" s="148"/>
      <c r="C5183" s="150"/>
      <c r="D5183" s="150"/>
      <c r="E5183" s="18" t="s">
        <v>60</v>
      </c>
      <c r="F5183" s="18" t="s">
        <v>59</v>
      </c>
      <c r="G5183" s="18" t="s">
        <v>58</v>
      </c>
      <c r="H5183">
        <v>89</v>
      </c>
    </row>
    <row r="5184" spans="1:8">
      <c r="A5184" t="str">
        <f t="shared" ref="A5184:A5215" si="176">C5184&amp;H5184</f>
        <v>Tổng89</v>
      </c>
      <c r="B5184" s="25"/>
      <c r="C5184" s="26" t="s">
        <v>57</v>
      </c>
      <c r="D5184" s="45"/>
      <c r="E5184" s="45">
        <v>0</v>
      </c>
      <c r="F5184" s="46">
        <v>0</v>
      </c>
      <c r="G5184" s="45">
        <v>136401.03510688432</v>
      </c>
      <c r="H5184">
        <v>89</v>
      </c>
    </row>
    <row r="5185" spans="1:8">
      <c r="A5185" t="str">
        <f t="shared" si="176"/>
        <v>Sự nghiệp giáo dục - đào tạo89</v>
      </c>
      <c r="B5185" s="25" t="s">
        <v>56</v>
      </c>
      <c r="C5185" s="6" t="s">
        <v>55</v>
      </c>
      <c r="D5185" s="47"/>
      <c r="E5185" s="45"/>
      <c r="F5185" s="46"/>
      <c r="G5185" s="45">
        <v>75435.624708324322</v>
      </c>
      <c r="H5185">
        <v>89</v>
      </c>
    </row>
    <row r="5186" spans="1:8" ht="28.5">
      <c r="A5186" t="str">
        <f t="shared" si="176"/>
        <v>Chi chế độ tiền lương theo số biên chế có mặt89</v>
      </c>
      <c r="B5186" s="25">
        <v>1</v>
      </c>
      <c r="C5186" s="10" t="s">
        <v>54</v>
      </c>
      <c r="D5186" s="48"/>
      <c r="E5186" s="45">
        <v>279</v>
      </c>
      <c r="F5186" s="46"/>
      <c r="G5186" s="45">
        <v>57447.991808531995</v>
      </c>
      <c r="H5186">
        <v>89</v>
      </c>
    </row>
    <row r="5187" spans="1:8">
      <c r="A5187" t="str">
        <f t="shared" si="176"/>
        <v>Khoán chi hoạt động giáo dục89</v>
      </c>
      <c r="B5187" s="25">
        <v>2</v>
      </c>
      <c r="C5187" s="6" t="s">
        <v>163</v>
      </c>
      <c r="D5187" s="47"/>
      <c r="E5187" s="45">
        <v>312</v>
      </c>
      <c r="F5187" s="46"/>
      <c r="G5187" s="45">
        <v>15688.337599999999</v>
      </c>
      <c r="H5187">
        <v>89</v>
      </c>
    </row>
    <row r="5188" spans="1:8">
      <c r="A5188" t="str">
        <f t="shared" si="176"/>
        <v>Mầm non89</v>
      </c>
      <c r="B5188" s="3" t="s">
        <v>10</v>
      </c>
      <c r="C5188" s="8" t="s">
        <v>53</v>
      </c>
      <c r="D5188" s="49"/>
      <c r="E5188" s="50"/>
      <c r="F5188" s="51"/>
      <c r="G5188" s="50">
        <v>6240</v>
      </c>
      <c r="H5188">
        <v>89</v>
      </c>
    </row>
    <row r="5189" spans="1:8">
      <c r="A5189" t="str">
        <f t="shared" si="176"/>
        <v>- Phường89</v>
      </c>
      <c r="B5189" s="3"/>
      <c r="C5189" s="8" t="s">
        <v>167</v>
      </c>
      <c r="D5189" s="49"/>
      <c r="E5189" s="50">
        <v>0</v>
      </c>
      <c r="F5189" s="51">
        <v>52</v>
      </c>
      <c r="G5189" s="50">
        <v>0</v>
      </c>
      <c r="H5189">
        <v>89</v>
      </c>
    </row>
    <row r="5190" spans="1:8">
      <c r="A5190" t="str">
        <f t="shared" si="176"/>
        <v>- Xã89</v>
      </c>
      <c r="B5190" s="3"/>
      <c r="C5190" s="8" t="s">
        <v>164</v>
      </c>
      <c r="D5190" s="49"/>
      <c r="E5190" s="50">
        <v>104</v>
      </c>
      <c r="F5190" s="51">
        <v>60</v>
      </c>
      <c r="G5190" s="50">
        <v>6240</v>
      </c>
      <c r="H5190">
        <v>89</v>
      </c>
    </row>
    <row r="5191" spans="1:8">
      <c r="A5191" t="str">
        <f t="shared" si="176"/>
        <v>Cấp 1, 289</v>
      </c>
      <c r="B5191" s="3" t="s">
        <v>1</v>
      </c>
      <c r="C5191" s="8" t="s">
        <v>52</v>
      </c>
      <c r="D5191" s="49"/>
      <c r="E5191" s="50"/>
      <c r="F5191" s="51"/>
      <c r="G5191" s="50">
        <v>7280</v>
      </c>
      <c r="H5191">
        <v>89</v>
      </c>
    </row>
    <row r="5192" spans="1:8">
      <c r="A5192" t="str">
        <f t="shared" si="176"/>
        <v>-Phường89</v>
      </c>
      <c r="B5192" s="3"/>
      <c r="C5192" s="8" t="s">
        <v>168</v>
      </c>
      <c r="D5192" s="49"/>
      <c r="E5192" s="50"/>
      <c r="F5192" s="51">
        <v>30</v>
      </c>
      <c r="G5192" s="50">
        <v>0</v>
      </c>
      <c r="H5192">
        <v>89</v>
      </c>
    </row>
    <row r="5193" spans="1:8">
      <c r="A5193" t="str">
        <f t="shared" si="176"/>
        <v>-Xã89</v>
      </c>
      <c r="B5193" s="3"/>
      <c r="C5193" s="8" t="s">
        <v>169</v>
      </c>
      <c r="D5193" s="49"/>
      <c r="E5193" s="50">
        <v>208</v>
      </c>
      <c r="F5193" s="51">
        <v>35</v>
      </c>
      <c r="G5193" s="50">
        <v>7280</v>
      </c>
      <c r="H5193">
        <v>89</v>
      </c>
    </row>
    <row r="5194" spans="1:8">
      <c r="A5194" t="str">
        <f t="shared" si="176"/>
        <v>Trường chính trị 89</v>
      </c>
      <c r="B5194" s="3" t="s">
        <v>26</v>
      </c>
      <c r="C5194" s="8" t="s">
        <v>51</v>
      </c>
      <c r="D5194" s="49"/>
      <c r="E5194" s="50"/>
      <c r="F5194" s="51">
        <v>80</v>
      </c>
      <c r="G5194" s="50">
        <v>0</v>
      </c>
      <c r="H5194">
        <v>89</v>
      </c>
    </row>
    <row r="5195" spans="1:8">
      <c r="A5195" t="str">
        <f t="shared" si="176"/>
        <v>Trường dân tộc nội trú89</v>
      </c>
      <c r="B5195" s="3" t="s">
        <v>24</v>
      </c>
      <c r="C5195" s="8" t="s">
        <v>165</v>
      </c>
      <c r="D5195" s="49"/>
      <c r="E5195" s="50"/>
      <c r="F5195" s="51">
        <v>55</v>
      </c>
      <c r="G5195" s="50"/>
      <c r="H5195">
        <v>89</v>
      </c>
    </row>
    <row r="5196" spans="1:8" ht="45">
      <c r="A5196" t="str">
        <f t="shared" si="176"/>
        <v>'Phân bổ bổ sung số biên chế tiết kiệm, chưa tuyển sự nghiệp giáo dục - đào tạo89</v>
      </c>
      <c r="B5196" s="3" t="s">
        <v>22</v>
      </c>
      <c r="C5196" s="8" t="s">
        <v>170</v>
      </c>
      <c r="D5196" s="49"/>
      <c r="E5196" s="50">
        <v>33</v>
      </c>
      <c r="F5196" s="51">
        <v>65.707199999999986</v>
      </c>
      <c r="G5196" s="50">
        <v>2168.3375999999994</v>
      </c>
      <c r="H5196">
        <v>89</v>
      </c>
    </row>
    <row r="5197" spans="1:8">
      <c r="A5197" t="str">
        <f t="shared" si="176"/>
        <v>Chi các chế độ chính sách89</v>
      </c>
      <c r="B5197" s="25">
        <v>3</v>
      </c>
      <c r="C5197" s="6" t="s">
        <v>50</v>
      </c>
      <c r="D5197" s="47"/>
      <c r="E5197" s="45"/>
      <c r="F5197" s="46"/>
      <c r="G5197" s="45">
        <v>1866.6000997923297</v>
      </c>
      <c r="H5197">
        <v>89</v>
      </c>
    </row>
    <row r="5198" spans="1:8" ht="30">
      <c r="A5198" t="str">
        <f t="shared" si="176"/>
        <v>Miễn giảm học phí, hỗ trợ chi phí học tập89</v>
      </c>
      <c r="B5198" s="3" t="s">
        <v>10</v>
      </c>
      <c r="C5198" s="8" t="s">
        <v>49</v>
      </c>
      <c r="D5198" s="49"/>
      <c r="E5198" s="50">
        <v>77</v>
      </c>
      <c r="F5198" s="51"/>
      <c r="G5198" s="50">
        <v>103.94999999999999</v>
      </c>
      <c r="H5198">
        <v>89</v>
      </c>
    </row>
    <row r="5199" spans="1:8" ht="45">
      <c r="A5199" t="str">
        <f t="shared" si="176"/>
        <v>Chính sách hỗ trợ mầm non (tiền ăn trẻ, hỗ trợ giáo viên, hỗ trợ cơ sở mầm non)89</v>
      </c>
      <c r="B5199" s="3" t="s">
        <v>1</v>
      </c>
      <c r="C5199" s="8" t="s">
        <v>48</v>
      </c>
      <c r="D5199" s="49"/>
      <c r="E5199" s="50">
        <v>12</v>
      </c>
      <c r="F5199" s="51"/>
      <c r="G5199" s="50">
        <v>13.824</v>
      </c>
      <c r="H5199">
        <v>89</v>
      </c>
    </row>
    <row r="5200" spans="1:8">
      <c r="A5200" t="str">
        <f t="shared" si="176"/>
        <v>Chế độ hỗ trợ học sinh khuyết tật89</v>
      </c>
      <c r="B5200" s="3" t="s">
        <v>26</v>
      </c>
      <c r="C5200" s="8" t="s">
        <v>47</v>
      </c>
      <c r="D5200" s="49"/>
      <c r="E5200" s="50">
        <v>3</v>
      </c>
      <c r="F5200" s="51"/>
      <c r="G5200" s="50">
        <v>50.543999999999997</v>
      </c>
      <c r="H5200">
        <v>89</v>
      </c>
    </row>
    <row r="5201" spans="1:8" ht="30">
      <c r="A5201" t="str">
        <f t="shared" si="176"/>
        <v>Chế độ giáo viên dạy trẻ khuyết tật89</v>
      </c>
      <c r="B5201" s="3" t="s">
        <v>24</v>
      </c>
      <c r="C5201" s="8" t="s">
        <v>46</v>
      </c>
      <c r="D5201" s="49"/>
      <c r="E5201" s="50">
        <v>100</v>
      </c>
      <c r="F5201" s="51"/>
      <c r="G5201" s="50">
        <v>1323.8820997923299</v>
      </c>
      <c r="H5201">
        <v>89</v>
      </c>
    </row>
    <row r="5202" spans="1:8" ht="30">
      <c r="A5202" t="str">
        <f t="shared" si="176"/>
        <v>Chế độ hỗ trợ trẻ em nhà trẻ bán trú89</v>
      </c>
      <c r="B5202" s="3" t="s">
        <v>22</v>
      </c>
      <c r="C5202" s="8" t="s">
        <v>45</v>
      </c>
      <c r="D5202" s="49"/>
      <c r="E5202" s="50"/>
      <c r="F5202" s="51"/>
      <c r="G5202" s="50"/>
      <c r="H5202">
        <v>89</v>
      </c>
    </row>
    <row r="5203" spans="1:8" ht="30">
      <c r="A5203" t="str">
        <f t="shared" si="176"/>
        <v>Chế độ hỗ trợ đối với học sinh, trường dân tộc nội trú89</v>
      </c>
      <c r="B5203" s="21" t="s">
        <v>20</v>
      </c>
      <c r="C5203" s="22" t="s">
        <v>161</v>
      </c>
      <c r="D5203" s="49"/>
      <c r="E5203" s="50"/>
      <c r="F5203" s="51"/>
      <c r="G5203" s="50"/>
      <c r="H5203">
        <v>89</v>
      </c>
    </row>
    <row r="5204" spans="1:8">
      <c r="A5204" t="str">
        <f t="shared" si="176"/>
        <v>Hỗ trợ Tết Nguyên đán89</v>
      </c>
      <c r="B5204" s="3" t="s">
        <v>18</v>
      </c>
      <c r="C5204" s="8" t="s">
        <v>44</v>
      </c>
      <c r="D5204" s="49"/>
      <c r="E5204" s="50">
        <v>312</v>
      </c>
      <c r="F5204" s="51">
        <v>1.2</v>
      </c>
      <c r="G5204" s="50">
        <v>374.4</v>
      </c>
      <c r="H5204">
        <v>89</v>
      </c>
    </row>
    <row r="5205" spans="1:8">
      <c r="A5205" t="str">
        <f t="shared" si="176"/>
        <v>Các đặc thù89</v>
      </c>
      <c r="B5205" s="25">
        <v>4</v>
      </c>
      <c r="C5205" s="6" t="s">
        <v>43</v>
      </c>
      <c r="D5205" s="47"/>
      <c r="E5205" s="45"/>
      <c r="F5205" s="46"/>
      <c r="G5205" s="45">
        <v>225.11520000000002</v>
      </c>
      <c r="H5205">
        <v>89</v>
      </c>
    </row>
    <row r="5206" spans="1:8" ht="30">
      <c r="A5206" t="str">
        <f t="shared" si="176"/>
        <v>Trường có từ 02 cơ sở trở lên, mỗi cơ sở89</v>
      </c>
      <c r="B5206" s="3" t="s">
        <v>10</v>
      </c>
      <c r="C5206" s="8" t="s">
        <v>42</v>
      </c>
      <c r="D5206" s="49"/>
      <c r="E5206" s="50">
        <v>4</v>
      </c>
      <c r="F5206" s="51">
        <v>56.278800000000004</v>
      </c>
      <c r="G5206" s="50">
        <v>225.11520000000002</v>
      </c>
      <c r="H5206">
        <v>89</v>
      </c>
    </row>
    <row r="5207" spans="1:8" ht="30">
      <c r="A5207" t="str">
        <f t="shared" si="176"/>
        <v>Hỗ trợ các phường, xã trung tâm (kinh phí đào tạo chính trị)89</v>
      </c>
      <c r="B5207" s="3" t="s">
        <v>1</v>
      </c>
      <c r="C5207" s="8" t="s">
        <v>166</v>
      </c>
      <c r="D5207" s="49"/>
      <c r="E5207" s="50"/>
      <c r="F5207" s="51">
        <v>1500</v>
      </c>
      <c r="G5207" s="50">
        <v>0</v>
      </c>
      <c r="H5207">
        <v>89</v>
      </c>
    </row>
    <row r="5208" spans="1:8">
      <c r="A5208" t="str">
        <f t="shared" si="176"/>
        <v>Kinh phí hoạt động ngành89</v>
      </c>
      <c r="B5208" s="25">
        <v>5</v>
      </c>
      <c r="C5208" s="6" t="s">
        <v>41</v>
      </c>
      <c r="D5208" s="47"/>
      <c r="E5208" s="52">
        <v>20758</v>
      </c>
      <c r="F5208" s="53">
        <v>0.01</v>
      </c>
      <c r="G5208" s="45">
        <v>207.58</v>
      </c>
      <c r="H5208">
        <v>89</v>
      </c>
    </row>
    <row r="5209" spans="1:8">
      <c r="A5209" t="str">
        <f t="shared" si="176"/>
        <v>Các sự nghiệp khác89</v>
      </c>
      <c r="B5209" s="25" t="s">
        <v>40</v>
      </c>
      <c r="C5209" s="6" t="s">
        <v>39</v>
      </c>
      <c r="D5209" s="47"/>
      <c r="E5209" s="50"/>
      <c r="F5209" s="46"/>
      <c r="G5209" s="45">
        <v>60965.410398560001</v>
      </c>
      <c r="H5209">
        <v>89</v>
      </c>
    </row>
    <row r="5210" spans="1:8">
      <c r="A5210" t="str">
        <f t="shared" si="176"/>
        <v>Chi chế độ tiền lương89</v>
      </c>
      <c r="B5210" s="25">
        <v>1</v>
      </c>
      <c r="C5210" s="10" t="s">
        <v>38</v>
      </c>
      <c r="D5210" s="48"/>
      <c r="E5210" s="45"/>
      <c r="F5210" s="46"/>
      <c r="G5210" s="45">
        <v>12754.38196656</v>
      </c>
      <c r="H5210">
        <v>89</v>
      </c>
    </row>
    <row r="5211" spans="1:8" ht="30">
      <c r="A5211" t="str">
        <f t="shared" si="176"/>
        <v>Chế độ tiền lương theo số biên chế có mặt89</v>
      </c>
      <c r="B5211" s="3" t="s">
        <v>10</v>
      </c>
      <c r="C5211" s="8" t="s">
        <v>37</v>
      </c>
      <c r="D5211" s="49"/>
      <c r="E5211" s="50">
        <v>65</v>
      </c>
      <c r="F5211" s="51"/>
      <c r="G5211" s="50">
        <v>10330.08533856</v>
      </c>
      <c r="H5211">
        <v>89</v>
      </c>
    </row>
    <row r="5212" spans="1:8">
      <c r="A5212" t="str">
        <f t="shared" si="176"/>
        <v>Phụ cấp cấp ủy89</v>
      </c>
      <c r="B5212" s="3" t="s">
        <v>1</v>
      </c>
      <c r="C5212" s="8" t="s">
        <v>36</v>
      </c>
      <c r="D5212" s="49"/>
      <c r="E5212" s="54">
        <v>24</v>
      </c>
      <c r="F5212" s="51">
        <v>8.4239999999999995</v>
      </c>
      <c r="G5212" s="50">
        <v>202.17599999999999</v>
      </c>
      <c r="H5212">
        <v>89</v>
      </c>
    </row>
    <row r="5213" spans="1:8">
      <c r="A5213" t="str">
        <f t="shared" si="176"/>
        <v>Phụ cấp HĐND89</v>
      </c>
      <c r="B5213" s="3" t="s">
        <v>26</v>
      </c>
      <c r="C5213" s="8" t="s">
        <v>35</v>
      </c>
      <c r="D5213" s="49"/>
      <c r="E5213" s="54">
        <v>64</v>
      </c>
      <c r="F5213" s="51">
        <v>8.4239999999999995</v>
      </c>
      <c r="G5213" s="50">
        <v>539.13599999999997</v>
      </c>
      <c r="H5213">
        <v>89</v>
      </c>
    </row>
    <row r="5214" spans="1:8" ht="45">
      <c r="A5214" t="str">
        <f t="shared" si="176"/>
        <v>Chế độ người hoạt động không chuyên trách, người trực tiếp tham gia hoạt động tại cấp ấp89</v>
      </c>
      <c r="B5214" s="3" t="s">
        <v>24</v>
      </c>
      <c r="C5214" s="8" t="s">
        <v>34</v>
      </c>
      <c r="D5214" s="49"/>
      <c r="E5214" s="50">
        <v>50</v>
      </c>
      <c r="F5214" s="51"/>
      <c r="G5214" s="50">
        <v>1682.9846280000002</v>
      </c>
      <c r="H5214">
        <v>89</v>
      </c>
    </row>
    <row r="5215" spans="1:8">
      <c r="A5215" t="str">
        <f t="shared" si="176"/>
        <v>Khoán chi hoạt động 89</v>
      </c>
      <c r="B5215" s="25">
        <v>2</v>
      </c>
      <c r="C5215" s="6" t="s">
        <v>33</v>
      </c>
      <c r="D5215" s="47"/>
      <c r="E5215" s="45">
        <v>101</v>
      </c>
      <c r="F5215" s="46">
        <v>196</v>
      </c>
      <c r="G5215" s="45">
        <v>7378</v>
      </c>
      <c r="H5215">
        <v>89</v>
      </c>
    </row>
    <row r="5216" spans="1:8" ht="30">
      <c r="A5216" t="str">
        <f t="shared" ref="A5216:A5238" si="177">C5216&amp;H5216</f>
        <v>Phân bổ theo số biên chế CBCC được giao89</v>
      </c>
      <c r="B5216" s="14" t="s">
        <v>10</v>
      </c>
      <c r="C5216" s="15" t="s">
        <v>32</v>
      </c>
      <c r="D5216" s="55"/>
      <c r="E5216" s="56">
        <v>68</v>
      </c>
      <c r="F5216" s="57">
        <v>80</v>
      </c>
      <c r="G5216" s="58">
        <v>5440</v>
      </c>
      <c r="H5216">
        <v>89</v>
      </c>
    </row>
    <row r="5217" spans="1:8" ht="30">
      <c r="A5217" t="str">
        <f t="shared" si="177"/>
        <v>Phân bổ theo số biên chế viên chức được giao89</v>
      </c>
      <c r="B5217" s="14" t="s">
        <v>1</v>
      </c>
      <c r="C5217" s="15" t="s">
        <v>31</v>
      </c>
      <c r="D5217" s="55"/>
      <c r="E5217" s="56">
        <v>15</v>
      </c>
      <c r="F5217" s="57">
        <v>50</v>
      </c>
      <c r="G5217" s="58">
        <v>750</v>
      </c>
      <c r="H5217">
        <v>89</v>
      </c>
    </row>
    <row r="5218" spans="1:8" ht="30">
      <c r="A5218" t="str">
        <f t="shared" si="177"/>
        <v>Phân bổ bổ sung số biên chế tiết kiệm, chưa tuyển89</v>
      </c>
      <c r="B5218" s="14" t="s">
        <v>26</v>
      </c>
      <c r="C5218" s="13" t="s">
        <v>30</v>
      </c>
      <c r="D5218" s="59"/>
      <c r="E5218" s="56">
        <v>18</v>
      </c>
      <c r="F5218" s="57">
        <v>66</v>
      </c>
      <c r="G5218" s="58">
        <v>1188</v>
      </c>
      <c r="H5218">
        <v>89</v>
      </c>
    </row>
    <row r="5219" spans="1:8">
      <c r="A5219" t="str">
        <f t="shared" si="177"/>
        <v>Chi các chế độ chính sách lớn89</v>
      </c>
      <c r="B5219" s="25">
        <v>3</v>
      </c>
      <c r="C5219" s="6" t="s">
        <v>29</v>
      </c>
      <c r="D5219" s="47"/>
      <c r="E5219" s="45"/>
      <c r="F5219" s="46"/>
      <c r="G5219" s="45">
        <v>18416.036</v>
      </c>
      <c r="H5219">
        <v>89</v>
      </c>
    </row>
    <row r="5220" spans="1:8" ht="30">
      <c r="A5220" t="str">
        <f t="shared" si="177"/>
        <v>Chi chế độ trợ giúp xã hội thường xuyên89</v>
      </c>
      <c r="B5220" s="3" t="s">
        <v>10</v>
      </c>
      <c r="C5220" s="8" t="s">
        <v>28</v>
      </c>
      <c r="D5220" s="49"/>
      <c r="E5220" s="50">
        <v>1036</v>
      </c>
      <c r="F5220" s="51"/>
      <c r="G5220" s="50">
        <v>8127</v>
      </c>
      <c r="H5220">
        <v>89</v>
      </c>
    </row>
    <row r="5221" spans="1:8">
      <c r="A5221" t="str">
        <f t="shared" si="177"/>
        <v>Tiền điện hộ nghèo, BTXH89</v>
      </c>
      <c r="B5221" s="3" t="s">
        <v>1</v>
      </c>
      <c r="C5221" s="8" t="s">
        <v>27</v>
      </c>
      <c r="D5221" s="49"/>
      <c r="E5221" s="50">
        <v>45</v>
      </c>
      <c r="F5221" s="51"/>
      <c r="G5221" s="50">
        <v>35.370000000000005</v>
      </c>
      <c r="H5221">
        <v>89</v>
      </c>
    </row>
    <row r="5222" spans="1:8" ht="30">
      <c r="A5222" t="str">
        <f t="shared" si="177"/>
        <v>Chính sách người có uy tín, già làng89</v>
      </c>
      <c r="B5222" s="3" t="s">
        <v>26</v>
      </c>
      <c r="C5222" s="8" t="s">
        <v>25</v>
      </c>
      <c r="D5222" s="49"/>
      <c r="E5222" s="50">
        <v>0</v>
      </c>
      <c r="F5222" s="51"/>
      <c r="G5222" s="50"/>
      <c r="H5222">
        <v>89</v>
      </c>
    </row>
    <row r="5223" spans="1:8" ht="30">
      <c r="A5223" t="str">
        <f t="shared" si="177"/>
        <v>Chế độ quà tặng, chúc thọ người cao tuổi89</v>
      </c>
      <c r="B5223" s="3" t="s">
        <v>24</v>
      </c>
      <c r="C5223" s="8" t="s">
        <v>23</v>
      </c>
      <c r="D5223" s="49"/>
      <c r="E5223" s="50">
        <v>227</v>
      </c>
      <c r="F5223" s="51"/>
      <c r="G5223" s="50">
        <v>110</v>
      </c>
      <c r="H5223">
        <v>89</v>
      </c>
    </row>
    <row r="5224" spans="1:8" ht="30">
      <c r="A5224" t="str">
        <f t="shared" si="177"/>
        <v>Chế độ đối với trưởng các đoàn thể ấp89</v>
      </c>
      <c r="B5224" s="3" t="s">
        <v>22</v>
      </c>
      <c r="C5224" s="8" t="s">
        <v>21</v>
      </c>
      <c r="D5224" s="49"/>
      <c r="E5224" s="50">
        <v>41</v>
      </c>
      <c r="F5224" s="51">
        <v>3.5999999999999996</v>
      </c>
      <c r="G5224" s="50">
        <v>147.6</v>
      </c>
      <c r="H5224">
        <v>89</v>
      </c>
    </row>
    <row r="5225" spans="1:8">
      <c r="A5225" t="str">
        <f t="shared" si="177"/>
        <v>Chế độ hỗ trợ tổ nhân dân89</v>
      </c>
      <c r="B5225" s="3" t="s">
        <v>20</v>
      </c>
      <c r="C5225" s="8" t="s">
        <v>19</v>
      </c>
      <c r="D5225" s="49"/>
      <c r="E5225" s="50">
        <v>114</v>
      </c>
      <c r="F5225" s="51">
        <v>3.5999999999999996</v>
      </c>
      <c r="G5225" s="50">
        <v>410.4</v>
      </c>
      <c r="H5225">
        <v>89</v>
      </c>
    </row>
    <row r="5226" spans="1:8" ht="30">
      <c r="A5226" t="str">
        <f t="shared" si="177"/>
        <v>Chế độ đối với đội an ninh trật tự cơ sở89</v>
      </c>
      <c r="B5226" s="3" t="s">
        <v>18</v>
      </c>
      <c r="C5226" s="8" t="s">
        <v>17</v>
      </c>
      <c r="D5226" s="49"/>
      <c r="E5226" s="50">
        <v>36</v>
      </c>
      <c r="F5226" s="51"/>
      <c r="G5226" s="50">
        <v>2560.3200000000002</v>
      </c>
      <c r="H5226">
        <v>89</v>
      </c>
    </row>
    <row r="5227" spans="1:8">
      <c r="A5227" t="str">
        <f t="shared" si="177"/>
        <v>Chế độ dân quân tự vệ89</v>
      </c>
      <c r="B5227" s="3" t="s">
        <v>16</v>
      </c>
      <c r="C5227" s="8" t="s">
        <v>15</v>
      </c>
      <c r="D5227" s="49"/>
      <c r="E5227" s="50">
        <v>28</v>
      </c>
      <c r="F5227" s="51"/>
      <c r="G5227" s="50">
        <v>5897.826</v>
      </c>
      <c r="H5227">
        <v>89</v>
      </c>
    </row>
    <row r="5228" spans="1:8">
      <c r="A5228" t="str">
        <f t="shared" si="177"/>
        <v>Chế độ hỗ trợ Tết Nguyên đán89</v>
      </c>
      <c r="B5228" s="3" t="s">
        <v>14</v>
      </c>
      <c r="C5228" s="8" t="s">
        <v>13</v>
      </c>
      <c r="D5228" s="49"/>
      <c r="E5228" s="50">
        <v>1354</v>
      </c>
      <c r="F5228" s="51"/>
      <c r="G5228" s="50">
        <v>1127.52</v>
      </c>
      <c r="H5228">
        <v>89</v>
      </c>
    </row>
    <row r="5229" spans="1:8">
      <c r="A5229" t="str">
        <f t="shared" si="177"/>
        <v>Chi thu gom, xử lý rác89</v>
      </c>
      <c r="B5229" s="25">
        <v>4</v>
      </c>
      <c r="C5229" s="10" t="s">
        <v>12</v>
      </c>
      <c r="D5229" s="48"/>
      <c r="E5229" s="45"/>
      <c r="F5229" s="46"/>
      <c r="G5229" s="45">
        <v>2818.6264320000005</v>
      </c>
      <c r="H5229">
        <v>89</v>
      </c>
    </row>
    <row r="5230" spans="1:8">
      <c r="A5230" t="str">
        <f t="shared" si="177"/>
        <v>Chi bổ sung đặc thù89</v>
      </c>
      <c r="B5230" s="25">
        <v>5</v>
      </c>
      <c r="C5230" s="6" t="s">
        <v>11</v>
      </c>
      <c r="D5230" s="47"/>
      <c r="E5230" s="45"/>
      <c r="F5230" s="46"/>
      <c r="G5230" s="45">
        <v>0</v>
      </c>
      <c r="H5230">
        <v>89</v>
      </c>
    </row>
    <row r="5231" spans="1:8">
      <c r="A5231" t="str">
        <f t="shared" si="177"/>
        <v>Hỗ trợ các phường, xã trung tâm89</v>
      </c>
      <c r="B5231" s="3" t="s">
        <v>10</v>
      </c>
      <c r="C5231" s="8" t="s">
        <v>9</v>
      </c>
      <c r="D5231" s="49"/>
      <c r="E5231" s="50"/>
      <c r="F5231" s="51"/>
      <c r="G5231" s="50">
        <v>0</v>
      </c>
      <c r="H5231">
        <v>89</v>
      </c>
    </row>
    <row r="5232" spans="1:8">
      <c r="A5232" t="str">
        <f t="shared" si="177"/>
        <v>- Phường Trấn Biên 89</v>
      </c>
      <c r="B5232" s="3"/>
      <c r="C5232" s="8" t="s">
        <v>8</v>
      </c>
      <c r="D5232" s="49"/>
      <c r="E5232" s="50"/>
      <c r="F5232" s="51">
        <v>70000</v>
      </c>
      <c r="G5232" s="50"/>
      <c r="H5232">
        <v>89</v>
      </c>
    </row>
    <row r="5233" spans="1:8" ht="30">
      <c r="A5233" t="str">
        <f t="shared" si="177"/>
        <v>- Phường Long Khánh và Phường Bình Phước89</v>
      </c>
      <c r="B5233" s="3"/>
      <c r="C5233" s="8" t="s">
        <v>7</v>
      </c>
      <c r="D5233" s="49"/>
      <c r="E5233" s="50"/>
      <c r="F5233" s="51">
        <v>19200</v>
      </c>
      <c r="G5233" s="50"/>
      <c r="H5233">
        <v>89</v>
      </c>
    </row>
    <row r="5234" spans="1:8">
      <c r="A5234" t="str">
        <f t="shared" si="177"/>
        <v>- Các phường trung tâm khác89</v>
      </c>
      <c r="B5234" s="3"/>
      <c r="C5234" s="8" t="s">
        <v>6</v>
      </c>
      <c r="D5234" s="49"/>
      <c r="E5234" s="50"/>
      <c r="F5234" s="51">
        <v>8500</v>
      </c>
      <c r="G5234" s="50"/>
      <c r="H5234">
        <v>89</v>
      </c>
    </row>
    <row r="5235" spans="1:8">
      <c r="A5235" t="str">
        <f t="shared" si="177"/>
        <v xml:space="preserve"> Hỗ trợ các xã vùng biên giới89</v>
      </c>
      <c r="B5235" s="3" t="s">
        <v>1</v>
      </c>
      <c r="C5235" s="8" t="s">
        <v>5</v>
      </c>
      <c r="D5235" s="49"/>
      <c r="E5235" s="50"/>
      <c r="F5235" s="51">
        <v>3000</v>
      </c>
      <c r="G5235" s="50">
        <v>0</v>
      </c>
      <c r="H5235">
        <v>89</v>
      </c>
    </row>
    <row r="5236" spans="1:8">
      <c r="A5236" t="str">
        <f t="shared" si="177"/>
        <v>Phân bổ chung 89</v>
      </c>
      <c r="B5236" s="25">
        <v>9</v>
      </c>
      <c r="C5236" s="6" t="s">
        <v>4</v>
      </c>
      <c r="D5236" s="47"/>
      <c r="E5236" s="45"/>
      <c r="F5236" s="46"/>
      <c r="G5236" s="45">
        <v>19598.366000000002</v>
      </c>
      <c r="H5236">
        <v>89</v>
      </c>
    </row>
    <row r="5237" spans="1:8">
      <c r="A5237" t="str">
        <f t="shared" si="177"/>
        <v>Phân bổ chung theo xã89</v>
      </c>
      <c r="B5237" s="3" t="s">
        <v>3</v>
      </c>
      <c r="C5237" s="8" t="s">
        <v>2</v>
      </c>
      <c r="D5237" s="49"/>
      <c r="E5237" s="50">
        <v>1</v>
      </c>
      <c r="F5237" s="51">
        <v>18000</v>
      </c>
      <c r="G5237" s="50">
        <v>18000</v>
      </c>
      <c r="H5237">
        <v>89</v>
      </c>
    </row>
    <row r="5238" spans="1:8">
      <c r="A5238" t="str">
        <f t="shared" si="177"/>
        <v>Phân bổ theo dân số 89</v>
      </c>
      <c r="B5238" s="3" t="s">
        <v>1</v>
      </c>
      <c r="C5238" s="8" t="s">
        <v>0</v>
      </c>
      <c r="D5238" s="49"/>
      <c r="E5238" s="52">
        <v>20758</v>
      </c>
      <c r="F5238" s="51">
        <v>7.6999999999999999E-2</v>
      </c>
      <c r="G5238" s="50">
        <v>1598.366</v>
      </c>
      <c r="H5238">
        <v>89</v>
      </c>
    </row>
    <row r="5241" spans="1:8">
      <c r="B5241" s="147" t="s">
        <v>64</v>
      </c>
      <c r="C5241" s="149" t="s">
        <v>63</v>
      </c>
      <c r="D5241" s="149" t="s">
        <v>62</v>
      </c>
      <c r="E5241" s="151" t="s">
        <v>61</v>
      </c>
      <c r="F5241" s="151"/>
      <c r="G5241" s="151"/>
      <c r="H5241">
        <v>90</v>
      </c>
    </row>
    <row r="5242" spans="1:8">
      <c r="B5242" s="148"/>
      <c r="C5242" s="150"/>
      <c r="D5242" s="150"/>
      <c r="E5242" s="18" t="s">
        <v>60</v>
      </c>
      <c r="F5242" s="18" t="s">
        <v>59</v>
      </c>
      <c r="G5242" s="18" t="s">
        <v>58</v>
      </c>
      <c r="H5242">
        <v>90</v>
      </c>
    </row>
    <row r="5243" spans="1:8">
      <c r="A5243" t="str">
        <f t="shared" ref="A5243:A5274" si="178">C5243&amp;H5243</f>
        <v>Tổng90</v>
      </c>
      <c r="B5243" s="25"/>
      <c r="C5243" s="26" t="s">
        <v>57</v>
      </c>
      <c r="D5243" s="45"/>
      <c r="E5243" s="45">
        <v>91629.760000000009</v>
      </c>
      <c r="F5243" s="46">
        <v>0</v>
      </c>
      <c r="G5243" s="45">
        <v>259585</v>
      </c>
      <c r="H5243">
        <v>90</v>
      </c>
    </row>
    <row r="5244" spans="1:8">
      <c r="A5244" t="str">
        <f t="shared" si="178"/>
        <v>Sự nghiệp giáo dục - đào tạo90</v>
      </c>
      <c r="B5244" s="25" t="s">
        <v>56</v>
      </c>
      <c r="C5244" s="6" t="s">
        <v>55</v>
      </c>
      <c r="D5244" s="47"/>
      <c r="E5244" s="45">
        <v>71294</v>
      </c>
      <c r="F5244" s="46">
        <v>0</v>
      </c>
      <c r="G5244" s="45">
        <v>172122</v>
      </c>
      <c r="H5244">
        <v>90</v>
      </c>
    </row>
    <row r="5245" spans="1:8" ht="28.5">
      <c r="A5245" t="str">
        <f t="shared" si="178"/>
        <v>Chi chế độ tiền lương theo số biên chế có mặt90</v>
      </c>
      <c r="B5245" s="25">
        <v>1</v>
      </c>
      <c r="C5245" s="10" t="s">
        <v>54</v>
      </c>
      <c r="D5245" s="48"/>
      <c r="E5245" s="45">
        <v>634</v>
      </c>
      <c r="F5245" s="46">
        <v>0</v>
      </c>
      <c r="G5245" s="45">
        <v>133621</v>
      </c>
      <c r="H5245">
        <v>90</v>
      </c>
    </row>
    <row r="5246" spans="1:8">
      <c r="A5246" t="str">
        <f t="shared" si="178"/>
        <v>Khoán chi hoạt động giáo dục90</v>
      </c>
      <c r="B5246" s="25">
        <v>2</v>
      </c>
      <c r="C5246" s="6" t="s">
        <v>163</v>
      </c>
      <c r="D5246" s="47"/>
      <c r="E5246" s="45">
        <v>664</v>
      </c>
      <c r="F5246" s="46">
        <v>0</v>
      </c>
      <c r="G5246" s="45">
        <v>29120</v>
      </c>
      <c r="H5246">
        <v>90</v>
      </c>
    </row>
    <row r="5247" spans="1:8">
      <c r="A5247" t="str">
        <f t="shared" si="178"/>
        <v>Mầm non90</v>
      </c>
      <c r="B5247" s="3" t="s">
        <v>10</v>
      </c>
      <c r="C5247" s="8" t="s">
        <v>53</v>
      </c>
      <c r="D5247" s="49"/>
      <c r="E5247" s="50">
        <v>156</v>
      </c>
      <c r="F5247" s="51">
        <v>0</v>
      </c>
      <c r="G5247" s="50">
        <v>9360</v>
      </c>
      <c r="H5247">
        <v>90</v>
      </c>
    </row>
    <row r="5248" spans="1:8">
      <c r="A5248" t="str">
        <f t="shared" si="178"/>
        <v>- Phường90</v>
      </c>
      <c r="B5248" s="3"/>
      <c r="C5248" s="8" t="s">
        <v>167</v>
      </c>
      <c r="D5248" s="49"/>
      <c r="E5248" s="50">
        <v>0</v>
      </c>
      <c r="F5248" s="51">
        <v>52</v>
      </c>
      <c r="G5248" s="50">
        <v>0</v>
      </c>
      <c r="H5248">
        <v>90</v>
      </c>
    </row>
    <row r="5249" spans="1:8">
      <c r="A5249" t="str">
        <f t="shared" si="178"/>
        <v>- Xã90</v>
      </c>
      <c r="B5249" s="3"/>
      <c r="C5249" s="8" t="s">
        <v>164</v>
      </c>
      <c r="D5249" s="49"/>
      <c r="E5249" s="50">
        <v>156</v>
      </c>
      <c r="F5249" s="51">
        <v>60</v>
      </c>
      <c r="G5249" s="50">
        <v>9360</v>
      </c>
      <c r="H5249">
        <v>90</v>
      </c>
    </row>
    <row r="5250" spans="1:8">
      <c r="A5250" t="str">
        <f t="shared" si="178"/>
        <v>Cấp 1, 290</v>
      </c>
      <c r="B5250" s="3" t="s">
        <v>1</v>
      </c>
      <c r="C5250" s="8" t="s">
        <v>52</v>
      </c>
      <c r="D5250" s="49"/>
      <c r="E5250" s="50">
        <v>508</v>
      </c>
      <c r="F5250" s="51">
        <v>0</v>
      </c>
      <c r="G5250" s="50">
        <v>17780</v>
      </c>
      <c r="H5250">
        <v>90</v>
      </c>
    </row>
    <row r="5251" spans="1:8">
      <c r="A5251" t="str">
        <f t="shared" si="178"/>
        <v>-Phường90</v>
      </c>
      <c r="B5251" s="3"/>
      <c r="C5251" s="8" t="s">
        <v>168</v>
      </c>
      <c r="D5251" s="49"/>
      <c r="E5251" s="50">
        <v>0</v>
      </c>
      <c r="F5251" s="51">
        <v>30</v>
      </c>
      <c r="G5251" s="50">
        <v>0</v>
      </c>
      <c r="H5251">
        <v>90</v>
      </c>
    </row>
    <row r="5252" spans="1:8">
      <c r="A5252" t="str">
        <f t="shared" si="178"/>
        <v>-Xã90</v>
      </c>
      <c r="B5252" s="3"/>
      <c r="C5252" s="8" t="s">
        <v>169</v>
      </c>
      <c r="D5252" s="49"/>
      <c r="E5252" s="50">
        <v>508</v>
      </c>
      <c r="F5252" s="51">
        <v>35</v>
      </c>
      <c r="G5252" s="50">
        <v>17780</v>
      </c>
      <c r="H5252">
        <v>90</v>
      </c>
    </row>
    <row r="5253" spans="1:8">
      <c r="A5253" t="str">
        <f t="shared" si="178"/>
        <v>Trường chính trị 90</v>
      </c>
      <c r="B5253" s="3" t="s">
        <v>26</v>
      </c>
      <c r="C5253" s="8" t="s">
        <v>51</v>
      </c>
      <c r="D5253" s="49"/>
      <c r="E5253" s="50">
        <v>0</v>
      </c>
      <c r="F5253" s="51">
        <v>80</v>
      </c>
      <c r="G5253" s="50">
        <v>0</v>
      </c>
      <c r="H5253">
        <v>90</v>
      </c>
    </row>
    <row r="5254" spans="1:8">
      <c r="A5254" t="str">
        <f t="shared" si="178"/>
        <v>Trường dân tộc nội trú90</v>
      </c>
      <c r="B5254" s="3" t="s">
        <v>24</v>
      </c>
      <c r="C5254" s="8" t="s">
        <v>165</v>
      </c>
      <c r="D5254" s="49"/>
      <c r="E5254" s="50">
        <v>0</v>
      </c>
      <c r="F5254" s="51">
        <v>55</v>
      </c>
      <c r="G5254" s="50">
        <v>0</v>
      </c>
      <c r="H5254">
        <v>90</v>
      </c>
    </row>
    <row r="5255" spans="1:8" ht="45">
      <c r="A5255" t="str">
        <f t="shared" si="178"/>
        <v>'Phân bổ bổ sung số biên chế tiết kiệm, chưa tuyển sự nghiệp giáo dục - đào tạo90</v>
      </c>
      <c r="B5255" s="3" t="s">
        <v>22</v>
      </c>
      <c r="C5255" s="8" t="s">
        <v>170</v>
      </c>
      <c r="D5255" s="49"/>
      <c r="E5255" s="50">
        <v>30</v>
      </c>
      <c r="F5255" s="51">
        <v>66</v>
      </c>
      <c r="G5255" s="50">
        <v>1980</v>
      </c>
      <c r="H5255">
        <v>90</v>
      </c>
    </row>
    <row r="5256" spans="1:8">
      <c r="A5256" t="str">
        <f t="shared" si="178"/>
        <v>Chi các chế độ chính sách90</v>
      </c>
      <c r="B5256" s="25">
        <v>3</v>
      </c>
      <c r="C5256" s="6" t="s">
        <v>50</v>
      </c>
      <c r="D5256" s="47"/>
      <c r="E5256" s="45">
        <v>2740</v>
      </c>
      <c r="F5256" s="46">
        <v>0</v>
      </c>
      <c r="G5256" s="45">
        <v>8484</v>
      </c>
      <c r="H5256">
        <v>90</v>
      </c>
    </row>
    <row r="5257" spans="1:8" ht="30">
      <c r="A5257" t="str">
        <f t="shared" si="178"/>
        <v>Miễn giảm học phí, hỗ trợ chi phí học tập90</v>
      </c>
      <c r="B5257" s="3" t="s">
        <v>10</v>
      </c>
      <c r="C5257" s="8" t="s">
        <v>49</v>
      </c>
      <c r="D5257" s="49"/>
      <c r="E5257" s="50">
        <v>303</v>
      </c>
      <c r="F5257" s="51">
        <v>0</v>
      </c>
      <c r="G5257" s="50">
        <v>409</v>
      </c>
      <c r="H5257">
        <v>90</v>
      </c>
    </row>
    <row r="5258" spans="1:8" ht="45">
      <c r="A5258" t="str">
        <f t="shared" si="178"/>
        <v>Chính sách hỗ trợ mầm non (tiền ăn trẻ, hỗ trợ giáo viên, hỗ trợ cơ sở mầm non)90</v>
      </c>
      <c r="B5258" s="3" t="s">
        <v>1</v>
      </c>
      <c r="C5258" s="8" t="s">
        <v>48</v>
      </c>
      <c r="D5258" s="49"/>
      <c r="E5258" s="50">
        <v>1483</v>
      </c>
      <c r="F5258" s="51">
        <v>0</v>
      </c>
      <c r="G5258" s="50">
        <v>3259</v>
      </c>
      <c r="H5258">
        <v>90</v>
      </c>
    </row>
    <row r="5259" spans="1:8">
      <c r="A5259" t="str">
        <f t="shared" si="178"/>
        <v>Chế độ hỗ trợ học sinh khuyết tật90</v>
      </c>
      <c r="B5259" s="3" t="s">
        <v>26</v>
      </c>
      <c r="C5259" s="8" t="s">
        <v>47</v>
      </c>
      <c r="D5259" s="49"/>
      <c r="E5259" s="50">
        <v>0</v>
      </c>
      <c r="F5259" s="51">
        <v>0</v>
      </c>
      <c r="G5259" s="50">
        <v>0</v>
      </c>
      <c r="H5259">
        <v>90</v>
      </c>
    </row>
    <row r="5260" spans="1:8" ht="30">
      <c r="A5260" t="str">
        <f t="shared" si="178"/>
        <v>Chế độ giáo viên dạy trẻ khuyết tật90</v>
      </c>
      <c r="B5260" s="3" t="s">
        <v>24</v>
      </c>
      <c r="C5260" s="8" t="s">
        <v>46</v>
      </c>
      <c r="D5260" s="49"/>
      <c r="E5260" s="50">
        <v>312</v>
      </c>
      <c r="F5260" s="51">
        <v>0</v>
      </c>
      <c r="G5260" s="50">
        <v>4029</v>
      </c>
      <c r="H5260">
        <v>90</v>
      </c>
    </row>
    <row r="5261" spans="1:8" ht="30">
      <c r="A5261" t="str">
        <f t="shared" si="178"/>
        <v>Chế độ hỗ trợ trẻ em nhà trẻ bán trú90</v>
      </c>
      <c r="B5261" s="3" t="s">
        <v>22</v>
      </c>
      <c r="C5261" s="8" t="s">
        <v>45</v>
      </c>
      <c r="D5261" s="49"/>
      <c r="E5261" s="50">
        <v>8</v>
      </c>
      <c r="F5261" s="51">
        <v>0</v>
      </c>
      <c r="G5261" s="50">
        <v>26</v>
      </c>
      <c r="H5261">
        <v>90</v>
      </c>
    </row>
    <row r="5262" spans="1:8" ht="30">
      <c r="A5262" t="str">
        <f t="shared" si="178"/>
        <v>Chế độ hỗ trợ đối với học sinh, trường dân tộc nội trú90</v>
      </c>
      <c r="B5262" s="21" t="s">
        <v>20</v>
      </c>
      <c r="C5262" s="22" t="s">
        <v>161</v>
      </c>
      <c r="D5262" s="49"/>
      <c r="E5262" s="50">
        <v>0</v>
      </c>
      <c r="F5262" s="51">
        <v>0</v>
      </c>
      <c r="G5262" s="50">
        <v>0</v>
      </c>
      <c r="H5262">
        <v>90</v>
      </c>
    </row>
    <row r="5263" spans="1:8">
      <c r="A5263" t="str">
        <f t="shared" si="178"/>
        <v>Hỗ trợ Tết Nguyên đán90</v>
      </c>
      <c r="B5263" s="3" t="s">
        <v>18</v>
      </c>
      <c r="C5263" s="8" t="s">
        <v>44</v>
      </c>
      <c r="D5263" s="49"/>
      <c r="E5263" s="50">
        <v>634</v>
      </c>
      <c r="F5263" s="51">
        <v>1.2</v>
      </c>
      <c r="G5263" s="50">
        <v>761</v>
      </c>
      <c r="H5263">
        <v>90</v>
      </c>
    </row>
    <row r="5264" spans="1:8">
      <c r="A5264" t="str">
        <f t="shared" si="178"/>
        <v>Các đặc thù90</v>
      </c>
      <c r="B5264" s="25">
        <v>4</v>
      </c>
      <c r="C5264" s="6" t="s">
        <v>43</v>
      </c>
      <c r="D5264" s="47"/>
      <c r="E5264" s="45">
        <v>4</v>
      </c>
      <c r="F5264" s="46">
        <v>0</v>
      </c>
      <c r="G5264" s="45">
        <v>224</v>
      </c>
      <c r="H5264">
        <v>90</v>
      </c>
    </row>
    <row r="5265" spans="1:8" ht="30">
      <c r="A5265" t="str">
        <f t="shared" si="178"/>
        <v>Trường có từ 02 cơ sở trở lên, mỗi cơ sở90</v>
      </c>
      <c r="B5265" s="3" t="s">
        <v>10</v>
      </c>
      <c r="C5265" s="8" t="s">
        <v>42</v>
      </c>
      <c r="D5265" s="49"/>
      <c r="E5265" s="50">
        <v>4</v>
      </c>
      <c r="F5265" s="51">
        <v>56</v>
      </c>
      <c r="G5265" s="50">
        <v>224</v>
      </c>
      <c r="H5265">
        <v>90</v>
      </c>
    </row>
    <row r="5266" spans="1:8" ht="30">
      <c r="A5266" t="str">
        <f t="shared" si="178"/>
        <v>Hỗ trợ các phường, xã trung tâm (kinh phí đào tạo chính trị)90</v>
      </c>
      <c r="B5266" s="3" t="s">
        <v>1</v>
      </c>
      <c r="C5266" s="8" t="s">
        <v>166</v>
      </c>
      <c r="D5266" s="49"/>
      <c r="E5266" s="50">
        <v>0</v>
      </c>
      <c r="F5266" s="51">
        <v>1500</v>
      </c>
      <c r="G5266" s="50">
        <v>0</v>
      </c>
      <c r="H5266">
        <v>90</v>
      </c>
    </row>
    <row r="5267" spans="1:8">
      <c r="A5267" t="str">
        <f t="shared" si="178"/>
        <v>Kinh phí hoạt động ngành90</v>
      </c>
      <c r="B5267" s="25">
        <v>5</v>
      </c>
      <c r="C5267" s="6" t="s">
        <v>41</v>
      </c>
      <c r="D5267" s="47"/>
      <c r="E5267" s="52">
        <v>67252</v>
      </c>
      <c r="F5267" s="53">
        <v>0.01</v>
      </c>
      <c r="G5267" s="45">
        <v>673</v>
      </c>
      <c r="H5267">
        <v>90</v>
      </c>
    </row>
    <row r="5268" spans="1:8">
      <c r="A5268" t="str">
        <f t="shared" si="178"/>
        <v>Các sự nghiệp khác90</v>
      </c>
      <c r="B5268" s="25" t="s">
        <v>40</v>
      </c>
      <c r="C5268" s="6" t="s">
        <v>39</v>
      </c>
      <c r="D5268" s="47"/>
      <c r="E5268" s="50">
        <v>20335.760000000002</v>
      </c>
      <c r="F5268" s="46">
        <v>0</v>
      </c>
      <c r="G5268" s="45">
        <v>87463</v>
      </c>
      <c r="H5268">
        <v>90</v>
      </c>
    </row>
    <row r="5269" spans="1:8">
      <c r="A5269" t="str">
        <f t="shared" si="178"/>
        <v>Chi chế độ tiền lương90</v>
      </c>
      <c r="B5269" s="25">
        <v>1</v>
      </c>
      <c r="C5269" s="10" t="s">
        <v>38</v>
      </c>
      <c r="D5269" s="48"/>
      <c r="E5269" s="45">
        <v>304</v>
      </c>
      <c r="F5269" s="46">
        <v>0</v>
      </c>
      <c r="G5269" s="45">
        <v>18052</v>
      </c>
      <c r="H5269">
        <v>90</v>
      </c>
    </row>
    <row r="5270" spans="1:8" ht="30">
      <c r="A5270" t="str">
        <f t="shared" si="178"/>
        <v>Chế độ tiền lương theo số biên chế có mặt90</v>
      </c>
      <c r="B5270" s="3" t="s">
        <v>10</v>
      </c>
      <c r="C5270" s="8" t="s">
        <v>37</v>
      </c>
      <c r="D5270" s="49"/>
      <c r="E5270" s="50">
        <v>90</v>
      </c>
      <c r="F5270" s="51">
        <v>0</v>
      </c>
      <c r="G5270" s="50">
        <v>14546</v>
      </c>
      <c r="H5270">
        <v>90</v>
      </c>
    </row>
    <row r="5271" spans="1:8">
      <c r="A5271" t="str">
        <f t="shared" si="178"/>
        <v>Phụ cấp cấp ủy90</v>
      </c>
      <c r="B5271" s="3" t="s">
        <v>1</v>
      </c>
      <c r="C5271" s="8" t="s">
        <v>36</v>
      </c>
      <c r="D5271" s="49"/>
      <c r="E5271" s="54">
        <v>27</v>
      </c>
      <c r="F5271" s="51">
        <v>8.4239999999999995</v>
      </c>
      <c r="G5271" s="50">
        <v>227</v>
      </c>
      <c r="H5271">
        <v>90</v>
      </c>
    </row>
    <row r="5272" spans="1:8">
      <c r="A5272" t="str">
        <f t="shared" si="178"/>
        <v>Phụ cấp HĐND90</v>
      </c>
      <c r="B5272" s="3" t="s">
        <v>26</v>
      </c>
      <c r="C5272" s="8" t="s">
        <v>35</v>
      </c>
      <c r="D5272" s="49"/>
      <c r="E5272" s="54">
        <v>88</v>
      </c>
      <c r="F5272" s="51">
        <v>8.4239999999999995</v>
      </c>
      <c r="G5272" s="50">
        <v>741</v>
      </c>
      <c r="H5272">
        <v>90</v>
      </c>
    </row>
    <row r="5273" spans="1:8" ht="45">
      <c r="A5273" t="str">
        <f t="shared" si="178"/>
        <v>Chế độ người hoạt động không chuyên trách, người trực tiếp tham gia hoạt động tại cấp ấp90</v>
      </c>
      <c r="B5273" s="3" t="s">
        <v>24</v>
      </c>
      <c r="C5273" s="8" t="s">
        <v>34</v>
      </c>
      <c r="D5273" s="49"/>
      <c r="E5273" s="50">
        <v>99</v>
      </c>
      <c r="F5273" s="51">
        <v>0</v>
      </c>
      <c r="G5273" s="50">
        <v>2538</v>
      </c>
      <c r="H5273">
        <v>90</v>
      </c>
    </row>
    <row r="5274" spans="1:8">
      <c r="A5274" t="str">
        <f t="shared" si="178"/>
        <v>Khoán chi hoạt động 90</v>
      </c>
      <c r="B5274" s="25">
        <v>2</v>
      </c>
      <c r="C5274" s="6" t="s">
        <v>33</v>
      </c>
      <c r="D5274" s="47"/>
      <c r="E5274" s="45">
        <v>102</v>
      </c>
      <c r="F5274" s="46">
        <v>196</v>
      </c>
      <c r="G5274" s="45">
        <v>8502</v>
      </c>
      <c r="H5274">
        <v>90</v>
      </c>
    </row>
    <row r="5275" spans="1:8" ht="30">
      <c r="A5275" t="str">
        <f t="shared" ref="A5275:A5297" si="179">C5275&amp;H5275</f>
        <v>Phân bổ theo số biên chế CBCC được giao90</v>
      </c>
      <c r="B5275" s="14" t="s">
        <v>10</v>
      </c>
      <c r="C5275" s="15" t="s">
        <v>32</v>
      </c>
      <c r="D5275" s="55"/>
      <c r="E5275" s="56">
        <v>87</v>
      </c>
      <c r="F5275" s="57">
        <v>80</v>
      </c>
      <c r="G5275" s="58">
        <v>6960</v>
      </c>
      <c r="H5275">
        <v>90</v>
      </c>
    </row>
    <row r="5276" spans="1:8" ht="30">
      <c r="A5276" t="str">
        <f t="shared" si="179"/>
        <v>Phân bổ theo số biên chế viên chức được giao90</v>
      </c>
      <c r="B5276" s="14" t="s">
        <v>1</v>
      </c>
      <c r="C5276" s="15" t="s">
        <v>31</v>
      </c>
      <c r="D5276" s="55"/>
      <c r="E5276" s="56">
        <v>15</v>
      </c>
      <c r="F5276" s="57">
        <v>50</v>
      </c>
      <c r="G5276" s="58">
        <v>750</v>
      </c>
      <c r="H5276">
        <v>90</v>
      </c>
    </row>
    <row r="5277" spans="1:8" ht="30">
      <c r="A5277" t="str">
        <f t="shared" si="179"/>
        <v>Phân bổ bổ sung số biên chế tiết kiệm, chưa tuyển90</v>
      </c>
      <c r="B5277" s="14" t="s">
        <v>26</v>
      </c>
      <c r="C5277" s="13" t="s">
        <v>30</v>
      </c>
      <c r="D5277" s="59"/>
      <c r="E5277" s="56">
        <v>12</v>
      </c>
      <c r="F5277" s="57">
        <v>66</v>
      </c>
      <c r="G5277" s="58">
        <v>792</v>
      </c>
      <c r="H5277">
        <v>90</v>
      </c>
    </row>
    <row r="5278" spans="1:8">
      <c r="A5278" t="str">
        <f t="shared" si="179"/>
        <v>Chi các chế độ chính sách lớn90</v>
      </c>
      <c r="B5278" s="25">
        <v>3</v>
      </c>
      <c r="C5278" s="6" t="s">
        <v>29</v>
      </c>
      <c r="D5278" s="47"/>
      <c r="E5278" s="45">
        <v>8351</v>
      </c>
      <c r="F5278" s="46">
        <v>0</v>
      </c>
      <c r="G5278" s="45">
        <v>31528</v>
      </c>
      <c r="H5278">
        <v>90</v>
      </c>
    </row>
    <row r="5279" spans="1:8" ht="30">
      <c r="A5279" t="str">
        <f t="shared" si="179"/>
        <v>Chi chế độ trợ giúp xã hội thường xuyên90</v>
      </c>
      <c r="B5279" s="3" t="s">
        <v>10</v>
      </c>
      <c r="C5279" s="8" t="s">
        <v>28</v>
      </c>
      <c r="D5279" s="49"/>
      <c r="E5279" s="50">
        <v>3026</v>
      </c>
      <c r="F5279" s="51">
        <v>0</v>
      </c>
      <c r="G5279" s="50">
        <v>10707</v>
      </c>
      <c r="H5279">
        <v>90</v>
      </c>
    </row>
    <row r="5280" spans="1:8">
      <c r="A5280" t="str">
        <f t="shared" si="179"/>
        <v>Tiền điện hộ nghèo, BTXH90</v>
      </c>
      <c r="B5280" s="3" t="s">
        <v>1</v>
      </c>
      <c r="C5280" s="8" t="s">
        <v>27</v>
      </c>
      <c r="D5280" s="49"/>
      <c r="E5280" s="50">
        <v>324</v>
      </c>
      <c r="F5280" s="51">
        <v>0</v>
      </c>
      <c r="G5280" s="50">
        <v>255</v>
      </c>
      <c r="H5280">
        <v>90</v>
      </c>
    </row>
    <row r="5281" spans="1:8" ht="30">
      <c r="A5281" t="str">
        <f t="shared" si="179"/>
        <v>Chính sách người có uy tín, già làng90</v>
      </c>
      <c r="B5281" s="3" t="s">
        <v>26</v>
      </c>
      <c r="C5281" s="8" t="s">
        <v>25</v>
      </c>
      <c r="D5281" s="49"/>
      <c r="E5281" s="50">
        <v>3</v>
      </c>
      <c r="F5281" s="51">
        <v>0</v>
      </c>
      <c r="G5281" s="50">
        <v>35</v>
      </c>
      <c r="H5281">
        <v>90</v>
      </c>
    </row>
    <row r="5282" spans="1:8" ht="30">
      <c r="A5282" t="str">
        <f t="shared" si="179"/>
        <v>Chế độ quà tặng, chúc thọ người cao tuổi90</v>
      </c>
      <c r="B5282" s="3" t="s">
        <v>24</v>
      </c>
      <c r="C5282" s="8" t="s">
        <v>23</v>
      </c>
      <c r="D5282" s="49"/>
      <c r="E5282" s="50">
        <v>864</v>
      </c>
      <c r="F5282" s="51">
        <v>0</v>
      </c>
      <c r="G5282" s="50">
        <v>436</v>
      </c>
      <c r="H5282">
        <v>90</v>
      </c>
    </row>
    <row r="5283" spans="1:8" ht="30">
      <c r="A5283" t="str">
        <f t="shared" si="179"/>
        <v>Chế độ đối với trưởng các đoàn thể ấp90</v>
      </c>
      <c r="B5283" s="3" t="s">
        <v>22</v>
      </c>
      <c r="C5283" s="8" t="s">
        <v>21</v>
      </c>
      <c r="D5283" s="49"/>
      <c r="E5283" s="50">
        <v>105</v>
      </c>
      <c r="F5283" s="51">
        <v>3.5999999999999996</v>
      </c>
      <c r="G5283" s="50">
        <v>378</v>
      </c>
      <c r="H5283">
        <v>90</v>
      </c>
    </row>
    <row r="5284" spans="1:8">
      <c r="A5284" t="str">
        <f t="shared" si="179"/>
        <v>Chế độ hỗ trợ tổ nhân dân90</v>
      </c>
      <c r="B5284" s="3" t="s">
        <v>20</v>
      </c>
      <c r="C5284" s="8" t="s">
        <v>19</v>
      </c>
      <c r="D5284" s="49"/>
      <c r="E5284" s="50">
        <v>395</v>
      </c>
      <c r="F5284" s="51">
        <v>3.5999999999999996</v>
      </c>
      <c r="G5284" s="50">
        <v>1422</v>
      </c>
      <c r="H5284">
        <v>90</v>
      </c>
    </row>
    <row r="5285" spans="1:8" ht="30">
      <c r="A5285" t="str">
        <f t="shared" si="179"/>
        <v>Chế độ đối với đội an ninh trật tự cơ sở90</v>
      </c>
      <c r="B5285" s="3" t="s">
        <v>18</v>
      </c>
      <c r="C5285" s="8" t="s">
        <v>17</v>
      </c>
      <c r="D5285" s="49"/>
      <c r="E5285" s="50">
        <v>65</v>
      </c>
      <c r="F5285" s="51">
        <v>0</v>
      </c>
      <c r="G5285" s="50">
        <v>4190</v>
      </c>
      <c r="H5285">
        <v>90</v>
      </c>
    </row>
    <row r="5286" spans="1:8">
      <c r="A5286" t="str">
        <f t="shared" si="179"/>
        <v>Chế độ dân quân tự vệ90</v>
      </c>
      <c r="B5286" s="3" t="s">
        <v>16</v>
      </c>
      <c r="C5286" s="8" t="s">
        <v>15</v>
      </c>
      <c r="D5286" s="49"/>
      <c r="E5286" s="50">
        <v>28</v>
      </c>
      <c r="F5286" s="51">
        <v>0</v>
      </c>
      <c r="G5286" s="50">
        <v>11264</v>
      </c>
      <c r="H5286">
        <v>90</v>
      </c>
    </row>
    <row r="5287" spans="1:8">
      <c r="A5287" t="str">
        <f t="shared" si="179"/>
        <v>Chế độ hỗ trợ Tết Nguyên đán90</v>
      </c>
      <c r="B5287" s="3" t="s">
        <v>14</v>
      </c>
      <c r="C5287" s="8" t="s">
        <v>13</v>
      </c>
      <c r="D5287" s="49"/>
      <c r="E5287" s="50">
        <v>3541</v>
      </c>
      <c r="F5287" s="51">
        <v>0</v>
      </c>
      <c r="G5287" s="50">
        <v>2841</v>
      </c>
      <c r="H5287">
        <v>90</v>
      </c>
    </row>
    <row r="5288" spans="1:8">
      <c r="A5288" t="str">
        <f t="shared" si="179"/>
        <v>Chi thu gom, xử lý rác90</v>
      </c>
      <c r="B5288" s="25">
        <v>4</v>
      </c>
      <c r="C5288" s="10" t="s">
        <v>12</v>
      </c>
      <c r="D5288" s="48"/>
      <c r="E5288" s="45">
        <v>11578.76</v>
      </c>
      <c r="F5288" s="46">
        <v>0.53568000000000005</v>
      </c>
      <c r="G5288" s="45">
        <v>6203</v>
      </c>
      <c r="H5288">
        <v>90</v>
      </c>
    </row>
    <row r="5289" spans="1:8">
      <c r="A5289" t="str">
        <f t="shared" si="179"/>
        <v>Chi bổ sung đặc thù90</v>
      </c>
      <c r="B5289" s="25">
        <v>5</v>
      </c>
      <c r="C5289" s="6" t="s">
        <v>11</v>
      </c>
      <c r="D5289" s="47"/>
      <c r="E5289" s="45">
        <v>0</v>
      </c>
      <c r="F5289" s="46">
        <v>0</v>
      </c>
      <c r="G5289" s="45">
        <v>0</v>
      </c>
      <c r="H5289">
        <v>90</v>
      </c>
    </row>
    <row r="5290" spans="1:8">
      <c r="A5290" t="str">
        <f t="shared" si="179"/>
        <v>Hỗ trợ các phường, xã trung tâm90</v>
      </c>
      <c r="B5290" s="3" t="s">
        <v>10</v>
      </c>
      <c r="C5290" s="8" t="s">
        <v>9</v>
      </c>
      <c r="D5290" s="49"/>
      <c r="E5290" s="50">
        <v>0</v>
      </c>
      <c r="F5290" s="51">
        <v>90700</v>
      </c>
      <c r="G5290" s="50">
        <v>0</v>
      </c>
      <c r="H5290">
        <v>90</v>
      </c>
    </row>
    <row r="5291" spans="1:8">
      <c r="A5291" t="str">
        <f t="shared" si="179"/>
        <v>- Phường Trấn Biên 90</v>
      </c>
      <c r="B5291" s="3"/>
      <c r="C5291" s="8" t="s">
        <v>8</v>
      </c>
      <c r="D5291" s="49"/>
      <c r="E5291" s="50">
        <v>0</v>
      </c>
      <c r="F5291" s="51">
        <v>60000</v>
      </c>
      <c r="G5291" s="50">
        <v>0</v>
      </c>
      <c r="H5291">
        <v>90</v>
      </c>
    </row>
    <row r="5292" spans="1:8" ht="30">
      <c r="A5292" t="str">
        <f t="shared" si="179"/>
        <v>- Phường Long Khánh và Phường Bình Phước90</v>
      </c>
      <c r="B5292" s="3"/>
      <c r="C5292" s="8" t="s">
        <v>7</v>
      </c>
      <c r="D5292" s="49"/>
      <c r="E5292" s="50">
        <v>0</v>
      </c>
      <c r="F5292" s="51">
        <v>19200</v>
      </c>
      <c r="G5292" s="50">
        <v>0</v>
      </c>
      <c r="H5292">
        <v>90</v>
      </c>
    </row>
    <row r="5293" spans="1:8">
      <c r="A5293" t="str">
        <f t="shared" si="179"/>
        <v>- Các phường trung tâm khác90</v>
      </c>
      <c r="B5293" s="3"/>
      <c r="C5293" s="8" t="s">
        <v>6</v>
      </c>
      <c r="D5293" s="49"/>
      <c r="E5293" s="50">
        <v>0</v>
      </c>
      <c r="F5293" s="51">
        <v>8500</v>
      </c>
      <c r="G5293" s="50">
        <v>0</v>
      </c>
      <c r="H5293">
        <v>90</v>
      </c>
    </row>
    <row r="5294" spans="1:8">
      <c r="A5294" t="str">
        <f t="shared" si="179"/>
        <v xml:space="preserve"> Hỗ trợ các xã vùng biên giới90</v>
      </c>
      <c r="B5294" s="3" t="s">
        <v>1</v>
      </c>
      <c r="C5294" s="8" t="s">
        <v>5</v>
      </c>
      <c r="D5294" s="49"/>
      <c r="E5294" s="50">
        <v>0</v>
      </c>
      <c r="F5294" s="51">
        <v>3000</v>
      </c>
      <c r="G5294" s="50">
        <v>0</v>
      </c>
      <c r="H5294">
        <v>90</v>
      </c>
    </row>
    <row r="5295" spans="1:8">
      <c r="A5295" t="str">
        <f t="shared" si="179"/>
        <v>Phân bổ chung 90</v>
      </c>
      <c r="B5295" s="25">
        <v>9</v>
      </c>
      <c r="C5295" s="6" t="s">
        <v>4</v>
      </c>
      <c r="D5295" s="47"/>
      <c r="E5295" s="45">
        <v>0</v>
      </c>
      <c r="F5295" s="46">
        <v>0</v>
      </c>
      <c r="G5295" s="45">
        <v>23178</v>
      </c>
      <c r="H5295">
        <v>90</v>
      </c>
    </row>
    <row r="5296" spans="1:8">
      <c r="A5296" t="str">
        <f t="shared" si="179"/>
        <v>Phân bổ chung theo xã90</v>
      </c>
      <c r="B5296" s="3" t="s">
        <v>3</v>
      </c>
      <c r="C5296" s="8" t="s">
        <v>2</v>
      </c>
      <c r="D5296" s="49"/>
      <c r="E5296" s="50">
        <v>1</v>
      </c>
      <c r="F5296" s="51">
        <v>18000</v>
      </c>
      <c r="G5296" s="50">
        <v>18000</v>
      </c>
      <c r="H5296">
        <v>90</v>
      </c>
    </row>
    <row r="5297" spans="1:8">
      <c r="A5297" t="str">
        <f t="shared" si="179"/>
        <v>Phân bổ theo dân số 90</v>
      </c>
      <c r="B5297" s="3" t="s">
        <v>1</v>
      </c>
      <c r="C5297" s="8" t="s">
        <v>0</v>
      </c>
      <c r="D5297" s="49"/>
      <c r="E5297" s="52">
        <v>67252</v>
      </c>
      <c r="F5297" s="51">
        <v>7.6999999999999999E-2</v>
      </c>
      <c r="G5297" s="50">
        <v>5178</v>
      </c>
      <c r="H5297">
        <v>90</v>
      </c>
    </row>
    <row r="5300" spans="1:8">
      <c r="B5300" s="147" t="s">
        <v>64</v>
      </c>
      <c r="C5300" s="149" t="s">
        <v>63</v>
      </c>
      <c r="D5300" s="149" t="s">
        <v>62</v>
      </c>
      <c r="E5300" s="151" t="s">
        <v>61</v>
      </c>
      <c r="F5300" s="151"/>
      <c r="G5300" s="151"/>
      <c r="H5300">
        <v>91</v>
      </c>
    </row>
    <row r="5301" spans="1:8">
      <c r="B5301" s="148"/>
      <c r="C5301" s="150"/>
      <c r="D5301" s="150"/>
      <c r="E5301" s="18" t="s">
        <v>60</v>
      </c>
      <c r="F5301" s="18" t="s">
        <v>59</v>
      </c>
      <c r="G5301" s="18" t="s">
        <v>58</v>
      </c>
      <c r="H5301">
        <v>91</v>
      </c>
    </row>
    <row r="5302" spans="1:8">
      <c r="A5302" t="str">
        <f t="shared" ref="A5302:A5333" si="180">C5302&amp;H5302</f>
        <v>Tổng91</v>
      </c>
      <c r="B5302" s="25"/>
      <c r="C5302" s="26" t="s">
        <v>57</v>
      </c>
      <c r="D5302" s="45"/>
      <c r="E5302" s="45"/>
      <c r="F5302" s="46"/>
      <c r="G5302" s="45">
        <v>100584.44199008927</v>
      </c>
      <c r="H5302">
        <v>91</v>
      </c>
    </row>
    <row r="5303" spans="1:8">
      <c r="A5303" t="str">
        <f t="shared" si="180"/>
        <v>Sự nghiệp giáo dục - đào tạo91</v>
      </c>
      <c r="B5303" s="25" t="s">
        <v>56</v>
      </c>
      <c r="C5303" s="6" t="s">
        <v>55</v>
      </c>
      <c r="D5303" s="47"/>
      <c r="E5303" s="45"/>
      <c r="F5303" s="46"/>
      <c r="G5303" s="45">
        <v>39124.240771689263</v>
      </c>
      <c r="H5303">
        <v>91</v>
      </c>
    </row>
    <row r="5304" spans="1:8" ht="28.5">
      <c r="A5304" t="str">
        <f t="shared" si="180"/>
        <v>Chi chế độ tiền lương theo số biên chế có mặt91</v>
      </c>
      <c r="B5304" s="25">
        <v>1</v>
      </c>
      <c r="C5304" s="10" t="s">
        <v>54</v>
      </c>
      <c r="D5304" s="48"/>
      <c r="E5304" s="45">
        <v>127</v>
      </c>
      <c r="F5304" s="46"/>
      <c r="G5304" s="45">
        <v>28145.375684276762</v>
      </c>
      <c r="H5304">
        <v>91</v>
      </c>
    </row>
    <row r="5305" spans="1:8">
      <c r="A5305" t="str">
        <f t="shared" si="180"/>
        <v>Khoán chi hoạt động giáo dục91</v>
      </c>
      <c r="B5305" s="25">
        <v>2</v>
      </c>
      <c r="C5305" s="6" t="s">
        <v>163</v>
      </c>
      <c r="D5305" s="47"/>
      <c r="E5305" s="45">
        <v>171</v>
      </c>
      <c r="F5305" s="46"/>
      <c r="G5305" s="45">
        <v>9385.1167999999998</v>
      </c>
      <c r="H5305">
        <v>91</v>
      </c>
    </row>
    <row r="5306" spans="1:8">
      <c r="A5306" t="str">
        <f t="shared" si="180"/>
        <v>Mầm non91</v>
      </c>
      <c r="B5306" s="3" t="s">
        <v>10</v>
      </c>
      <c r="C5306" s="8" t="s">
        <v>53</v>
      </c>
      <c r="D5306" s="49"/>
      <c r="E5306" s="50">
        <v>62</v>
      </c>
      <c r="F5306" s="51"/>
      <c r="G5306" s="50">
        <v>3224</v>
      </c>
      <c r="H5306">
        <v>91</v>
      </c>
    </row>
    <row r="5307" spans="1:8">
      <c r="A5307" t="str">
        <f t="shared" si="180"/>
        <v>- Phường91</v>
      </c>
      <c r="B5307" s="3"/>
      <c r="C5307" s="8" t="s">
        <v>167</v>
      </c>
      <c r="D5307" s="49"/>
      <c r="E5307" s="50">
        <v>62</v>
      </c>
      <c r="F5307" s="51">
        <v>52</v>
      </c>
      <c r="G5307" s="50">
        <v>3224</v>
      </c>
      <c r="H5307">
        <v>91</v>
      </c>
    </row>
    <row r="5308" spans="1:8">
      <c r="A5308" t="str">
        <f t="shared" si="180"/>
        <v>- Xã91</v>
      </c>
      <c r="B5308" s="3"/>
      <c r="C5308" s="8" t="s">
        <v>164</v>
      </c>
      <c r="D5308" s="49"/>
      <c r="E5308" s="50"/>
      <c r="F5308" s="51">
        <v>60</v>
      </c>
      <c r="G5308" s="50">
        <v>0</v>
      </c>
      <c r="H5308">
        <v>91</v>
      </c>
    </row>
    <row r="5309" spans="1:8">
      <c r="A5309" t="str">
        <f t="shared" si="180"/>
        <v>Cấp 1, 291</v>
      </c>
      <c r="B5309" s="3" t="s">
        <v>1</v>
      </c>
      <c r="C5309" s="8" t="s">
        <v>52</v>
      </c>
      <c r="D5309" s="49"/>
      <c r="E5309" s="50">
        <v>109</v>
      </c>
      <c r="F5309" s="51"/>
      <c r="G5309" s="50">
        <v>3270</v>
      </c>
      <c r="H5309">
        <v>91</v>
      </c>
    </row>
    <row r="5310" spans="1:8">
      <c r="A5310" t="str">
        <f t="shared" si="180"/>
        <v>-Phường91</v>
      </c>
      <c r="B5310" s="3"/>
      <c r="C5310" s="8" t="s">
        <v>168</v>
      </c>
      <c r="D5310" s="49"/>
      <c r="E5310" s="50">
        <v>109</v>
      </c>
      <c r="F5310" s="51">
        <v>30</v>
      </c>
      <c r="G5310" s="50">
        <v>3270</v>
      </c>
      <c r="H5310">
        <v>91</v>
      </c>
    </row>
    <row r="5311" spans="1:8">
      <c r="A5311" t="str">
        <f t="shared" si="180"/>
        <v>-Xã91</v>
      </c>
      <c r="B5311" s="3"/>
      <c r="C5311" s="8" t="s">
        <v>169</v>
      </c>
      <c r="D5311" s="49"/>
      <c r="E5311" s="50"/>
      <c r="F5311" s="51">
        <v>35</v>
      </c>
      <c r="G5311" s="50">
        <v>0</v>
      </c>
      <c r="H5311">
        <v>91</v>
      </c>
    </row>
    <row r="5312" spans="1:8">
      <c r="A5312" t="str">
        <f t="shared" si="180"/>
        <v>Trường chính trị 91</v>
      </c>
      <c r="B5312" s="3" t="s">
        <v>26</v>
      </c>
      <c r="C5312" s="8" t="s">
        <v>51</v>
      </c>
      <c r="D5312" s="49"/>
      <c r="E5312" s="50"/>
      <c r="F5312" s="51">
        <v>80</v>
      </c>
      <c r="G5312" s="50">
        <v>0</v>
      </c>
      <c r="H5312">
        <v>91</v>
      </c>
    </row>
    <row r="5313" spans="1:8">
      <c r="A5313" t="str">
        <f t="shared" si="180"/>
        <v>Trường dân tộc nội trú91</v>
      </c>
      <c r="B5313" s="3" t="s">
        <v>24</v>
      </c>
      <c r="C5313" s="8" t="s">
        <v>165</v>
      </c>
      <c r="D5313" s="49"/>
      <c r="E5313" s="50"/>
      <c r="F5313" s="51">
        <v>55</v>
      </c>
      <c r="G5313" s="50">
        <v>0</v>
      </c>
      <c r="H5313">
        <v>91</v>
      </c>
    </row>
    <row r="5314" spans="1:8" ht="45">
      <c r="A5314" t="str">
        <f t="shared" si="180"/>
        <v>'Phân bổ bổ sung số biên chế tiết kiệm, chưa tuyển sự nghiệp giáo dục - đào tạo91</v>
      </c>
      <c r="B5314" s="3" t="s">
        <v>22</v>
      </c>
      <c r="C5314" s="8" t="s">
        <v>170</v>
      </c>
      <c r="D5314" s="49"/>
      <c r="E5314" s="50">
        <v>44</v>
      </c>
      <c r="F5314" s="51">
        <v>65.707199999999986</v>
      </c>
      <c r="G5314" s="50">
        <v>2891.1167999999993</v>
      </c>
      <c r="H5314">
        <v>91</v>
      </c>
    </row>
    <row r="5315" spans="1:8">
      <c r="A5315" t="str">
        <f t="shared" si="180"/>
        <v>Chi các chế độ chính sách91</v>
      </c>
      <c r="B5315" s="25">
        <v>3</v>
      </c>
      <c r="C5315" s="6" t="s">
        <v>50</v>
      </c>
      <c r="D5315" s="47"/>
      <c r="E5315" s="45"/>
      <c r="F5315" s="46"/>
      <c r="G5315" s="45">
        <v>1410.4582874124999</v>
      </c>
      <c r="H5315">
        <v>91</v>
      </c>
    </row>
    <row r="5316" spans="1:8" ht="30">
      <c r="A5316" t="str">
        <f t="shared" si="180"/>
        <v>Miễn giảm học phí, hỗ trợ chi phí học tập91</v>
      </c>
      <c r="B5316" s="3" t="s">
        <v>10</v>
      </c>
      <c r="C5316" s="8" t="s">
        <v>49</v>
      </c>
      <c r="D5316" s="49"/>
      <c r="E5316" s="50"/>
      <c r="F5316" s="51"/>
      <c r="G5316" s="50">
        <v>40</v>
      </c>
      <c r="H5316">
        <v>91</v>
      </c>
    </row>
    <row r="5317" spans="1:8" ht="45">
      <c r="A5317" t="str">
        <f t="shared" si="180"/>
        <v>Chính sách hỗ trợ mầm non (tiền ăn trẻ, hỗ trợ giáo viên, hỗ trợ cơ sở mầm non)91</v>
      </c>
      <c r="B5317" s="3" t="s">
        <v>1</v>
      </c>
      <c r="C5317" s="8" t="s">
        <v>48</v>
      </c>
      <c r="D5317" s="49"/>
      <c r="E5317" s="50"/>
      <c r="F5317" s="51"/>
      <c r="G5317" s="50">
        <v>4</v>
      </c>
      <c r="H5317">
        <v>91</v>
      </c>
    </row>
    <row r="5318" spans="1:8">
      <c r="A5318" t="str">
        <f t="shared" si="180"/>
        <v>Chế độ hỗ trợ học sinh khuyết tật91</v>
      </c>
      <c r="B5318" s="3" t="s">
        <v>26</v>
      </c>
      <c r="C5318" s="8" t="s">
        <v>47</v>
      </c>
      <c r="D5318" s="49"/>
      <c r="E5318" s="50"/>
      <c r="F5318" s="51"/>
      <c r="G5318" s="50">
        <v>18</v>
      </c>
      <c r="H5318">
        <v>91</v>
      </c>
    </row>
    <row r="5319" spans="1:8" ht="30">
      <c r="A5319" t="str">
        <f t="shared" si="180"/>
        <v>Chế độ giáo viên dạy trẻ khuyết tật91</v>
      </c>
      <c r="B5319" s="3" t="s">
        <v>24</v>
      </c>
      <c r="C5319" s="8" t="s">
        <v>46</v>
      </c>
      <c r="D5319" s="49"/>
      <c r="E5319" s="50"/>
      <c r="F5319" s="51"/>
      <c r="G5319" s="50">
        <v>1072.4582874124999</v>
      </c>
      <c r="H5319">
        <v>91</v>
      </c>
    </row>
    <row r="5320" spans="1:8" ht="30">
      <c r="A5320" t="str">
        <f t="shared" si="180"/>
        <v>Chế độ hỗ trợ trẻ em nhà trẻ bán trú91</v>
      </c>
      <c r="B5320" s="3" t="s">
        <v>22</v>
      </c>
      <c r="C5320" s="8" t="s">
        <v>45</v>
      </c>
      <c r="D5320" s="49"/>
      <c r="E5320" s="50"/>
      <c r="F5320" s="51"/>
      <c r="G5320" s="50">
        <v>70.800000000000011</v>
      </c>
      <c r="H5320">
        <v>91</v>
      </c>
    </row>
    <row r="5321" spans="1:8" ht="30">
      <c r="A5321" t="str">
        <f t="shared" si="180"/>
        <v>Chế độ hỗ trợ đối với học sinh, trường dân tộc nội trú91</v>
      </c>
      <c r="B5321" s="21" t="s">
        <v>20</v>
      </c>
      <c r="C5321" s="22" t="s">
        <v>161</v>
      </c>
      <c r="D5321" s="49"/>
      <c r="E5321" s="50"/>
      <c r="F5321" s="51"/>
      <c r="G5321" s="50">
        <v>0</v>
      </c>
      <c r="H5321">
        <v>91</v>
      </c>
    </row>
    <row r="5322" spans="1:8">
      <c r="A5322" t="str">
        <f t="shared" si="180"/>
        <v>Hỗ trợ Tết Nguyên đán91</v>
      </c>
      <c r="B5322" s="3" t="s">
        <v>18</v>
      </c>
      <c r="C5322" s="8" t="s">
        <v>44</v>
      </c>
      <c r="D5322" s="49"/>
      <c r="E5322" s="50">
        <v>171</v>
      </c>
      <c r="F5322" s="51">
        <v>1.2</v>
      </c>
      <c r="G5322" s="50">
        <v>205.2</v>
      </c>
      <c r="H5322">
        <v>91</v>
      </c>
    </row>
    <row r="5323" spans="1:8">
      <c r="A5323" t="str">
        <f t="shared" si="180"/>
        <v>Các đặc thù91</v>
      </c>
      <c r="B5323" s="25">
        <v>4</v>
      </c>
      <c r="C5323" s="6" t="s">
        <v>43</v>
      </c>
      <c r="D5323" s="47"/>
      <c r="E5323" s="45"/>
      <c r="F5323" s="46"/>
      <c r="G5323" s="45">
        <v>0</v>
      </c>
      <c r="H5323">
        <v>91</v>
      </c>
    </row>
    <row r="5324" spans="1:8" ht="30">
      <c r="A5324" t="str">
        <f t="shared" si="180"/>
        <v>Trường có từ 02 cơ sở trở lên, mỗi cơ sở91</v>
      </c>
      <c r="B5324" s="3" t="s">
        <v>10</v>
      </c>
      <c r="C5324" s="8" t="s">
        <v>42</v>
      </c>
      <c r="D5324" s="49"/>
      <c r="E5324" s="50"/>
      <c r="F5324" s="51">
        <v>56.278800000000004</v>
      </c>
      <c r="G5324" s="50"/>
      <c r="H5324">
        <v>91</v>
      </c>
    </row>
    <row r="5325" spans="1:8" ht="30">
      <c r="A5325" t="str">
        <f t="shared" si="180"/>
        <v>Hỗ trợ các phường, xã trung tâm (kinh phí đào tạo chính trị)91</v>
      </c>
      <c r="B5325" s="3" t="s">
        <v>1</v>
      </c>
      <c r="C5325" s="8" t="s">
        <v>166</v>
      </c>
      <c r="D5325" s="49"/>
      <c r="E5325" s="50"/>
      <c r="F5325" s="51">
        <v>1500</v>
      </c>
      <c r="G5325" s="50"/>
      <c r="H5325">
        <v>91</v>
      </c>
    </row>
    <row r="5326" spans="1:8">
      <c r="A5326" t="str">
        <f t="shared" si="180"/>
        <v>Kinh phí hoạt động ngành91</v>
      </c>
      <c r="B5326" s="25">
        <v>5</v>
      </c>
      <c r="C5326" s="6" t="s">
        <v>41</v>
      </c>
      <c r="D5326" s="47"/>
      <c r="E5326" s="52">
        <v>18329</v>
      </c>
      <c r="F5326" s="53">
        <v>0.01</v>
      </c>
      <c r="G5326" s="45">
        <v>183.29</v>
      </c>
      <c r="H5326">
        <v>91</v>
      </c>
    </row>
    <row r="5327" spans="1:8">
      <c r="A5327" t="str">
        <f t="shared" si="180"/>
        <v>Các sự nghiệp khác91</v>
      </c>
      <c r="B5327" s="25" t="s">
        <v>40</v>
      </c>
      <c r="C5327" s="6" t="s">
        <v>39</v>
      </c>
      <c r="D5327" s="47"/>
      <c r="E5327" s="50"/>
      <c r="F5327" s="46"/>
      <c r="G5327" s="45">
        <v>61460.201218400005</v>
      </c>
      <c r="H5327">
        <v>91</v>
      </c>
    </row>
    <row r="5328" spans="1:8">
      <c r="A5328" t="str">
        <f t="shared" si="180"/>
        <v>Chi chế độ tiền lương91</v>
      </c>
      <c r="B5328" s="25">
        <v>1</v>
      </c>
      <c r="C5328" s="10" t="s">
        <v>38</v>
      </c>
      <c r="D5328" s="48"/>
      <c r="E5328" s="45"/>
      <c r="F5328" s="46"/>
      <c r="G5328" s="45">
        <v>15404.048618400002</v>
      </c>
      <c r="H5328">
        <v>91</v>
      </c>
    </row>
    <row r="5329" spans="1:8" ht="30">
      <c r="A5329" t="str">
        <f t="shared" si="180"/>
        <v>Chế độ tiền lương theo số biên chế có mặt91</v>
      </c>
      <c r="B5329" s="3" t="s">
        <v>10</v>
      </c>
      <c r="C5329" s="8" t="s">
        <v>37</v>
      </c>
      <c r="D5329" s="49"/>
      <c r="E5329" s="50">
        <v>80</v>
      </c>
      <c r="F5329" s="51"/>
      <c r="G5329" s="50">
        <v>13490.129858400001</v>
      </c>
      <c r="H5329">
        <v>91</v>
      </c>
    </row>
    <row r="5330" spans="1:8">
      <c r="A5330" t="str">
        <f t="shared" si="180"/>
        <v>Phụ cấp cấp ủy91</v>
      </c>
      <c r="B5330" s="3" t="s">
        <v>1</v>
      </c>
      <c r="C5330" s="8" t="s">
        <v>36</v>
      </c>
      <c r="D5330" s="49"/>
      <c r="E5330" s="54">
        <v>21</v>
      </c>
      <c r="F5330" s="51"/>
      <c r="G5330" s="50">
        <v>176.904</v>
      </c>
      <c r="H5330">
        <v>91</v>
      </c>
    </row>
    <row r="5331" spans="1:8">
      <c r="A5331" t="str">
        <f t="shared" si="180"/>
        <v>Phụ cấp HĐND91</v>
      </c>
      <c r="B5331" s="3" t="s">
        <v>26</v>
      </c>
      <c r="C5331" s="8" t="s">
        <v>35</v>
      </c>
      <c r="D5331" s="49"/>
      <c r="E5331" s="54">
        <v>48</v>
      </c>
      <c r="F5331" s="51"/>
      <c r="G5331" s="50">
        <v>485.78399999999999</v>
      </c>
      <c r="H5331">
        <v>91</v>
      </c>
    </row>
    <row r="5332" spans="1:8" ht="45">
      <c r="A5332" t="str">
        <f t="shared" si="180"/>
        <v>Chế độ người hoạt động không chuyên trách, người trực tiếp tham gia hoạt động tại cấp ấp91</v>
      </c>
      <c r="B5332" s="3" t="s">
        <v>24</v>
      </c>
      <c r="C5332" s="8" t="s">
        <v>34</v>
      </c>
      <c r="D5332" s="49"/>
      <c r="E5332" s="50">
        <v>36</v>
      </c>
      <c r="F5332" s="51"/>
      <c r="G5332" s="50">
        <v>1251.2307599999999</v>
      </c>
      <c r="H5332">
        <v>91</v>
      </c>
    </row>
    <row r="5333" spans="1:8">
      <c r="A5333" t="str">
        <f t="shared" si="180"/>
        <v>Khoán chi hoạt động 91</v>
      </c>
      <c r="B5333" s="25">
        <v>2</v>
      </c>
      <c r="C5333" s="6" t="s">
        <v>33</v>
      </c>
      <c r="D5333" s="47"/>
      <c r="E5333" s="45">
        <v>99</v>
      </c>
      <c r="F5333" s="46"/>
      <c r="G5333" s="45">
        <v>8724</v>
      </c>
      <c r="H5333">
        <v>91</v>
      </c>
    </row>
    <row r="5334" spans="1:8" ht="30">
      <c r="A5334" t="str">
        <f t="shared" ref="A5334:A5356" si="181">C5334&amp;H5334</f>
        <v>Phân bổ theo số biên chế CBCC được giao91</v>
      </c>
      <c r="B5334" s="14" t="s">
        <v>10</v>
      </c>
      <c r="C5334" s="15" t="s">
        <v>32</v>
      </c>
      <c r="D5334" s="55"/>
      <c r="E5334" s="56">
        <v>84</v>
      </c>
      <c r="F5334" s="57">
        <v>80</v>
      </c>
      <c r="G5334" s="58">
        <v>6720</v>
      </c>
      <c r="H5334">
        <v>91</v>
      </c>
    </row>
    <row r="5335" spans="1:8" ht="30">
      <c r="A5335" t="str">
        <f t="shared" si="181"/>
        <v>Phân bổ theo số biên chế viên chức được giao91</v>
      </c>
      <c r="B5335" s="14" t="s">
        <v>1</v>
      </c>
      <c r="C5335" s="15" t="s">
        <v>31</v>
      </c>
      <c r="D5335" s="55"/>
      <c r="E5335" s="56">
        <v>15</v>
      </c>
      <c r="F5335" s="57">
        <v>50</v>
      </c>
      <c r="G5335" s="58">
        <v>750</v>
      </c>
      <c r="H5335">
        <v>91</v>
      </c>
    </row>
    <row r="5336" spans="1:8" ht="30">
      <c r="A5336" t="str">
        <f t="shared" si="181"/>
        <v>Phân bổ bổ sung số biên chế tiết kiệm, chưa tuyển91</v>
      </c>
      <c r="B5336" s="14" t="s">
        <v>26</v>
      </c>
      <c r="C5336" s="13" t="s">
        <v>30</v>
      </c>
      <c r="D5336" s="59"/>
      <c r="E5336" s="56">
        <v>19</v>
      </c>
      <c r="F5336" s="57">
        <v>66</v>
      </c>
      <c r="G5336" s="58">
        <v>1254</v>
      </c>
      <c r="H5336">
        <v>91</v>
      </c>
    </row>
    <row r="5337" spans="1:8">
      <c r="A5337" t="str">
        <f t="shared" si="181"/>
        <v>Chi các chế độ chính sách lớn91</v>
      </c>
      <c r="B5337" s="25">
        <v>3</v>
      </c>
      <c r="C5337" s="6" t="s">
        <v>29</v>
      </c>
      <c r="D5337" s="47"/>
      <c r="E5337" s="45"/>
      <c r="F5337" s="46"/>
      <c r="G5337" s="45">
        <v>15039.703599999999</v>
      </c>
      <c r="H5337">
        <v>91</v>
      </c>
    </row>
    <row r="5338" spans="1:8" ht="30">
      <c r="A5338" t="str">
        <f t="shared" si="181"/>
        <v>Chi chế độ trợ giúp xã hội thường xuyên91</v>
      </c>
      <c r="B5338" s="3" t="s">
        <v>10</v>
      </c>
      <c r="C5338" s="8" t="s">
        <v>28</v>
      </c>
      <c r="D5338" s="49"/>
      <c r="E5338" s="50"/>
      <c r="F5338" s="51"/>
      <c r="G5338" s="50">
        <v>6151.8</v>
      </c>
      <c r="H5338">
        <v>91</v>
      </c>
    </row>
    <row r="5339" spans="1:8">
      <c r="A5339" t="str">
        <f t="shared" si="181"/>
        <v>Tiền điện hộ nghèo, BTXH91</v>
      </c>
      <c r="B5339" s="3" t="s">
        <v>1</v>
      </c>
      <c r="C5339" s="8" t="s">
        <v>27</v>
      </c>
      <c r="D5339" s="49"/>
      <c r="E5339" s="50"/>
      <c r="F5339" s="51"/>
      <c r="G5339" s="50">
        <v>13.284000000000001</v>
      </c>
      <c r="H5339">
        <v>91</v>
      </c>
    </row>
    <row r="5340" spans="1:8" ht="30">
      <c r="A5340" t="str">
        <f t="shared" si="181"/>
        <v>Chính sách người có uy tín, già làng91</v>
      </c>
      <c r="B5340" s="3" t="s">
        <v>26</v>
      </c>
      <c r="C5340" s="8" t="s">
        <v>25</v>
      </c>
      <c r="D5340" s="49"/>
      <c r="E5340" s="50"/>
      <c r="F5340" s="51"/>
      <c r="G5340" s="50">
        <v>12.8</v>
      </c>
      <c r="H5340">
        <v>91</v>
      </c>
    </row>
    <row r="5341" spans="1:8" ht="30">
      <c r="A5341" t="str">
        <f t="shared" si="181"/>
        <v>Chế độ quà tặng, chúc thọ người cao tuổi91</v>
      </c>
      <c r="B5341" s="3" t="s">
        <v>24</v>
      </c>
      <c r="C5341" s="8" t="s">
        <v>23</v>
      </c>
      <c r="D5341" s="49"/>
      <c r="E5341" s="50"/>
      <c r="F5341" s="51"/>
      <c r="G5341" s="50">
        <v>115.5</v>
      </c>
      <c r="H5341">
        <v>91</v>
      </c>
    </row>
    <row r="5342" spans="1:8" ht="30">
      <c r="A5342" t="str">
        <f t="shared" si="181"/>
        <v>Chế độ đối với trưởng các đoàn thể ấp91</v>
      </c>
      <c r="B5342" s="3" t="s">
        <v>22</v>
      </c>
      <c r="C5342" s="8" t="s">
        <v>21</v>
      </c>
      <c r="D5342" s="49"/>
      <c r="E5342" s="50">
        <v>5</v>
      </c>
      <c r="F5342" s="51">
        <v>3.5999999999999996</v>
      </c>
      <c r="G5342" s="50">
        <v>18</v>
      </c>
      <c r="H5342">
        <v>91</v>
      </c>
    </row>
    <row r="5343" spans="1:8">
      <c r="A5343" t="str">
        <f t="shared" si="181"/>
        <v>Chế độ hỗ trợ tổ nhân dân91</v>
      </c>
      <c r="B5343" s="3" t="s">
        <v>20</v>
      </c>
      <c r="C5343" s="8" t="s">
        <v>19</v>
      </c>
      <c r="D5343" s="49"/>
      <c r="E5343" s="50">
        <v>67</v>
      </c>
      <c r="F5343" s="51">
        <v>3.5999999999999996</v>
      </c>
      <c r="G5343" s="50">
        <v>241.2</v>
      </c>
      <c r="H5343">
        <v>91</v>
      </c>
    </row>
    <row r="5344" spans="1:8" ht="30">
      <c r="A5344" t="str">
        <f t="shared" si="181"/>
        <v>Chế độ đối với đội an ninh trật tự cơ sở91</v>
      </c>
      <c r="B5344" s="3" t="s">
        <v>18</v>
      </c>
      <c r="C5344" s="8" t="s">
        <v>17</v>
      </c>
      <c r="D5344" s="49"/>
      <c r="E5344" s="50"/>
      <c r="F5344" s="51"/>
      <c r="G5344" s="50">
        <v>1740</v>
      </c>
      <c r="H5344">
        <v>91</v>
      </c>
    </row>
    <row r="5345" spans="1:8">
      <c r="A5345" t="str">
        <f t="shared" si="181"/>
        <v>Chế độ dân quân tự vệ91</v>
      </c>
      <c r="B5345" s="3" t="s">
        <v>16</v>
      </c>
      <c r="C5345" s="8" t="s">
        <v>15</v>
      </c>
      <c r="D5345" s="49"/>
      <c r="E5345" s="50"/>
      <c r="F5345" s="51"/>
      <c r="G5345" s="50">
        <v>6062.4395999999997</v>
      </c>
      <c r="H5345">
        <v>91</v>
      </c>
    </row>
    <row r="5346" spans="1:8">
      <c r="A5346" t="str">
        <f t="shared" si="181"/>
        <v>Chế độ hỗ trợ Tết Nguyên đán91</v>
      </c>
      <c r="B5346" s="3" t="s">
        <v>14</v>
      </c>
      <c r="C5346" s="8" t="s">
        <v>13</v>
      </c>
      <c r="D5346" s="49"/>
      <c r="E5346" s="50"/>
      <c r="F5346" s="51"/>
      <c r="G5346" s="50">
        <v>684.68</v>
      </c>
      <c r="H5346">
        <v>91</v>
      </c>
    </row>
    <row r="5347" spans="1:8">
      <c r="A5347" t="str">
        <f t="shared" si="181"/>
        <v>Chi thu gom, xử lý rác91</v>
      </c>
      <c r="B5347" s="25">
        <v>4</v>
      </c>
      <c r="C5347" s="10" t="s">
        <v>12</v>
      </c>
      <c r="D5347" s="48"/>
      <c r="E5347" s="45"/>
      <c r="F5347" s="46"/>
      <c r="G5347" s="45">
        <v>2881.116</v>
      </c>
      <c r="H5347">
        <v>91</v>
      </c>
    </row>
    <row r="5348" spans="1:8">
      <c r="A5348" t="str">
        <f t="shared" si="181"/>
        <v>Chi bổ sung đặc thù91</v>
      </c>
      <c r="B5348" s="25">
        <v>5</v>
      </c>
      <c r="C5348" s="6" t="s">
        <v>11</v>
      </c>
      <c r="D5348" s="47"/>
      <c r="E5348" s="45"/>
      <c r="F5348" s="46"/>
      <c r="G5348" s="45">
        <v>0</v>
      </c>
      <c r="H5348">
        <v>91</v>
      </c>
    </row>
    <row r="5349" spans="1:8">
      <c r="A5349" t="str">
        <f t="shared" si="181"/>
        <v>Hỗ trợ các phường, xã trung tâm91</v>
      </c>
      <c r="B5349" s="3" t="s">
        <v>10</v>
      </c>
      <c r="C5349" s="8" t="s">
        <v>9</v>
      </c>
      <c r="D5349" s="49"/>
      <c r="E5349" s="50"/>
      <c r="F5349" s="51"/>
      <c r="G5349" s="50">
        <v>0</v>
      </c>
      <c r="H5349">
        <v>91</v>
      </c>
    </row>
    <row r="5350" spans="1:8">
      <c r="A5350" t="str">
        <f t="shared" si="181"/>
        <v>- Phường Trấn Biên 91</v>
      </c>
      <c r="B5350" s="3"/>
      <c r="C5350" s="8" t="s">
        <v>8</v>
      </c>
      <c r="D5350" s="49"/>
      <c r="E5350" s="50"/>
      <c r="F5350" s="51">
        <v>60000</v>
      </c>
      <c r="G5350" s="50"/>
      <c r="H5350">
        <v>91</v>
      </c>
    </row>
    <row r="5351" spans="1:8" ht="30">
      <c r="A5351" t="str">
        <f t="shared" si="181"/>
        <v>- Phường Long Khánh và Phường Bình Phước91</v>
      </c>
      <c r="B5351" s="3"/>
      <c r="C5351" s="8" t="s">
        <v>7</v>
      </c>
      <c r="D5351" s="49"/>
      <c r="E5351" s="50"/>
      <c r="F5351" s="51">
        <v>19200</v>
      </c>
      <c r="G5351" s="50"/>
      <c r="H5351">
        <v>91</v>
      </c>
    </row>
    <row r="5352" spans="1:8">
      <c r="A5352" t="str">
        <f t="shared" si="181"/>
        <v>- Các phường trung tâm khác91</v>
      </c>
      <c r="B5352" s="3"/>
      <c r="C5352" s="8" t="s">
        <v>6</v>
      </c>
      <c r="D5352" s="49"/>
      <c r="E5352" s="50"/>
      <c r="F5352" s="51">
        <v>8500</v>
      </c>
      <c r="G5352" s="50"/>
      <c r="H5352">
        <v>91</v>
      </c>
    </row>
    <row r="5353" spans="1:8">
      <c r="A5353" t="str">
        <f t="shared" si="181"/>
        <v xml:space="preserve"> Hỗ trợ các xã vùng biên giới91</v>
      </c>
      <c r="B5353" s="3" t="s">
        <v>1</v>
      </c>
      <c r="C5353" s="8" t="s">
        <v>5</v>
      </c>
      <c r="D5353" s="49"/>
      <c r="E5353" s="50"/>
      <c r="F5353" s="51">
        <v>3000</v>
      </c>
      <c r="G5353" s="50">
        <v>0</v>
      </c>
      <c r="H5353">
        <v>91</v>
      </c>
    </row>
    <row r="5354" spans="1:8">
      <c r="A5354" t="str">
        <f t="shared" si="181"/>
        <v>Phân bổ chung 91</v>
      </c>
      <c r="B5354" s="25">
        <v>9</v>
      </c>
      <c r="C5354" s="6" t="s">
        <v>4</v>
      </c>
      <c r="D5354" s="47"/>
      <c r="E5354" s="45"/>
      <c r="F5354" s="46"/>
      <c r="G5354" s="45">
        <v>19411.332999999999</v>
      </c>
      <c r="H5354">
        <v>91</v>
      </c>
    </row>
    <row r="5355" spans="1:8">
      <c r="A5355" t="str">
        <f t="shared" si="181"/>
        <v>Phân bổ chung theo xã91</v>
      </c>
      <c r="B5355" s="3" t="s">
        <v>3</v>
      </c>
      <c r="C5355" s="8" t="s">
        <v>2</v>
      </c>
      <c r="D5355" s="49"/>
      <c r="E5355" s="50">
        <v>1</v>
      </c>
      <c r="F5355" s="51">
        <v>18000</v>
      </c>
      <c r="G5355" s="50">
        <v>18000</v>
      </c>
      <c r="H5355">
        <v>91</v>
      </c>
    </row>
    <row r="5356" spans="1:8">
      <c r="A5356" t="str">
        <f t="shared" si="181"/>
        <v>Phân bổ theo dân số 91</v>
      </c>
      <c r="B5356" s="3" t="s">
        <v>1</v>
      </c>
      <c r="C5356" s="8" t="s">
        <v>0</v>
      </c>
      <c r="D5356" s="49"/>
      <c r="E5356" s="52">
        <v>18329</v>
      </c>
      <c r="F5356" s="51">
        <v>7.6999999999999999E-2</v>
      </c>
      <c r="G5356" s="50">
        <v>1411.3330000000001</v>
      </c>
      <c r="H5356">
        <v>91</v>
      </c>
    </row>
    <row r="5359" spans="1:8">
      <c r="B5359" s="147" t="s">
        <v>64</v>
      </c>
      <c r="C5359" s="149" t="s">
        <v>63</v>
      </c>
      <c r="D5359" s="149" t="s">
        <v>62</v>
      </c>
      <c r="E5359" s="151" t="s">
        <v>61</v>
      </c>
      <c r="F5359" s="151"/>
      <c r="G5359" s="151"/>
      <c r="H5359">
        <v>92</v>
      </c>
    </row>
    <row r="5360" spans="1:8">
      <c r="B5360" s="148"/>
      <c r="C5360" s="150"/>
      <c r="D5360" s="150"/>
      <c r="E5360" s="18" t="s">
        <v>60</v>
      </c>
      <c r="F5360" s="18" t="s">
        <v>59</v>
      </c>
      <c r="G5360" s="18" t="s">
        <v>58</v>
      </c>
      <c r="H5360">
        <v>92</v>
      </c>
    </row>
    <row r="5361" spans="1:8" ht="16.5">
      <c r="A5361" t="str">
        <f t="shared" ref="A5361:A5392" si="182">C5361&amp;H5361</f>
        <v>Tổng92</v>
      </c>
      <c r="B5361" s="25"/>
      <c r="C5361" s="26" t="s">
        <v>57</v>
      </c>
      <c r="D5361" s="45"/>
      <c r="E5361" s="60">
        <v>93697</v>
      </c>
      <c r="F5361" s="60">
        <v>0</v>
      </c>
      <c r="G5361" s="61">
        <v>412754</v>
      </c>
      <c r="H5361">
        <v>92</v>
      </c>
    </row>
    <row r="5362" spans="1:8" ht="16.5">
      <c r="A5362" t="str">
        <f t="shared" si="182"/>
        <v>Sự nghiệp giáo dục - đào tạo92</v>
      </c>
      <c r="B5362" s="25" t="s">
        <v>56</v>
      </c>
      <c r="C5362" s="6" t="s">
        <v>55</v>
      </c>
      <c r="D5362" s="47"/>
      <c r="E5362" s="62">
        <v>93697</v>
      </c>
      <c r="F5362" s="62">
        <v>0</v>
      </c>
      <c r="G5362" s="63">
        <v>279698</v>
      </c>
      <c r="H5362">
        <v>92</v>
      </c>
    </row>
    <row r="5363" spans="1:8" ht="28.5">
      <c r="A5363" t="str">
        <f t="shared" si="182"/>
        <v>Chi chế độ tiền lương theo số biên chế có mặt92</v>
      </c>
      <c r="B5363" s="25">
        <v>1</v>
      </c>
      <c r="C5363" s="10" t="s">
        <v>54</v>
      </c>
      <c r="D5363" s="48"/>
      <c r="E5363" s="64">
        <v>1026</v>
      </c>
      <c r="F5363" s="64">
        <v>0</v>
      </c>
      <c r="G5363" s="65">
        <v>222995</v>
      </c>
      <c r="H5363">
        <v>92</v>
      </c>
    </row>
    <row r="5364" spans="1:8" ht="16.5">
      <c r="A5364" t="str">
        <f t="shared" si="182"/>
        <v>Khoán chi hoạt động giáo dục92</v>
      </c>
      <c r="B5364" s="25">
        <v>2</v>
      </c>
      <c r="C5364" s="6" t="s">
        <v>163</v>
      </c>
      <c r="D5364" s="47"/>
      <c r="E5364" s="62">
        <v>1051</v>
      </c>
      <c r="F5364" s="62">
        <v>201</v>
      </c>
      <c r="G5364" s="63">
        <v>44170</v>
      </c>
      <c r="H5364">
        <v>92</v>
      </c>
    </row>
    <row r="5365" spans="1:8" ht="16.5">
      <c r="A5365" t="str">
        <f t="shared" si="182"/>
        <v>Mầm non92</v>
      </c>
      <c r="B5365" s="3" t="s">
        <v>10</v>
      </c>
      <c r="C5365" s="8" t="s">
        <v>53</v>
      </c>
      <c r="D5365" s="49"/>
      <c r="E5365" s="66">
        <v>224</v>
      </c>
      <c r="F5365" s="66">
        <v>0</v>
      </c>
      <c r="G5365" s="67">
        <v>13440</v>
      </c>
      <c r="H5365">
        <v>92</v>
      </c>
    </row>
    <row r="5366" spans="1:8" ht="16.5">
      <c r="A5366" t="str">
        <f t="shared" si="182"/>
        <v>- Phường92</v>
      </c>
      <c r="B5366" s="3"/>
      <c r="C5366" s="8" t="s">
        <v>167</v>
      </c>
      <c r="D5366" s="49"/>
      <c r="E5366" s="68">
        <v>0</v>
      </c>
      <c r="F5366" s="68">
        <v>52</v>
      </c>
      <c r="G5366" s="69">
        <v>0</v>
      </c>
      <c r="H5366">
        <v>92</v>
      </c>
    </row>
    <row r="5367" spans="1:8" ht="16.5">
      <c r="A5367" t="str">
        <f t="shared" si="182"/>
        <v>- Xã92</v>
      </c>
      <c r="B5367" s="3"/>
      <c r="C5367" s="8" t="s">
        <v>164</v>
      </c>
      <c r="D5367" s="49"/>
      <c r="E5367" s="68">
        <v>224</v>
      </c>
      <c r="F5367" s="68">
        <v>60</v>
      </c>
      <c r="G5367" s="69">
        <v>13440</v>
      </c>
      <c r="H5367">
        <v>92</v>
      </c>
    </row>
    <row r="5368" spans="1:8" ht="16.5">
      <c r="A5368" t="str">
        <f t="shared" si="182"/>
        <v>Cấp 1, 292</v>
      </c>
      <c r="B5368" s="3" t="s">
        <v>1</v>
      </c>
      <c r="C5368" s="8" t="s">
        <v>52</v>
      </c>
      <c r="D5368" s="49"/>
      <c r="E5368" s="66">
        <v>824</v>
      </c>
      <c r="F5368" s="66">
        <v>0</v>
      </c>
      <c r="G5368" s="67">
        <v>28840</v>
      </c>
      <c r="H5368">
        <v>92</v>
      </c>
    </row>
    <row r="5369" spans="1:8" ht="16.5">
      <c r="A5369" t="str">
        <f t="shared" si="182"/>
        <v>-Phường92</v>
      </c>
      <c r="B5369" s="3"/>
      <c r="C5369" s="8" t="s">
        <v>168</v>
      </c>
      <c r="D5369" s="49"/>
      <c r="E5369" s="68">
        <v>0</v>
      </c>
      <c r="F5369" s="68">
        <v>30</v>
      </c>
      <c r="G5369" s="69">
        <v>0</v>
      </c>
      <c r="H5369">
        <v>92</v>
      </c>
    </row>
    <row r="5370" spans="1:8" ht="16.5">
      <c r="A5370" t="str">
        <f t="shared" si="182"/>
        <v>-Xã92</v>
      </c>
      <c r="B5370" s="3"/>
      <c r="C5370" s="8" t="s">
        <v>169</v>
      </c>
      <c r="D5370" s="49"/>
      <c r="E5370" s="68">
        <v>824</v>
      </c>
      <c r="F5370" s="68">
        <v>35</v>
      </c>
      <c r="G5370" s="69">
        <v>28840</v>
      </c>
      <c r="H5370">
        <v>92</v>
      </c>
    </row>
    <row r="5371" spans="1:8" ht="16.5">
      <c r="A5371" t="str">
        <f t="shared" si="182"/>
        <v>Trường chính trị 92</v>
      </c>
      <c r="B5371" s="3" t="s">
        <v>26</v>
      </c>
      <c r="C5371" s="8" t="s">
        <v>51</v>
      </c>
      <c r="D5371" s="49"/>
      <c r="E5371" s="68">
        <v>3</v>
      </c>
      <c r="F5371" s="68">
        <v>80</v>
      </c>
      <c r="G5371" s="69">
        <v>240</v>
      </c>
      <c r="H5371">
        <v>92</v>
      </c>
    </row>
    <row r="5372" spans="1:8" ht="16.5">
      <c r="A5372" t="str">
        <f t="shared" si="182"/>
        <v>Trường dân tộc nội trú92</v>
      </c>
      <c r="B5372" s="3" t="s">
        <v>24</v>
      </c>
      <c r="C5372" s="8" t="s">
        <v>165</v>
      </c>
      <c r="D5372" s="49"/>
      <c r="E5372" s="68">
        <v>0</v>
      </c>
      <c r="F5372" s="68">
        <v>55</v>
      </c>
      <c r="G5372" s="69">
        <v>0</v>
      </c>
      <c r="H5372">
        <v>92</v>
      </c>
    </row>
    <row r="5373" spans="1:8" ht="45">
      <c r="A5373" t="str">
        <f t="shared" si="182"/>
        <v>'Phân bổ bổ sung số biên chế tiết kiệm, chưa tuyển sự nghiệp giáo dục - đào tạo92</v>
      </c>
      <c r="B5373" s="3" t="s">
        <v>22</v>
      </c>
      <c r="C5373" s="8" t="s">
        <v>170</v>
      </c>
      <c r="D5373" s="49"/>
      <c r="E5373" s="70">
        <v>25</v>
      </c>
      <c r="F5373" s="68">
        <v>66</v>
      </c>
      <c r="G5373" s="69">
        <v>1650</v>
      </c>
      <c r="H5373">
        <v>92</v>
      </c>
    </row>
    <row r="5374" spans="1:8" ht="16.5">
      <c r="A5374" t="str">
        <f t="shared" si="182"/>
        <v>Chi các chế độ chính sách92</v>
      </c>
      <c r="B5374" s="25">
        <v>3</v>
      </c>
      <c r="C5374" s="6" t="s">
        <v>50</v>
      </c>
      <c r="D5374" s="47"/>
      <c r="E5374" s="62">
        <v>2320</v>
      </c>
      <c r="F5374" s="62">
        <v>0</v>
      </c>
      <c r="G5374" s="63">
        <v>9636</v>
      </c>
      <c r="H5374">
        <v>92</v>
      </c>
    </row>
    <row r="5375" spans="1:8" ht="30">
      <c r="A5375" t="str">
        <f t="shared" si="182"/>
        <v>Miễn giảm học phí, hỗ trợ chi phí học tập92</v>
      </c>
      <c r="B5375" s="3" t="s">
        <v>10</v>
      </c>
      <c r="C5375" s="8" t="s">
        <v>49</v>
      </c>
      <c r="D5375" s="49"/>
      <c r="E5375" s="68">
        <v>272</v>
      </c>
      <c r="F5375" s="68">
        <v>0</v>
      </c>
      <c r="G5375" s="69">
        <v>502</v>
      </c>
      <c r="H5375">
        <v>92</v>
      </c>
    </row>
    <row r="5376" spans="1:8" ht="45">
      <c r="A5376" t="str">
        <f t="shared" si="182"/>
        <v>Chính sách hỗ trợ mầm non (tiền ăn trẻ, hỗ trợ giáo viên, hỗ trợ cơ sở mầm non)92</v>
      </c>
      <c r="B5376" s="3" t="s">
        <v>1</v>
      </c>
      <c r="C5376" s="8" t="s">
        <v>48</v>
      </c>
      <c r="D5376" s="49"/>
      <c r="E5376" s="68">
        <v>429</v>
      </c>
      <c r="F5376" s="68">
        <v>0</v>
      </c>
      <c r="G5376" s="69">
        <v>1058</v>
      </c>
      <c r="H5376">
        <v>92</v>
      </c>
    </row>
    <row r="5377" spans="1:8" ht="16.5">
      <c r="A5377" t="str">
        <f t="shared" si="182"/>
        <v>Chế độ hỗ trợ học sinh khuyết tật92</v>
      </c>
      <c r="B5377" s="3" t="s">
        <v>26</v>
      </c>
      <c r="C5377" s="8" t="s">
        <v>47</v>
      </c>
      <c r="D5377" s="49"/>
      <c r="E5377" s="68">
        <v>0</v>
      </c>
      <c r="F5377" s="68">
        <v>0</v>
      </c>
      <c r="G5377" s="69">
        <v>0</v>
      </c>
      <c r="H5377">
        <v>92</v>
      </c>
    </row>
    <row r="5378" spans="1:8" ht="30">
      <c r="A5378" t="str">
        <f t="shared" si="182"/>
        <v>Chế độ giáo viên dạy trẻ khuyết tật92</v>
      </c>
      <c r="B5378" s="3" t="s">
        <v>24</v>
      </c>
      <c r="C5378" s="8" t="s">
        <v>46</v>
      </c>
      <c r="D5378" s="49"/>
      <c r="E5378" s="68">
        <v>530</v>
      </c>
      <c r="F5378" s="68">
        <v>0</v>
      </c>
      <c r="G5378" s="69">
        <v>6329</v>
      </c>
      <c r="H5378">
        <v>92</v>
      </c>
    </row>
    <row r="5379" spans="1:8" ht="30">
      <c r="A5379" t="str">
        <f t="shared" si="182"/>
        <v>Chế độ hỗ trợ trẻ em nhà trẻ bán trú92</v>
      </c>
      <c r="B5379" s="3" t="s">
        <v>22</v>
      </c>
      <c r="C5379" s="8" t="s">
        <v>45</v>
      </c>
      <c r="D5379" s="49"/>
      <c r="E5379" s="68">
        <v>63</v>
      </c>
      <c r="F5379" s="68">
        <v>0</v>
      </c>
      <c r="G5379" s="69">
        <v>516</v>
      </c>
      <c r="H5379">
        <v>92</v>
      </c>
    </row>
    <row r="5380" spans="1:8" ht="30">
      <c r="A5380" t="str">
        <f t="shared" si="182"/>
        <v>Chế độ hỗ trợ đối với học sinh, trường dân tộc nội trú92</v>
      </c>
      <c r="B5380" s="21" t="s">
        <v>20</v>
      </c>
      <c r="C5380" s="22" t="s">
        <v>161</v>
      </c>
      <c r="D5380" s="49"/>
      <c r="E5380" s="68">
        <v>0</v>
      </c>
      <c r="F5380" s="68">
        <v>0</v>
      </c>
      <c r="G5380" s="69">
        <v>0</v>
      </c>
      <c r="H5380">
        <v>92</v>
      </c>
    </row>
    <row r="5381" spans="1:8" ht="16.5">
      <c r="A5381" t="str">
        <f t="shared" si="182"/>
        <v>Hỗ trợ Tết Nguyên đán92</v>
      </c>
      <c r="B5381" s="3" t="s">
        <v>18</v>
      </c>
      <c r="C5381" s="8" t="s">
        <v>44</v>
      </c>
      <c r="D5381" s="49"/>
      <c r="E5381" s="68">
        <v>1026</v>
      </c>
      <c r="F5381" s="71">
        <v>1.2</v>
      </c>
      <c r="G5381" s="69">
        <v>1231</v>
      </c>
      <c r="H5381">
        <v>92</v>
      </c>
    </row>
    <row r="5382" spans="1:8" ht="16.5">
      <c r="A5382" t="str">
        <f t="shared" si="182"/>
        <v>Các đặc thù92</v>
      </c>
      <c r="B5382" s="25">
        <v>4</v>
      </c>
      <c r="C5382" s="6" t="s">
        <v>43</v>
      </c>
      <c r="D5382" s="47"/>
      <c r="E5382" s="62">
        <v>10</v>
      </c>
      <c r="F5382" s="62">
        <v>0</v>
      </c>
      <c r="G5382" s="63">
        <v>2004</v>
      </c>
      <c r="H5382">
        <v>92</v>
      </c>
    </row>
    <row r="5383" spans="1:8" ht="30">
      <c r="A5383" t="str">
        <f t="shared" si="182"/>
        <v>Trường có từ 02 cơ sở trở lên, mỗi cơ sở92</v>
      </c>
      <c r="B5383" s="3" t="s">
        <v>10</v>
      </c>
      <c r="C5383" s="8" t="s">
        <v>42</v>
      </c>
      <c r="D5383" s="49"/>
      <c r="E5383" s="70">
        <v>9</v>
      </c>
      <c r="F5383" s="68">
        <v>56</v>
      </c>
      <c r="G5383" s="69">
        <v>504</v>
      </c>
      <c r="H5383">
        <v>92</v>
      </c>
    </row>
    <row r="5384" spans="1:8" ht="30">
      <c r="A5384" t="str">
        <f t="shared" si="182"/>
        <v>Hỗ trợ các phường, xã trung tâm (kinh phí đào tạo chính trị)92</v>
      </c>
      <c r="B5384" s="3" t="s">
        <v>1</v>
      </c>
      <c r="C5384" s="8" t="s">
        <v>166</v>
      </c>
      <c r="D5384" s="49"/>
      <c r="E5384" s="72">
        <v>1</v>
      </c>
      <c r="F5384" s="68">
        <v>1500</v>
      </c>
      <c r="G5384" s="69">
        <v>1500</v>
      </c>
      <c r="H5384">
        <v>92</v>
      </c>
    </row>
    <row r="5385" spans="1:8" ht="16.5">
      <c r="A5385" t="str">
        <f t="shared" si="182"/>
        <v>Kinh phí hoạt động ngành92</v>
      </c>
      <c r="B5385" s="25">
        <v>5</v>
      </c>
      <c r="C5385" s="6" t="s">
        <v>41</v>
      </c>
      <c r="D5385" s="47"/>
      <c r="E5385" s="64">
        <v>89290</v>
      </c>
      <c r="F5385" s="73">
        <v>0.01</v>
      </c>
      <c r="G5385" s="69">
        <v>893</v>
      </c>
      <c r="H5385">
        <v>92</v>
      </c>
    </row>
    <row r="5386" spans="1:8" ht="16.5">
      <c r="A5386" t="str">
        <f t="shared" si="182"/>
        <v>Các sự nghiệp khác92</v>
      </c>
      <c r="B5386" s="25" t="s">
        <v>40</v>
      </c>
      <c r="C5386" s="6" t="s">
        <v>39</v>
      </c>
      <c r="D5386" s="47"/>
      <c r="E5386" s="68">
        <v>0</v>
      </c>
      <c r="F5386" s="64">
        <v>0</v>
      </c>
      <c r="G5386" s="65">
        <v>133056</v>
      </c>
      <c r="H5386">
        <v>92</v>
      </c>
    </row>
    <row r="5387" spans="1:8" ht="16.5">
      <c r="A5387" t="str">
        <f t="shared" si="182"/>
        <v>Chi chế độ tiền lương92</v>
      </c>
      <c r="B5387" s="25">
        <v>1</v>
      </c>
      <c r="C5387" s="10" t="s">
        <v>38</v>
      </c>
      <c r="D5387" s="48"/>
      <c r="E5387" s="64">
        <v>366</v>
      </c>
      <c r="F5387" s="64">
        <v>0</v>
      </c>
      <c r="G5387" s="65">
        <v>22797</v>
      </c>
      <c r="H5387">
        <v>92</v>
      </c>
    </row>
    <row r="5388" spans="1:8" ht="30">
      <c r="A5388" t="str">
        <f t="shared" si="182"/>
        <v>Chế độ tiền lương theo số biên chế có mặt92</v>
      </c>
      <c r="B5388" s="3" t="s">
        <v>10</v>
      </c>
      <c r="C5388" s="8" t="s">
        <v>37</v>
      </c>
      <c r="D5388" s="49"/>
      <c r="E5388" s="68">
        <v>109</v>
      </c>
      <c r="F5388" s="68">
        <v>0</v>
      </c>
      <c r="G5388" s="69">
        <v>17660</v>
      </c>
      <c r="H5388">
        <v>92</v>
      </c>
    </row>
    <row r="5389" spans="1:8" ht="16.5">
      <c r="A5389" t="str">
        <f t="shared" si="182"/>
        <v>Phụ cấp cấp ủy92</v>
      </c>
      <c r="B5389" s="3" t="s">
        <v>1</v>
      </c>
      <c r="C5389" s="8" t="s">
        <v>36</v>
      </c>
      <c r="D5389" s="49"/>
      <c r="E5389" s="68">
        <v>27</v>
      </c>
      <c r="F5389" s="74">
        <v>8.4239999999999995</v>
      </c>
      <c r="G5389" s="69">
        <v>227</v>
      </c>
      <c r="H5389">
        <v>92</v>
      </c>
    </row>
    <row r="5390" spans="1:8" ht="16.5">
      <c r="A5390" t="str">
        <f t="shared" si="182"/>
        <v>Phụ cấp HĐND92</v>
      </c>
      <c r="B5390" s="3" t="s">
        <v>26</v>
      </c>
      <c r="C5390" s="8" t="s">
        <v>35</v>
      </c>
      <c r="D5390" s="49"/>
      <c r="E5390" s="68">
        <v>108</v>
      </c>
      <c r="F5390" s="74">
        <v>8.4239999999999995</v>
      </c>
      <c r="G5390" s="75">
        <v>910</v>
      </c>
      <c r="H5390">
        <v>92</v>
      </c>
    </row>
    <row r="5391" spans="1:8" ht="45">
      <c r="A5391" t="str">
        <f t="shared" si="182"/>
        <v>Chế độ người hoạt động không chuyên trách, người trực tiếp tham gia hoạt động tại cấp ấp92</v>
      </c>
      <c r="B5391" s="3" t="s">
        <v>24</v>
      </c>
      <c r="C5391" s="8" t="s">
        <v>34</v>
      </c>
      <c r="D5391" s="49"/>
      <c r="E5391" s="68">
        <v>122</v>
      </c>
      <c r="F5391" s="68">
        <v>0</v>
      </c>
      <c r="G5391" s="69">
        <v>4000</v>
      </c>
      <c r="H5391">
        <v>92</v>
      </c>
    </row>
    <row r="5392" spans="1:8" ht="16.5">
      <c r="A5392" t="str">
        <f t="shared" si="182"/>
        <v>Khoán chi hoạt động 92</v>
      </c>
      <c r="B5392" s="25">
        <v>2</v>
      </c>
      <c r="C5392" s="6" t="s">
        <v>33</v>
      </c>
      <c r="D5392" s="47"/>
      <c r="E5392" s="62">
        <v>117</v>
      </c>
      <c r="F5392" s="62">
        <v>196</v>
      </c>
      <c r="G5392" s="63">
        <v>9078</v>
      </c>
      <c r="H5392">
        <v>92</v>
      </c>
    </row>
    <row r="5393" spans="1:8" ht="30">
      <c r="A5393" t="str">
        <f t="shared" ref="A5393:A5415" si="183">C5393&amp;H5393</f>
        <v>Phân bổ theo số biên chế CBCC được giao92</v>
      </c>
      <c r="B5393" s="14" t="s">
        <v>10</v>
      </c>
      <c r="C5393" s="15" t="s">
        <v>32</v>
      </c>
      <c r="D5393" s="55"/>
      <c r="E5393" s="68">
        <v>90</v>
      </c>
      <c r="F5393" s="68">
        <v>80</v>
      </c>
      <c r="G5393" s="69">
        <v>7200</v>
      </c>
      <c r="H5393">
        <v>92</v>
      </c>
    </row>
    <row r="5394" spans="1:8" ht="30">
      <c r="A5394" t="str">
        <f t="shared" si="183"/>
        <v>Phân bổ theo số biên chế viên chức được giao92</v>
      </c>
      <c r="B5394" s="14" t="s">
        <v>1</v>
      </c>
      <c r="C5394" s="15" t="s">
        <v>31</v>
      </c>
      <c r="D5394" s="55"/>
      <c r="E5394" s="68">
        <v>27</v>
      </c>
      <c r="F5394" s="68">
        <v>50</v>
      </c>
      <c r="G5394" s="69">
        <v>1350</v>
      </c>
      <c r="H5394">
        <v>92</v>
      </c>
    </row>
    <row r="5395" spans="1:8" ht="30">
      <c r="A5395" t="str">
        <f t="shared" si="183"/>
        <v>Phân bổ bổ sung số biên chế tiết kiệm, chưa tuyển92</v>
      </c>
      <c r="B5395" s="14" t="s">
        <v>26</v>
      </c>
      <c r="C5395" s="13" t="s">
        <v>30</v>
      </c>
      <c r="D5395" s="59"/>
      <c r="E5395" s="68">
        <v>8</v>
      </c>
      <c r="F5395" s="68">
        <v>66</v>
      </c>
      <c r="G5395" s="69">
        <v>528</v>
      </c>
      <c r="H5395">
        <v>92</v>
      </c>
    </row>
    <row r="5396" spans="1:8" ht="16.5">
      <c r="A5396" t="str">
        <f t="shared" si="183"/>
        <v>Chi các chế độ chính sách lớn92</v>
      </c>
      <c r="B5396" s="25">
        <v>3</v>
      </c>
      <c r="C5396" s="6" t="s">
        <v>29</v>
      </c>
      <c r="D5396" s="47"/>
      <c r="E5396" s="62">
        <v>11687</v>
      </c>
      <c r="F5396" s="62">
        <v>0</v>
      </c>
      <c r="G5396" s="63">
        <v>58214</v>
      </c>
      <c r="H5396">
        <v>92</v>
      </c>
    </row>
    <row r="5397" spans="1:8" ht="30">
      <c r="A5397" t="str">
        <f t="shared" si="183"/>
        <v>Chi chế độ trợ giúp xã hội thường xuyên92</v>
      </c>
      <c r="B5397" s="3" t="s">
        <v>10</v>
      </c>
      <c r="C5397" s="8" t="s">
        <v>28</v>
      </c>
      <c r="D5397" s="49"/>
      <c r="E5397" s="68">
        <v>4536</v>
      </c>
      <c r="F5397" s="68">
        <v>0</v>
      </c>
      <c r="G5397" s="69">
        <v>32763</v>
      </c>
      <c r="H5397">
        <v>92</v>
      </c>
    </row>
    <row r="5398" spans="1:8" ht="16.5">
      <c r="A5398" t="str">
        <f t="shared" si="183"/>
        <v>Tiền điện hộ nghèo, BTXH92</v>
      </c>
      <c r="B5398" s="3" t="s">
        <v>1</v>
      </c>
      <c r="C5398" s="8" t="s">
        <v>27</v>
      </c>
      <c r="D5398" s="49"/>
      <c r="E5398" s="68">
        <v>113</v>
      </c>
      <c r="F5398" s="68">
        <v>0</v>
      </c>
      <c r="G5398" s="69">
        <v>89</v>
      </c>
      <c r="H5398">
        <v>92</v>
      </c>
    </row>
    <row r="5399" spans="1:8" ht="30">
      <c r="A5399" t="str">
        <f t="shared" si="183"/>
        <v>Chính sách người có uy tín, già làng92</v>
      </c>
      <c r="B5399" s="3" t="s">
        <v>26</v>
      </c>
      <c r="C5399" s="8" t="s">
        <v>25</v>
      </c>
      <c r="D5399" s="49"/>
      <c r="E5399" s="68">
        <v>3</v>
      </c>
      <c r="F5399" s="68">
        <v>0</v>
      </c>
      <c r="G5399" s="69">
        <v>38</v>
      </c>
      <c r="H5399">
        <v>92</v>
      </c>
    </row>
    <row r="5400" spans="1:8" ht="30">
      <c r="A5400" t="str">
        <f t="shared" si="183"/>
        <v>Chế độ quà tặng, chúc thọ người cao tuổi92</v>
      </c>
      <c r="B5400" s="3" t="s">
        <v>24</v>
      </c>
      <c r="C5400" s="8" t="s">
        <v>23</v>
      </c>
      <c r="D5400" s="49"/>
      <c r="E5400" s="68">
        <v>1245</v>
      </c>
      <c r="F5400" s="68">
        <v>0</v>
      </c>
      <c r="G5400" s="69">
        <v>1223</v>
      </c>
      <c r="H5400">
        <v>92</v>
      </c>
    </row>
    <row r="5401" spans="1:8" ht="30">
      <c r="A5401" t="str">
        <f t="shared" si="183"/>
        <v>Chế độ đối với trưởng các đoàn thể ấp92</v>
      </c>
      <c r="B5401" s="3" t="s">
        <v>22</v>
      </c>
      <c r="C5401" s="8" t="s">
        <v>21</v>
      </c>
      <c r="D5401" s="49"/>
      <c r="E5401" s="68">
        <v>124</v>
      </c>
      <c r="F5401" s="76">
        <v>3.5999999999999996</v>
      </c>
      <c r="G5401" s="69">
        <v>446</v>
      </c>
      <c r="H5401">
        <v>92</v>
      </c>
    </row>
    <row r="5402" spans="1:8" ht="16.5">
      <c r="A5402" t="str">
        <f t="shared" si="183"/>
        <v>Chế độ hỗ trợ tổ nhân dân92</v>
      </c>
      <c r="B5402" s="3" t="s">
        <v>20</v>
      </c>
      <c r="C5402" s="8" t="s">
        <v>19</v>
      </c>
      <c r="D5402" s="49"/>
      <c r="E5402" s="68">
        <v>477</v>
      </c>
      <c r="F5402" s="76">
        <v>3.5999999999999996</v>
      </c>
      <c r="G5402" s="69">
        <v>1717</v>
      </c>
      <c r="H5402">
        <v>92</v>
      </c>
    </row>
    <row r="5403" spans="1:8" ht="30">
      <c r="A5403" t="str">
        <f t="shared" si="183"/>
        <v>Chế độ đối với đội an ninh trật tự cơ sở92</v>
      </c>
      <c r="B5403" s="3" t="s">
        <v>18</v>
      </c>
      <c r="C5403" s="8" t="s">
        <v>17</v>
      </c>
      <c r="D5403" s="49"/>
      <c r="E5403" s="68">
        <v>90</v>
      </c>
      <c r="F5403" s="68">
        <v>0</v>
      </c>
      <c r="G5403" s="69">
        <v>5778</v>
      </c>
      <c r="H5403">
        <v>92</v>
      </c>
    </row>
    <row r="5404" spans="1:8" ht="16.5">
      <c r="A5404" t="str">
        <f t="shared" si="183"/>
        <v>Chế độ dân quân tự vệ92</v>
      </c>
      <c r="B5404" s="3" t="s">
        <v>16</v>
      </c>
      <c r="C5404" s="8" t="s">
        <v>15</v>
      </c>
      <c r="D5404" s="49"/>
      <c r="E5404" s="68">
        <v>31</v>
      </c>
      <c r="F5404" s="68">
        <v>0</v>
      </c>
      <c r="G5404" s="69">
        <v>12259</v>
      </c>
      <c r="H5404">
        <v>92</v>
      </c>
    </row>
    <row r="5405" spans="1:8" ht="16.5">
      <c r="A5405" t="str">
        <f t="shared" si="183"/>
        <v>Chế độ hỗ trợ Tết Nguyên đán92</v>
      </c>
      <c r="B5405" s="3" t="s">
        <v>14</v>
      </c>
      <c r="C5405" s="8" t="s">
        <v>13</v>
      </c>
      <c r="D5405" s="49"/>
      <c r="E5405" s="68">
        <v>5068</v>
      </c>
      <c r="F5405" s="68">
        <v>0</v>
      </c>
      <c r="G5405" s="69">
        <v>3901</v>
      </c>
      <c r="H5405">
        <v>92</v>
      </c>
    </row>
    <row r="5406" spans="1:8" ht="16.5">
      <c r="A5406" t="str">
        <f t="shared" si="183"/>
        <v>Chi thu gom, xử lý rác92</v>
      </c>
      <c r="B5406" s="25">
        <v>4</v>
      </c>
      <c r="C5406" s="10" t="s">
        <v>12</v>
      </c>
      <c r="D5406" s="48"/>
      <c r="E5406" s="64">
        <v>17906.239999999998</v>
      </c>
      <c r="F5406" s="77">
        <v>0.53568000000000005</v>
      </c>
      <c r="G5406" s="78">
        <v>9592</v>
      </c>
      <c r="H5406">
        <v>92</v>
      </c>
    </row>
    <row r="5407" spans="1:8" ht="16.5">
      <c r="A5407" t="str">
        <f t="shared" si="183"/>
        <v>Chi bổ sung đặc thù92</v>
      </c>
      <c r="B5407" s="25">
        <v>5</v>
      </c>
      <c r="C5407" s="6" t="s">
        <v>11</v>
      </c>
      <c r="D5407" s="47"/>
      <c r="E5407" s="62">
        <v>1</v>
      </c>
      <c r="F5407" s="62">
        <v>0</v>
      </c>
      <c r="G5407" s="63">
        <v>8500</v>
      </c>
      <c r="H5407">
        <v>92</v>
      </c>
    </row>
    <row r="5408" spans="1:8" ht="16.5">
      <c r="A5408" t="str">
        <f t="shared" si="183"/>
        <v>Hỗ trợ các phường, xã trung tâm92</v>
      </c>
      <c r="B5408" s="3" t="s">
        <v>10</v>
      </c>
      <c r="C5408" s="8" t="s">
        <v>9</v>
      </c>
      <c r="D5408" s="49"/>
      <c r="E5408" s="66">
        <v>1</v>
      </c>
      <c r="F5408" s="66">
        <v>90700</v>
      </c>
      <c r="G5408" s="67">
        <v>8500</v>
      </c>
      <c r="H5408">
        <v>92</v>
      </c>
    </row>
    <row r="5409" spans="1:8" ht="16.5">
      <c r="A5409" t="str">
        <f t="shared" si="183"/>
        <v>- Phường Trấn Biên 92</v>
      </c>
      <c r="B5409" s="3"/>
      <c r="C5409" s="8" t="s">
        <v>8</v>
      </c>
      <c r="D5409" s="49"/>
      <c r="E5409" s="66">
        <v>0</v>
      </c>
      <c r="F5409" s="68">
        <v>60000</v>
      </c>
      <c r="G5409" s="69">
        <v>0</v>
      </c>
      <c r="H5409">
        <v>92</v>
      </c>
    </row>
    <row r="5410" spans="1:8" ht="30">
      <c r="A5410" t="str">
        <f t="shared" si="183"/>
        <v>- Phường Long Khánh và Phường Bình Phước92</v>
      </c>
      <c r="B5410" s="3"/>
      <c r="C5410" s="8" t="s">
        <v>7</v>
      </c>
      <c r="D5410" s="49"/>
      <c r="E5410" s="66">
        <v>0</v>
      </c>
      <c r="F5410" s="68">
        <v>19200</v>
      </c>
      <c r="G5410" s="69">
        <v>0</v>
      </c>
      <c r="H5410">
        <v>92</v>
      </c>
    </row>
    <row r="5411" spans="1:8" ht="16.5">
      <c r="A5411" t="str">
        <f t="shared" si="183"/>
        <v>- Các phường trung tâm khác92</v>
      </c>
      <c r="B5411" s="3"/>
      <c r="C5411" s="8" t="s">
        <v>6</v>
      </c>
      <c r="D5411" s="49"/>
      <c r="E5411" s="66">
        <v>1</v>
      </c>
      <c r="F5411" s="68">
        <v>8500</v>
      </c>
      <c r="G5411" s="69">
        <v>8500</v>
      </c>
      <c r="H5411">
        <v>92</v>
      </c>
    </row>
    <row r="5412" spans="1:8" ht="16.5">
      <c r="A5412" t="str">
        <f t="shared" si="183"/>
        <v xml:space="preserve"> Hỗ trợ các xã vùng biên giới92</v>
      </c>
      <c r="B5412" s="3" t="s">
        <v>1</v>
      </c>
      <c r="C5412" s="8" t="s">
        <v>5</v>
      </c>
      <c r="D5412" s="49"/>
      <c r="E5412" s="66">
        <v>0</v>
      </c>
      <c r="F5412" s="68">
        <v>3000</v>
      </c>
      <c r="G5412" s="69">
        <v>0</v>
      </c>
      <c r="H5412">
        <v>92</v>
      </c>
    </row>
    <row r="5413" spans="1:8" ht="16.5">
      <c r="A5413" t="str">
        <f t="shared" si="183"/>
        <v>Phân bổ chung 92</v>
      </c>
      <c r="B5413" s="25">
        <v>9</v>
      </c>
      <c r="C5413" s="6" t="s">
        <v>4</v>
      </c>
      <c r="D5413" s="47"/>
      <c r="E5413" s="62">
        <v>0</v>
      </c>
      <c r="F5413" s="62">
        <v>0</v>
      </c>
      <c r="G5413" s="63">
        <v>24875</v>
      </c>
      <c r="H5413">
        <v>92</v>
      </c>
    </row>
    <row r="5414" spans="1:8" ht="16.5">
      <c r="A5414" t="str">
        <f t="shared" si="183"/>
        <v>Phân bổ chung theo xã92</v>
      </c>
      <c r="B5414" s="3" t="s">
        <v>3</v>
      </c>
      <c r="C5414" s="8" t="s">
        <v>2</v>
      </c>
      <c r="D5414" s="49"/>
      <c r="E5414" s="68">
        <v>1</v>
      </c>
      <c r="F5414" s="68">
        <v>18000</v>
      </c>
      <c r="G5414" s="69">
        <v>18000</v>
      </c>
      <c r="H5414">
        <v>92</v>
      </c>
    </row>
    <row r="5415" spans="1:8" ht="16.5">
      <c r="A5415" t="str">
        <f t="shared" si="183"/>
        <v>Phân bổ theo dân số 92</v>
      </c>
      <c r="B5415" s="3" t="s">
        <v>1</v>
      </c>
      <c r="C5415" s="8" t="s">
        <v>0</v>
      </c>
      <c r="D5415" s="49"/>
      <c r="E5415" s="68">
        <v>89290</v>
      </c>
      <c r="F5415" s="74">
        <v>7.6999999999999999E-2</v>
      </c>
      <c r="G5415" s="69">
        <v>6875</v>
      </c>
      <c r="H5415">
        <v>92</v>
      </c>
    </row>
    <row r="5418" spans="1:8">
      <c r="B5418" s="147" t="s">
        <v>64</v>
      </c>
      <c r="C5418" s="149" t="s">
        <v>63</v>
      </c>
      <c r="D5418" s="149" t="s">
        <v>62</v>
      </c>
      <c r="E5418" s="151" t="s">
        <v>61</v>
      </c>
      <c r="F5418" s="151"/>
      <c r="G5418" s="151"/>
      <c r="H5418">
        <v>93</v>
      </c>
    </row>
    <row r="5419" spans="1:8">
      <c r="B5419" s="148"/>
      <c r="C5419" s="150"/>
      <c r="D5419" s="150"/>
      <c r="E5419" s="18" t="s">
        <v>60</v>
      </c>
      <c r="F5419" s="18" t="s">
        <v>59</v>
      </c>
      <c r="G5419" s="18" t="s">
        <v>58</v>
      </c>
      <c r="H5419">
        <v>93</v>
      </c>
    </row>
    <row r="5420" spans="1:8">
      <c r="A5420" t="str">
        <f t="shared" ref="A5420:A5451" si="184">C5420&amp;H5420</f>
        <v>Tổng93</v>
      </c>
      <c r="B5420" s="25"/>
      <c r="C5420" s="26" t="s">
        <v>57</v>
      </c>
      <c r="D5420" s="45"/>
      <c r="E5420" s="45">
        <v>36289.4</v>
      </c>
      <c r="F5420" s="46">
        <v>0</v>
      </c>
      <c r="G5420" s="45">
        <v>144444</v>
      </c>
      <c r="H5420">
        <v>93</v>
      </c>
    </row>
    <row r="5421" spans="1:8">
      <c r="A5421" t="str">
        <f t="shared" si="184"/>
        <v>Sự nghiệp giáo dục - đào tạo93</v>
      </c>
      <c r="B5421" s="25" t="s">
        <v>56</v>
      </c>
      <c r="C5421" s="6" t="s">
        <v>55</v>
      </c>
      <c r="D5421" s="47"/>
      <c r="E5421" s="45">
        <v>28443</v>
      </c>
      <c r="F5421" s="46">
        <v>0</v>
      </c>
      <c r="G5421" s="45">
        <v>76693</v>
      </c>
      <c r="H5421">
        <v>93</v>
      </c>
    </row>
    <row r="5422" spans="1:8" ht="28.5">
      <c r="A5422" t="str">
        <f t="shared" si="184"/>
        <v>Chi chế độ tiền lương theo số biên chế có mặt93</v>
      </c>
      <c r="B5422" s="25">
        <v>1</v>
      </c>
      <c r="C5422" s="10" t="s">
        <v>54</v>
      </c>
      <c r="D5422" s="48"/>
      <c r="E5422" s="45">
        <v>279</v>
      </c>
      <c r="F5422" s="46">
        <v>0</v>
      </c>
      <c r="G5422" s="45">
        <v>59516</v>
      </c>
      <c r="H5422">
        <v>93</v>
      </c>
    </row>
    <row r="5423" spans="1:8">
      <c r="A5423" t="str">
        <f t="shared" si="184"/>
        <v>Khoán chi hoạt động giáo dục93</v>
      </c>
      <c r="B5423" s="25">
        <v>2</v>
      </c>
      <c r="C5423" s="6" t="s">
        <v>163</v>
      </c>
      <c r="D5423" s="47"/>
      <c r="E5423" s="45">
        <v>302</v>
      </c>
      <c r="F5423" s="46">
        <v>0</v>
      </c>
      <c r="G5423" s="45">
        <v>14063</v>
      </c>
      <c r="H5423">
        <v>93</v>
      </c>
    </row>
    <row r="5424" spans="1:8">
      <c r="A5424" t="str">
        <f t="shared" si="184"/>
        <v>Mầm non93</v>
      </c>
      <c r="B5424" s="3" t="s">
        <v>10</v>
      </c>
      <c r="C5424" s="8" t="s">
        <v>53</v>
      </c>
      <c r="D5424" s="49"/>
      <c r="E5424" s="50">
        <v>79</v>
      </c>
      <c r="F5424" s="51">
        <v>0</v>
      </c>
      <c r="G5424" s="50">
        <v>4740</v>
      </c>
      <c r="H5424">
        <v>93</v>
      </c>
    </row>
    <row r="5425" spans="1:8">
      <c r="A5425" t="str">
        <f t="shared" si="184"/>
        <v>- Phường93</v>
      </c>
      <c r="B5425" s="3"/>
      <c r="C5425" s="8" t="s">
        <v>167</v>
      </c>
      <c r="D5425" s="49"/>
      <c r="E5425" s="50">
        <v>0</v>
      </c>
      <c r="F5425" s="51">
        <v>52</v>
      </c>
      <c r="G5425" s="50">
        <v>0</v>
      </c>
      <c r="H5425">
        <v>93</v>
      </c>
    </row>
    <row r="5426" spans="1:8">
      <c r="A5426" t="str">
        <f t="shared" si="184"/>
        <v>- Xã93</v>
      </c>
      <c r="B5426" s="3"/>
      <c r="C5426" s="8" t="s">
        <v>164</v>
      </c>
      <c r="D5426" s="49"/>
      <c r="E5426" s="50">
        <v>79</v>
      </c>
      <c r="F5426" s="51">
        <v>60</v>
      </c>
      <c r="G5426" s="50">
        <v>4740</v>
      </c>
      <c r="H5426">
        <v>93</v>
      </c>
    </row>
    <row r="5427" spans="1:8">
      <c r="A5427" t="str">
        <f t="shared" si="184"/>
        <v>Cấp 1, 293</v>
      </c>
      <c r="B5427" s="3" t="s">
        <v>1</v>
      </c>
      <c r="C5427" s="8" t="s">
        <v>52</v>
      </c>
      <c r="D5427" s="49"/>
      <c r="E5427" s="50">
        <v>223</v>
      </c>
      <c r="F5427" s="51">
        <v>0</v>
      </c>
      <c r="G5427" s="50">
        <v>7805</v>
      </c>
      <c r="H5427">
        <v>93</v>
      </c>
    </row>
    <row r="5428" spans="1:8">
      <c r="A5428" t="str">
        <f t="shared" si="184"/>
        <v>-Phường93</v>
      </c>
      <c r="B5428" s="3"/>
      <c r="C5428" s="8" t="s">
        <v>168</v>
      </c>
      <c r="D5428" s="49"/>
      <c r="E5428" s="50">
        <v>0</v>
      </c>
      <c r="F5428" s="51">
        <v>30</v>
      </c>
      <c r="G5428" s="50">
        <v>0</v>
      </c>
      <c r="H5428">
        <v>93</v>
      </c>
    </row>
    <row r="5429" spans="1:8">
      <c r="A5429" t="str">
        <f t="shared" si="184"/>
        <v>-Xã93</v>
      </c>
      <c r="B5429" s="3"/>
      <c r="C5429" s="8" t="s">
        <v>169</v>
      </c>
      <c r="D5429" s="49"/>
      <c r="E5429" s="50">
        <v>223</v>
      </c>
      <c r="F5429" s="51">
        <v>35</v>
      </c>
      <c r="G5429" s="50">
        <v>7805</v>
      </c>
      <c r="H5429">
        <v>93</v>
      </c>
    </row>
    <row r="5430" spans="1:8">
      <c r="A5430" t="str">
        <f t="shared" si="184"/>
        <v>Trường chính trị 93</v>
      </c>
      <c r="B5430" s="3" t="s">
        <v>26</v>
      </c>
      <c r="C5430" s="8" t="s">
        <v>51</v>
      </c>
      <c r="D5430" s="49"/>
      <c r="E5430" s="50">
        <v>0</v>
      </c>
      <c r="F5430" s="51">
        <v>80</v>
      </c>
      <c r="G5430" s="50">
        <v>0</v>
      </c>
      <c r="H5430">
        <v>93</v>
      </c>
    </row>
    <row r="5431" spans="1:8">
      <c r="A5431" t="str">
        <f t="shared" si="184"/>
        <v>Trường dân tộc nội trú93</v>
      </c>
      <c r="B5431" s="3" t="s">
        <v>24</v>
      </c>
      <c r="C5431" s="8" t="s">
        <v>165</v>
      </c>
      <c r="D5431" s="49"/>
      <c r="E5431" s="50">
        <v>0</v>
      </c>
      <c r="F5431" s="51">
        <v>55</v>
      </c>
      <c r="G5431" s="50">
        <v>0</v>
      </c>
      <c r="H5431">
        <v>93</v>
      </c>
    </row>
    <row r="5432" spans="1:8" ht="45">
      <c r="A5432" t="str">
        <f t="shared" si="184"/>
        <v>'Phân bổ bổ sung số biên chế tiết kiệm, chưa tuyển sự nghiệp giáo dục - đào tạo93</v>
      </c>
      <c r="B5432" s="3" t="s">
        <v>22</v>
      </c>
      <c r="C5432" s="8" t="s">
        <v>170</v>
      </c>
      <c r="D5432" s="49"/>
      <c r="E5432" s="50">
        <v>23</v>
      </c>
      <c r="F5432" s="51">
        <v>66</v>
      </c>
      <c r="G5432" s="50">
        <v>1518</v>
      </c>
      <c r="H5432">
        <v>93</v>
      </c>
    </row>
    <row r="5433" spans="1:8">
      <c r="A5433" t="str">
        <f t="shared" si="184"/>
        <v>Chi các chế độ chính sách93</v>
      </c>
      <c r="B5433" s="25">
        <v>3</v>
      </c>
      <c r="C5433" s="6" t="s">
        <v>50</v>
      </c>
      <c r="D5433" s="47"/>
      <c r="E5433" s="45">
        <v>2449</v>
      </c>
      <c r="F5433" s="46">
        <v>0</v>
      </c>
      <c r="G5433" s="45">
        <v>2412</v>
      </c>
      <c r="H5433">
        <v>93</v>
      </c>
    </row>
    <row r="5434" spans="1:8" ht="30">
      <c r="A5434" t="str">
        <f t="shared" si="184"/>
        <v>Miễn giảm học phí, hỗ trợ chi phí học tập93</v>
      </c>
      <c r="B5434" s="3" t="s">
        <v>10</v>
      </c>
      <c r="C5434" s="8" t="s">
        <v>49</v>
      </c>
      <c r="D5434" s="49"/>
      <c r="E5434" s="50">
        <v>2052</v>
      </c>
      <c r="F5434" s="51">
        <v>0</v>
      </c>
      <c r="G5434" s="50">
        <v>467</v>
      </c>
      <c r="H5434">
        <v>93</v>
      </c>
    </row>
    <row r="5435" spans="1:8" ht="45">
      <c r="A5435" t="str">
        <f t="shared" si="184"/>
        <v>Chính sách hỗ trợ mầm non (tiền ăn trẻ, hỗ trợ giáo viên, hỗ trợ cơ sở mầm non)93</v>
      </c>
      <c r="B5435" s="3" t="s">
        <v>1</v>
      </c>
      <c r="C5435" s="8" t="s">
        <v>48</v>
      </c>
      <c r="D5435" s="49"/>
      <c r="E5435" s="50">
        <v>3</v>
      </c>
      <c r="F5435" s="51">
        <v>0</v>
      </c>
      <c r="G5435" s="50">
        <v>4</v>
      </c>
      <c r="H5435">
        <v>93</v>
      </c>
    </row>
    <row r="5436" spans="1:8">
      <c r="A5436" t="str">
        <f t="shared" si="184"/>
        <v>Chế độ hỗ trợ học sinh khuyết tật93</v>
      </c>
      <c r="B5436" s="3" t="s">
        <v>26</v>
      </c>
      <c r="C5436" s="8" t="s">
        <v>47</v>
      </c>
      <c r="D5436" s="49"/>
      <c r="E5436" s="50">
        <v>3</v>
      </c>
      <c r="F5436" s="51">
        <v>0</v>
      </c>
      <c r="G5436" s="50">
        <v>57</v>
      </c>
      <c r="H5436">
        <v>93</v>
      </c>
    </row>
    <row r="5437" spans="1:8" ht="30">
      <c r="A5437" t="str">
        <f t="shared" si="184"/>
        <v>Chế độ giáo viên dạy trẻ khuyết tật93</v>
      </c>
      <c r="B5437" s="3" t="s">
        <v>24</v>
      </c>
      <c r="C5437" s="8" t="s">
        <v>46</v>
      </c>
      <c r="D5437" s="49"/>
      <c r="E5437" s="50">
        <v>112</v>
      </c>
      <c r="F5437" s="51">
        <v>0</v>
      </c>
      <c r="G5437" s="50">
        <v>1549</v>
      </c>
      <c r="H5437">
        <v>93</v>
      </c>
    </row>
    <row r="5438" spans="1:8" ht="30">
      <c r="A5438" t="str">
        <f t="shared" si="184"/>
        <v>Chế độ hỗ trợ trẻ em nhà trẻ bán trú93</v>
      </c>
      <c r="B5438" s="3" t="s">
        <v>22</v>
      </c>
      <c r="C5438" s="8" t="s">
        <v>45</v>
      </c>
      <c r="D5438" s="49"/>
      <c r="E5438" s="50">
        <v>0</v>
      </c>
      <c r="F5438" s="51">
        <v>0</v>
      </c>
      <c r="G5438" s="50">
        <v>0</v>
      </c>
      <c r="H5438">
        <v>93</v>
      </c>
    </row>
    <row r="5439" spans="1:8" ht="30">
      <c r="A5439" t="str">
        <f t="shared" si="184"/>
        <v>Chế độ hỗ trợ đối với học sinh, trường dân tộc nội trú93</v>
      </c>
      <c r="B5439" s="21" t="s">
        <v>20</v>
      </c>
      <c r="C5439" s="22" t="s">
        <v>161</v>
      </c>
      <c r="D5439" s="49"/>
      <c r="E5439" s="50">
        <v>0</v>
      </c>
      <c r="F5439" s="51">
        <v>0</v>
      </c>
      <c r="G5439" s="50">
        <v>0</v>
      </c>
      <c r="H5439">
        <v>93</v>
      </c>
    </row>
    <row r="5440" spans="1:8">
      <c r="A5440" t="str">
        <f t="shared" si="184"/>
        <v>Hỗ trợ Tết Nguyên đán93</v>
      </c>
      <c r="B5440" s="3" t="s">
        <v>18</v>
      </c>
      <c r="C5440" s="8" t="s">
        <v>44</v>
      </c>
      <c r="D5440" s="49"/>
      <c r="E5440" s="50">
        <v>279</v>
      </c>
      <c r="F5440" s="51">
        <v>1.2</v>
      </c>
      <c r="G5440" s="50">
        <v>335</v>
      </c>
      <c r="H5440">
        <v>93</v>
      </c>
    </row>
    <row r="5441" spans="1:8">
      <c r="A5441" t="str">
        <f t="shared" si="184"/>
        <v>Các đặc thù93</v>
      </c>
      <c r="B5441" s="25">
        <v>4</v>
      </c>
      <c r="C5441" s="6" t="s">
        <v>43</v>
      </c>
      <c r="D5441" s="47"/>
      <c r="E5441" s="45">
        <v>8</v>
      </c>
      <c r="F5441" s="46">
        <v>0</v>
      </c>
      <c r="G5441" s="45">
        <v>448</v>
      </c>
      <c r="H5441">
        <v>93</v>
      </c>
    </row>
    <row r="5442" spans="1:8" ht="30">
      <c r="A5442" t="str">
        <f t="shared" si="184"/>
        <v>Trường có từ 02 cơ sở trở lên, mỗi cơ sở93</v>
      </c>
      <c r="B5442" s="3" t="s">
        <v>10</v>
      </c>
      <c r="C5442" s="8" t="s">
        <v>42</v>
      </c>
      <c r="D5442" s="49"/>
      <c r="E5442" s="50">
        <v>8</v>
      </c>
      <c r="F5442" s="51">
        <v>56</v>
      </c>
      <c r="G5442" s="50">
        <v>448</v>
      </c>
      <c r="H5442">
        <v>93</v>
      </c>
    </row>
    <row r="5443" spans="1:8" ht="30">
      <c r="A5443" t="str">
        <f t="shared" si="184"/>
        <v>Hỗ trợ các phường, xã trung tâm (kinh phí đào tạo chính trị)93</v>
      </c>
      <c r="B5443" s="3" t="s">
        <v>1</v>
      </c>
      <c r="C5443" s="8" t="s">
        <v>166</v>
      </c>
      <c r="D5443" s="49"/>
      <c r="E5443" s="50">
        <v>0</v>
      </c>
      <c r="F5443" s="51">
        <v>1500</v>
      </c>
      <c r="G5443" s="50">
        <v>0</v>
      </c>
      <c r="H5443">
        <v>93</v>
      </c>
    </row>
    <row r="5444" spans="1:8">
      <c r="A5444" t="str">
        <f t="shared" si="184"/>
        <v>Kinh phí hoạt động ngành93</v>
      </c>
      <c r="B5444" s="25">
        <v>5</v>
      </c>
      <c r="C5444" s="6" t="s">
        <v>41</v>
      </c>
      <c r="D5444" s="47"/>
      <c r="E5444" s="52">
        <v>25405</v>
      </c>
      <c r="F5444" s="53">
        <v>0.01</v>
      </c>
      <c r="G5444" s="45">
        <v>254</v>
      </c>
      <c r="H5444">
        <v>93</v>
      </c>
    </row>
    <row r="5445" spans="1:8">
      <c r="A5445" t="str">
        <f t="shared" si="184"/>
        <v>Các sự nghiệp khác93</v>
      </c>
      <c r="B5445" s="25" t="s">
        <v>40</v>
      </c>
      <c r="C5445" s="6" t="s">
        <v>39</v>
      </c>
      <c r="D5445" s="47"/>
      <c r="E5445" s="50">
        <v>7846.4</v>
      </c>
      <c r="F5445" s="46">
        <v>0</v>
      </c>
      <c r="G5445" s="45">
        <v>67751</v>
      </c>
      <c r="H5445">
        <v>93</v>
      </c>
    </row>
    <row r="5446" spans="1:8">
      <c r="A5446" t="str">
        <f t="shared" si="184"/>
        <v>Chi chế độ tiền lương93</v>
      </c>
      <c r="B5446" s="25">
        <v>1</v>
      </c>
      <c r="C5446" s="10" t="s">
        <v>38</v>
      </c>
      <c r="D5446" s="48"/>
      <c r="E5446" s="45">
        <v>200</v>
      </c>
      <c r="F5446" s="46">
        <v>0</v>
      </c>
      <c r="G5446" s="45">
        <v>15000</v>
      </c>
      <c r="H5446">
        <v>93</v>
      </c>
    </row>
    <row r="5447" spans="1:8" ht="30">
      <c r="A5447" t="str">
        <f t="shared" si="184"/>
        <v>Chế độ tiền lương theo số biên chế có mặt93</v>
      </c>
      <c r="B5447" s="3" t="s">
        <v>10</v>
      </c>
      <c r="C5447" s="8" t="s">
        <v>37</v>
      </c>
      <c r="D5447" s="49"/>
      <c r="E5447" s="50">
        <v>78</v>
      </c>
      <c r="F5447" s="51">
        <v>0</v>
      </c>
      <c r="G5447" s="50">
        <v>13164</v>
      </c>
      <c r="H5447">
        <v>93</v>
      </c>
    </row>
    <row r="5448" spans="1:8">
      <c r="A5448" t="str">
        <f t="shared" si="184"/>
        <v>Phụ cấp cấp ủy93</v>
      </c>
      <c r="B5448" s="3" t="s">
        <v>1</v>
      </c>
      <c r="C5448" s="8" t="s">
        <v>36</v>
      </c>
      <c r="D5448" s="49"/>
      <c r="E5448" s="54">
        <v>26</v>
      </c>
      <c r="F5448" s="51">
        <v>8.4239999999999995</v>
      </c>
      <c r="G5448" s="50">
        <v>219</v>
      </c>
      <c r="H5448">
        <v>93</v>
      </c>
    </row>
    <row r="5449" spans="1:8">
      <c r="A5449" t="str">
        <f t="shared" si="184"/>
        <v>Phụ cấp HĐND93</v>
      </c>
      <c r="B5449" s="3" t="s">
        <v>26</v>
      </c>
      <c r="C5449" s="8" t="s">
        <v>35</v>
      </c>
      <c r="D5449" s="49"/>
      <c r="E5449" s="54">
        <v>64</v>
      </c>
      <c r="F5449" s="51">
        <v>8.4239999999999995</v>
      </c>
      <c r="G5449" s="50">
        <v>539</v>
      </c>
      <c r="H5449">
        <v>93</v>
      </c>
    </row>
    <row r="5450" spans="1:8" ht="45">
      <c r="A5450" t="str">
        <f t="shared" si="184"/>
        <v>Chế độ người hoạt động không chuyên trách, người trực tiếp tham gia hoạt động tại cấp ấp93</v>
      </c>
      <c r="B5450" s="3" t="s">
        <v>24</v>
      </c>
      <c r="C5450" s="8" t="s">
        <v>34</v>
      </c>
      <c r="D5450" s="49"/>
      <c r="E5450" s="50">
        <v>32</v>
      </c>
      <c r="F5450" s="51">
        <v>0</v>
      </c>
      <c r="G5450" s="50">
        <v>1078</v>
      </c>
      <c r="H5450">
        <v>93</v>
      </c>
    </row>
    <row r="5451" spans="1:8">
      <c r="A5451" t="str">
        <f t="shared" si="184"/>
        <v>Khoán chi hoạt động 93</v>
      </c>
      <c r="B5451" s="25">
        <v>2</v>
      </c>
      <c r="C5451" s="6" t="s">
        <v>33</v>
      </c>
      <c r="D5451" s="47"/>
      <c r="E5451" s="45">
        <v>90</v>
      </c>
      <c r="F5451" s="46">
        <v>196</v>
      </c>
      <c r="G5451" s="45">
        <v>7542</v>
      </c>
      <c r="H5451">
        <v>93</v>
      </c>
    </row>
    <row r="5452" spans="1:8" ht="30">
      <c r="A5452" t="str">
        <f t="shared" ref="A5452:A5474" si="185">C5452&amp;H5452</f>
        <v>Phân bổ theo số biên chế CBCC được giao93</v>
      </c>
      <c r="B5452" s="14" t="s">
        <v>10</v>
      </c>
      <c r="C5452" s="15" t="s">
        <v>32</v>
      </c>
      <c r="D5452" s="55"/>
      <c r="E5452" s="56">
        <v>75</v>
      </c>
      <c r="F5452" s="57">
        <v>80</v>
      </c>
      <c r="G5452" s="58">
        <v>6000</v>
      </c>
      <c r="H5452">
        <v>93</v>
      </c>
    </row>
    <row r="5453" spans="1:8" ht="30">
      <c r="A5453" t="str">
        <f t="shared" si="185"/>
        <v>Phân bổ theo số biên chế viên chức được giao93</v>
      </c>
      <c r="B5453" s="14" t="s">
        <v>1</v>
      </c>
      <c r="C5453" s="15" t="s">
        <v>31</v>
      </c>
      <c r="D5453" s="55"/>
      <c r="E5453" s="56">
        <v>15</v>
      </c>
      <c r="F5453" s="57">
        <v>50</v>
      </c>
      <c r="G5453" s="58">
        <v>750</v>
      </c>
      <c r="H5453">
        <v>93</v>
      </c>
    </row>
    <row r="5454" spans="1:8" ht="30">
      <c r="A5454" t="str">
        <f t="shared" si="185"/>
        <v>Phân bổ bổ sung số biên chế tiết kiệm, chưa tuyển93</v>
      </c>
      <c r="B5454" s="14" t="s">
        <v>26</v>
      </c>
      <c r="C5454" s="13" t="s">
        <v>30</v>
      </c>
      <c r="D5454" s="59"/>
      <c r="E5454" s="56">
        <v>12</v>
      </c>
      <c r="F5454" s="57">
        <v>66</v>
      </c>
      <c r="G5454" s="58">
        <v>792</v>
      </c>
      <c r="H5454">
        <v>93</v>
      </c>
    </row>
    <row r="5455" spans="1:8">
      <c r="A5455" t="str">
        <f t="shared" si="185"/>
        <v>Chi các chế độ chính sách lớn93</v>
      </c>
      <c r="B5455" s="25">
        <v>3</v>
      </c>
      <c r="C5455" s="6" t="s">
        <v>29</v>
      </c>
      <c r="D5455" s="47"/>
      <c r="E5455" s="45">
        <v>4428</v>
      </c>
      <c r="F5455" s="46">
        <v>0</v>
      </c>
      <c r="G5455" s="45">
        <v>23577</v>
      </c>
      <c r="H5455">
        <v>93</v>
      </c>
    </row>
    <row r="5456" spans="1:8" ht="30">
      <c r="A5456" t="str">
        <f t="shared" si="185"/>
        <v>Chi chế độ trợ giúp xã hội thường xuyên93</v>
      </c>
      <c r="B5456" s="3" t="s">
        <v>10</v>
      </c>
      <c r="C5456" s="8" t="s">
        <v>28</v>
      </c>
      <c r="D5456" s="49"/>
      <c r="E5456" s="50">
        <v>1816</v>
      </c>
      <c r="F5456" s="51">
        <v>0</v>
      </c>
      <c r="G5456" s="50">
        <v>12795</v>
      </c>
      <c r="H5456">
        <v>93</v>
      </c>
    </row>
    <row r="5457" spans="1:8">
      <c r="A5457" t="str">
        <f t="shared" si="185"/>
        <v>Tiền điện hộ nghèo, BTXH93</v>
      </c>
      <c r="B5457" s="3" t="s">
        <v>1</v>
      </c>
      <c r="C5457" s="8" t="s">
        <v>27</v>
      </c>
      <c r="D5457" s="49"/>
      <c r="E5457" s="50">
        <v>26</v>
      </c>
      <c r="F5457" s="51">
        <v>0</v>
      </c>
      <c r="G5457" s="50">
        <v>20</v>
      </c>
      <c r="H5457">
        <v>93</v>
      </c>
    </row>
    <row r="5458" spans="1:8" ht="30">
      <c r="A5458" t="str">
        <f t="shared" si="185"/>
        <v>Chính sách người có uy tín, già làng93</v>
      </c>
      <c r="B5458" s="3" t="s">
        <v>26</v>
      </c>
      <c r="C5458" s="8" t="s">
        <v>25</v>
      </c>
      <c r="D5458" s="49"/>
      <c r="E5458" s="50">
        <v>4</v>
      </c>
      <c r="F5458" s="51">
        <v>0</v>
      </c>
      <c r="G5458" s="50">
        <v>46</v>
      </c>
      <c r="H5458">
        <v>93</v>
      </c>
    </row>
    <row r="5459" spans="1:8" ht="30">
      <c r="A5459" t="str">
        <f t="shared" si="185"/>
        <v>Chế độ quà tặng, chúc thọ người cao tuổi93</v>
      </c>
      <c r="B5459" s="3" t="s">
        <v>24</v>
      </c>
      <c r="C5459" s="8" t="s">
        <v>23</v>
      </c>
      <c r="D5459" s="49"/>
      <c r="E5459" s="50">
        <v>333</v>
      </c>
      <c r="F5459" s="51">
        <v>0</v>
      </c>
      <c r="G5459" s="50">
        <v>167</v>
      </c>
      <c r="H5459">
        <v>93</v>
      </c>
    </row>
    <row r="5460" spans="1:8" ht="30">
      <c r="A5460" t="str">
        <f t="shared" si="185"/>
        <v>Chế độ đối với trưởng các đoàn thể ấp93</v>
      </c>
      <c r="B5460" s="3" t="s">
        <v>22</v>
      </c>
      <c r="C5460" s="8" t="s">
        <v>21</v>
      </c>
      <c r="D5460" s="49"/>
      <c r="E5460" s="50">
        <v>36</v>
      </c>
      <c r="F5460" s="51">
        <v>3.5999999999999996</v>
      </c>
      <c r="G5460" s="50">
        <v>130</v>
      </c>
      <c r="H5460">
        <v>93</v>
      </c>
    </row>
    <row r="5461" spans="1:8">
      <c r="A5461" t="str">
        <f t="shared" si="185"/>
        <v>Chế độ hỗ trợ tổ nhân dân93</v>
      </c>
      <c r="B5461" s="3" t="s">
        <v>20</v>
      </c>
      <c r="C5461" s="8" t="s">
        <v>19</v>
      </c>
      <c r="D5461" s="49"/>
      <c r="E5461" s="50">
        <v>145</v>
      </c>
      <c r="F5461" s="51">
        <v>3.5999999999999996</v>
      </c>
      <c r="G5461" s="50">
        <v>522</v>
      </c>
      <c r="H5461">
        <v>93</v>
      </c>
    </row>
    <row r="5462" spans="1:8" ht="30">
      <c r="A5462" t="str">
        <f t="shared" si="185"/>
        <v>Chế độ đối với đội an ninh trật tự cơ sở93</v>
      </c>
      <c r="B5462" s="3" t="s">
        <v>18</v>
      </c>
      <c r="C5462" s="8" t="s">
        <v>17</v>
      </c>
      <c r="D5462" s="49"/>
      <c r="E5462" s="50">
        <v>30</v>
      </c>
      <c r="F5462" s="51">
        <v>0</v>
      </c>
      <c r="G5462" s="50">
        <v>1858</v>
      </c>
      <c r="H5462">
        <v>93</v>
      </c>
    </row>
    <row r="5463" spans="1:8">
      <c r="A5463" t="str">
        <f t="shared" si="185"/>
        <v>Chế độ dân quân tự vệ93</v>
      </c>
      <c r="B5463" s="3" t="s">
        <v>16</v>
      </c>
      <c r="C5463" s="8" t="s">
        <v>15</v>
      </c>
      <c r="D5463" s="49"/>
      <c r="E5463" s="50">
        <v>28</v>
      </c>
      <c r="F5463" s="51">
        <v>0</v>
      </c>
      <c r="G5463" s="50">
        <v>6498</v>
      </c>
      <c r="H5463">
        <v>93</v>
      </c>
    </row>
    <row r="5464" spans="1:8">
      <c r="A5464" t="str">
        <f t="shared" si="185"/>
        <v>Chế độ hỗ trợ Tết Nguyên đán93</v>
      </c>
      <c r="B5464" s="3" t="s">
        <v>14</v>
      </c>
      <c r="C5464" s="8" t="s">
        <v>13</v>
      </c>
      <c r="D5464" s="49"/>
      <c r="E5464" s="50">
        <v>2010</v>
      </c>
      <c r="F5464" s="51">
        <v>0</v>
      </c>
      <c r="G5464" s="50">
        <v>1541</v>
      </c>
      <c r="H5464">
        <v>93</v>
      </c>
    </row>
    <row r="5465" spans="1:8">
      <c r="A5465" t="str">
        <f t="shared" si="185"/>
        <v>Chi thu gom, xử lý rác93</v>
      </c>
      <c r="B5465" s="25">
        <v>4</v>
      </c>
      <c r="C5465" s="10" t="s">
        <v>12</v>
      </c>
      <c r="D5465" s="48"/>
      <c r="E5465" s="45">
        <v>3128.4</v>
      </c>
      <c r="F5465" s="46">
        <v>0.53568000000000005</v>
      </c>
      <c r="G5465" s="45">
        <v>1676</v>
      </c>
      <c r="H5465">
        <v>93</v>
      </c>
    </row>
    <row r="5466" spans="1:8">
      <c r="A5466" t="str">
        <f t="shared" si="185"/>
        <v>Chi bổ sung đặc thù93</v>
      </c>
      <c r="B5466" s="25">
        <v>5</v>
      </c>
      <c r="C5466" s="6" t="s">
        <v>11</v>
      </c>
      <c r="D5466" s="47"/>
      <c r="E5466" s="45">
        <v>0</v>
      </c>
      <c r="F5466" s="46">
        <v>0</v>
      </c>
      <c r="G5466" s="45">
        <v>0</v>
      </c>
      <c r="H5466">
        <v>93</v>
      </c>
    </row>
    <row r="5467" spans="1:8">
      <c r="A5467" t="str">
        <f t="shared" si="185"/>
        <v>Hỗ trợ các phường, xã trung tâm93</v>
      </c>
      <c r="B5467" s="3" t="s">
        <v>10</v>
      </c>
      <c r="C5467" s="8" t="s">
        <v>9</v>
      </c>
      <c r="D5467" s="49"/>
      <c r="E5467" s="50">
        <v>0</v>
      </c>
      <c r="F5467" s="51">
        <v>90700</v>
      </c>
      <c r="G5467" s="50">
        <v>0</v>
      </c>
      <c r="H5467">
        <v>93</v>
      </c>
    </row>
    <row r="5468" spans="1:8">
      <c r="A5468" t="str">
        <f t="shared" si="185"/>
        <v>- Phường Trấn Biên 93</v>
      </c>
      <c r="B5468" s="3"/>
      <c r="C5468" s="8" t="s">
        <v>8</v>
      </c>
      <c r="D5468" s="49"/>
      <c r="E5468" s="50">
        <v>0</v>
      </c>
      <c r="F5468" s="51">
        <v>60000</v>
      </c>
      <c r="G5468" s="50">
        <v>0</v>
      </c>
      <c r="H5468">
        <v>93</v>
      </c>
    </row>
    <row r="5469" spans="1:8" ht="30">
      <c r="A5469" t="str">
        <f t="shared" si="185"/>
        <v>- Phường Long Khánh và Phường Bình Phước93</v>
      </c>
      <c r="B5469" s="3"/>
      <c r="C5469" s="8" t="s">
        <v>7</v>
      </c>
      <c r="D5469" s="49"/>
      <c r="E5469" s="50">
        <v>0</v>
      </c>
      <c r="F5469" s="51">
        <v>19200</v>
      </c>
      <c r="G5469" s="50">
        <v>0</v>
      </c>
      <c r="H5469">
        <v>93</v>
      </c>
    </row>
    <row r="5470" spans="1:8">
      <c r="A5470" t="str">
        <f t="shared" si="185"/>
        <v>- Các phường trung tâm khác93</v>
      </c>
      <c r="B5470" s="3"/>
      <c r="C5470" s="8" t="s">
        <v>6</v>
      </c>
      <c r="D5470" s="49"/>
      <c r="E5470" s="50">
        <v>0</v>
      </c>
      <c r="F5470" s="51">
        <v>8500</v>
      </c>
      <c r="G5470" s="50">
        <v>0</v>
      </c>
      <c r="H5470">
        <v>93</v>
      </c>
    </row>
    <row r="5471" spans="1:8">
      <c r="A5471" t="str">
        <f t="shared" si="185"/>
        <v xml:space="preserve"> Hỗ trợ các xã vùng biên giới93</v>
      </c>
      <c r="B5471" s="3" t="s">
        <v>1</v>
      </c>
      <c r="C5471" s="8" t="s">
        <v>5</v>
      </c>
      <c r="D5471" s="49"/>
      <c r="E5471" s="50">
        <v>0</v>
      </c>
      <c r="F5471" s="51">
        <v>3000</v>
      </c>
      <c r="G5471" s="50">
        <v>0</v>
      </c>
      <c r="H5471">
        <v>93</v>
      </c>
    </row>
    <row r="5472" spans="1:8">
      <c r="A5472" t="str">
        <f t="shared" si="185"/>
        <v>Phân bổ chung 93</v>
      </c>
      <c r="B5472" s="25">
        <v>9</v>
      </c>
      <c r="C5472" s="6" t="s">
        <v>4</v>
      </c>
      <c r="D5472" s="47"/>
      <c r="E5472" s="45">
        <v>0</v>
      </c>
      <c r="F5472" s="46">
        <v>0</v>
      </c>
      <c r="G5472" s="45">
        <v>19956</v>
      </c>
      <c r="H5472">
        <v>93</v>
      </c>
    </row>
    <row r="5473" spans="1:8">
      <c r="A5473" t="str">
        <f t="shared" si="185"/>
        <v>Phân bổ chung theo xã93</v>
      </c>
      <c r="B5473" s="3" t="s">
        <v>3</v>
      </c>
      <c r="C5473" s="8" t="s">
        <v>2</v>
      </c>
      <c r="D5473" s="49"/>
      <c r="E5473" s="50">
        <v>1</v>
      </c>
      <c r="F5473" s="51">
        <v>18000</v>
      </c>
      <c r="G5473" s="50">
        <v>18000</v>
      </c>
      <c r="H5473">
        <v>93</v>
      </c>
    </row>
    <row r="5474" spans="1:8">
      <c r="A5474" t="str">
        <f t="shared" si="185"/>
        <v>Phân bổ theo dân số 93</v>
      </c>
      <c r="B5474" s="3" t="s">
        <v>1</v>
      </c>
      <c r="C5474" s="8" t="s">
        <v>0</v>
      </c>
      <c r="D5474" s="49"/>
      <c r="E5474" s="52">
        <v>25405</v>
      </c>
      <c r="F5474" s="51">
        <v>7.6999999999999999E-2</v>
      </c>
      <c r="G5474" s="50">
        <v>1956</v>
      </c>
      <c r="H5474">
        <v>93</v>
      </c>
    </row>
    <row r="5477" spans="1:8">
      <c r="B5477" s="147" t="s">
        <v>64</v>
      </c>
      <c r="C5477" s="149" t="s">
        <v>63</v>
      </c>
      <c r="D5477" s="149" t="s">
        <v>62</v>
      </c>
      <c r="E5477" s="151" t="s">
        <v>61</v>
      </c>
      <c r="F5477" s="151"/>
      <c r="G5477" s="151"/>
      <c r="H5477">
        <v>94</v>
      </c>
    </row>
    <row r="5478" spans="1:8">
      <c r="B5478" s="148"/>
      <c r="C5478" s="150"/>
      <c r="D5478" s="150"/>
      <c r="E5478" s="18" t="s">
        <v>60</v>
      </c>
      <c r="F5478" s="18" t="s">
        <v>59</v>
      </c>
      <c r="G5478" s="18" t="s">
        <v>58</v>
      </c>
      <c r="H5478">
        <v>94</v>
      </c>
    </row>
    <row r="5479" spans="1:8">
      <c r="A5479" t="str">
        <f t="shared" ref="A5479:A5510" si="186">C5479&amp;H5479</f>
        <v>Tổng94</v>
      </c>
      <c r="B5479" s="25"/>
      <c r="C5479" s="26" t="s">
        <v>57</v>
      </c>
      <c r="D5479" s="45"/>
      <c r="E5479" s="45"/>
      <c r="F5479" s="46"/>
      <c r="G5479" s="45">
        <v>111673.90755016828</v>
      </c>
      <c r="H5479">
        <v>94</v>
      </c>
    </row>
    <row r="5480" spans="1:8">
      <c r="A5480" t="str">
        <f t="shared" si="186"/>
        <v>Sự nghiệp giáo dục - đào tạo94</v>
      </c>
      <c r="B5480" s="25" t="s">
        <v>56</v>
      </c>
      <c r="C5480" s="6" t="s">
        <v>55</v>
      </c>
      <c r="D5480" s="47"/>
      <c r="E5480" s="45"/>
      <c r="F5480" s="46"/>
      <c r="G5480" s="45">
        <v>51085.862443768281</v>
      </c>
      <c r="H5480">
        <v>94</v>
      </c>
    </row>
    <row r="5481" spans="1:8" ht="28.5">
      <c r="A5481" t="str">
        <f t="shared" si="186"/>
        <v>Chi chế độ tiền lương theo số biên chế có mặt94</v>
      </c>
      <c r="B5481" s="25">
        <v>1</v>
      </c>
      <c r="C5481" s="10" t="s">
        <v>54</v>
      </c>
      <c r="D5481" s="48"/>
      <c r="E5481" s="45">
        <v>197</v>
      </c>
      <c r="F5481" s="46"/>
      <c r="G5481" s="45">
        <v>38190.848367484803</v>
      </c>
      <c r="H5481">
        <v>94</v>
      </c>
    </row>
    <row r="5482" spans="1:8">
      <c r="A5482" t="str">
        <f t="shared" si="186"/>
        <v>Khoán chi hoạt động giáo dục94</v>
      </c>
      <c r="B5482" s="25">
        <v>2</v>
      </c>
      <c r="C5482" s="6" t="s">
        <v>163</v>
      </c>
      <c r="D5482" s="47"/>
      <c r="E5482" s="45">
        <v>225</v>
      </c>
      <c r="F5482" s="46"/>
      <c r="G5482" s="45">
        <v>11739.801599999999</v>
      </c>
      <c r="H5482">
        <v>94</v>
      </c>
    </row>
    <row r="5483" spans="1:8">
      <c r="A5483" t="str">
        <f t="shared" si="186"/>
        <v>Mầm non94</v>
      </c>
      <c r="B5483" s="3" t="s">
        <v>10</v>
      </c>
      <c r="C5483" s="8" t="s">
        <v>53</v>
      </c>
      <c r="D5483" s="49"/>
      <c r="E5483" s="50"/>
      <c r="F5483" s="51"/>
      <c r="G5483" s="50">
        <v>4860</v>
      </c>
      <c r="H5483">
        <v>94</v>
      </c>
    </row>
    <row r="5484" spans="1:8">
      <c r="A5484" t="str">
        <f t="shared" si="186"/>
        <v>- Phường94</v>
      </c>
      <c r="B5484" s="3"/>
      <c r="C5484" s="8" t="s">
        <v>167</v>
      </c>
      <c r="D5484" s="49"/>
      <c r="E5484" s="50"/>
      <c r="F5484" s="51">
        <v>52</v>
      </c>
      <c r="G5484" s="50">
        <v>0</v>
      </c>
      <c r="H5484">
        <v>94</v>
      </c>
    </row>
    <row r="5485" spans="1:8">
      <c r="A5485" t="str">
        <f t="shared" si="186"/>
        <v>- Xã94</v>
      </c>
      <c r="B5485" s="3"/>
      <c r="C5485" s="8" t="s">
        <v>164</v>
      </c>
      <c r="D5485" s="49"/>
      <c r="E5485" s="50">
        <v>81</v>
      </c>
      <c r="F5485" s="51">
        <v>60</v>
      </c>
      <c r="G5485" s="50">
        <v>4860</v>
      </c>
      <c r="H5485">
        <v>94</v>
      </c>
    </row>
    <row r="5486" spans="1:8">
      <c r="A5486" t="str">
        <f t="shared" si="186"/>
        <v>Cấp 1, 294</v>
      </c>
      <c r="B5486" s="3" t="s">
        <v>1</v>
      </c>
      <c r="C5486" s="8" t="s">
        <v>52</v>
      </c>
      <c r="D5486" s="49"/>
      <c r="E5486" s="50">
        <v>144</v>
      </c>
      <c r="F5486" s="51"/>
      <c r="G5486" s="50">
        <v>5040</v>
      </c>
      <c r="H5486">
        <v>94</v>
      </c>
    </row>
    <row r="5487" spans="1:8">
      <c r="A5487" t="str">
        <f t="shared" si="186"/>
        <v>-Phường94</v>
      </c>
      <c r="B5487" s="3"/>
      <c r="C5487" s="8" t="s">
        <v>168</v>
      </c>
      <c r="D5487" s="49"/>
      <c r="E5487" s="50"/>
      <c r="F5487" s="51">
        <v>30</v>
      </c>
      <c r="G5487" s="50">
        <v>0</v>
      </c>
      <c r="H5487">
        <v>94</v>
      </c>
    </row>
    <row r="5488" spans="1:8">
      <c r="A5488" t="str">
        <f t="shared" si="186"/>
        <v>-Xã94</v>
      </c>
      <c r="B5488" s="3"/>
      <c r="C5488" s="8" t="s">
        <v>169</v>
      </c>
      <c r="D5488" s="49"/>
      <c r="E5488" s="50">
        <v>144</v>
      </c>
      <c r="F5488" s="51">
        <v>35</v>
      </c>
      <c r="G5488" s="50">
        <v>5040</v>
      </c>
      <c r="H5488">
        <v>94</v>
      </c>
    </row>
    <row r="5489" spans="1:8">
      <c r="A5489" t="str">
        <f t="shared" si="186"/>
        <v>Trường chính trị 94</v>
      </c>
      <c r="B5489" s="3" t="s">
        <v>26</v>
      </c>
      <c r="C5489" s="8" t="s">
        <v>51</v>
      </c>
      <c r="D5489" s="49"/>
      <c r="E5489" s="50"/>
      <c r="F5489" s="51">
        <v>80</v>
      </c>
      <c r="G5489" s="50">
        <v>0</v>
      </c>
      <c r="H5489">
        <v>94</v>
      </c>
    </row>
    <row r="5490" spans="1:8">
      <c r="A5490" t="str">
        <f t="shared" si="186"/>
        <v>Trường dân tộc nội trú94</v>
      </c>
      <c r="B5490" s="3" t="s">
        <v>24</v>
      </c>
      <c r="C5490" s="8" t="s">
        <v>165</v>
      </c>
      <c r="D5490" s="49"/>
      <c r="E5490" s="50"/>
      <c r="F5490" s="51">
        <v>55</v>
      </c>
      <c r="G5490" s="50">
        <v>0</v>
      </c>
      <c r="H5490">
        <v>94</v>
      </c>
    </row>
    <row r="5491" spans="1:8" ht="45">
      <c r="A5491" t="str">
        <f t="shared" si="186"/>
        <v>'Phân bổ bổ sung số biên chế tiết kiệm, chưa tuyển sự nghiệp giáo dục - đào tạo94</v>
      </c>
      <c r="B5491" s="3" t="s">
        <v>22</v>
      </c>
      <c r="C5491" s="8" t="s">
        <v>170</v>
      </c>
      <c r="D5491" s="49"/>
      <c r="E5491" s="50">
        <v>28</v>
      </c>
      <c r="F5491" s="51">
        <v>65.707199999999986</v>
      </c>
      <c r="G5491" s="50">
        <v>1839.8015999999996</v>
      </c>
      <c r="H5491">
        <v>94</v>
      </c>
    </row>
    <row r="5492" spans="1:8">
      <c r="A5492" t="str">
        <f t="shared" si="186"/>
        <v>Chi các chế độ chính sách94</v>
      </c>
      <c r="B5492" s="25">
        <v>3</v>
      </c>
      <c r="C5492" s="6" t="s">
        <v>50</v>
      </c>
      <c r="D5492" s="47"/>
      <c r="E5492" s="45"/>
      <c r="F5492" s="46"/>
      <c r="G5492" s="45">
        <v>974.52247628347834</v>
      </c>
      <c r="H5492">
        <v>94</v>
      </c>
    </row>
    <row r="5493" spans="1:8" ht="30">
      <c r="A5493" t="str">
        <f t="shared" si="186"/>
        <v>Miễn giảm học phí, hỗ trợ chi phí học tập94</v>
      </c>
      <c r="B5493" s="3" t="s">
        <v>10</v>
      </c>
      <c r="C5493" s="8" t="s">
        <v>49</v>
      </c>
      <c r="D5493" s="49"/>
      <c r="E5493" s="50">
        <v>29</v>
      </c>
      <c r="F5493" s="51"/>
      <c r="G5493" s="50">
        <v>39.15</v>
      </c>
      <c r="H5493">
        <v>94</v>
      </c>
    </row>
    <row r="5494" spans="1:8" ht="45">
      <c r="A5494" t="str">
        <f t="shared" si="186"/>
        <v>Chính sách hỗ trợ mầm non (tiền ăn trẻ, hỗ trợ giáo viên, hỗ trợ cơ sở mầm non)94</v>
      </c>
      <c r="B5494" s="3" t="s">
        <v>1</v>
      </c>
      <c r="C5494" s="8" t="s">
        <v>48</v>
      </c>
      <c r="D5494" s="49"/>
      <c r="E5494" s="50">
        <v>8</v>
      </c>
      <c r="F5494" s="51"/>
      <c r="G5494" s="50">
        <v>11.52</v>
      </c>
      <c r="H5494">
        <v>94</v>
      </c>
    </row>
    <row r="5495" spans="1:8">
      <c r="A5495" t="str">
        <f t="shared" si="186"/>
        <v>Chế độ hỗ trợ học sinh khuyết tật94</v>
      </c>
      <c r="B5495" s="3" t="s">
        <v>26</v>
      </c>
      <c r="C5495" s="8" t="s">
        <v>47</v>
      </c>
      <c r="D5495" s="49"/>
      <c r="E5495" s="50">
        <v>4</v>
      </c>
      <c r="F5495" s="51"/>
      <c r="G5495" s="50">
        <v>67.39200000000001</v>
      </c>
      <c r="H5495">
        <v>94</v>
      </c>
    </row>
    <row r="5496" spans="1:8" ht="30">
      <c r="A5496" t="str">
        <f t="shared" si="186"/>
        <v>Chế độ giáo viên dạy trẻ khuyết tật94</v>
      </c>
      <c r="B5496" s="3" t="s">
        <v>24</v>
      </c>
      <c r="C5496" s="8" t="s">
        <v>46</v>
      </c>
      <c r="D5496" s="49"/>
      <c r="E5496" s="50">
        <v>68</v>
      </c>
      <c r="F5496" s="51"/>
      <c r="G5496" s="50">
        <v>581.8704762834783</v>
      </c>
      <c r="H5496">
        <v>94</v>
      </c>
    </row>
    <row r="5497" spans="1:8" ht="30">
      <c r="A5497" t="str">
        <f t="shared" si="186"/>
        <v>Chế độ hỗ trợ trẻ em nhà trẻ bán trú94</v>
      </c>
      <c r="B5497" s="3" t="s">
        <v>22</v>
      </c>
      <c r="C5497" s="8" t="s">
        <v>45</v>
      </c>
      <c r="D5497" s="49"/>
      <c r="E5497" s="50">
        <v>1</v>
      </c>
      <c r="F5497" s="51"/>
      <c r="G5497" s="50">
        <v>4.59</v>
      </c>
      <c r="H5497">
        <v>94</v>
      </c>
    </row>
    <row r="5498" spans="1:8" ht="30">
      <c r="A5498" t="str">
        <f t="shared" si="186"/>
        <v>Chế độ hỗ trợ đối với học sinh, trường dân tộc nội trú94</v>
      </c>
      <c r="B5498" s="21" t="s">
        <v>20</v>
      </c>
      <c r="C5498" s="22" t="s">
        <v>161</v>
      </c>
      <c r="D5498" s="49"/>
      <c r="E5498" s="50"/>
      <c r="F5498" s="51"/>
      <c r="G5498" s="50"/>
      <c r="H5498">
        <v>94</v>
      </c>
    </row>
    <row r="5499" spans="1:8">
      <c r="A5499" t="str">
        <f t="shared" si="186"/>
        <v>Hỗ trợ Tết Nguyên đán94</v>
      </c>
      <c r="B5499" s="3" t="s">
        <v>18</v>
      </c>
      <c r="C5499" s="8" t="s">
        <v>44</v>
      </c>
      <c r="D5499" s="49"/>
      <c r="E5499" s="50">
        <v>225</v>
      </c>
      <c r="F5499" s="51">
        <v>1.2</v>
      </c>
      <c r="G5499" s="50">
        <v>270</v>
      </c>
      <c r="H5499">
        <v>94</v>
      </c>
    </row>
    <row r="5500" spans="1:8">
      <c r="A5500" t="str">
        <f t="shared" si="186"/>
        <v>Các đặc thù94</v>
      </c>
      <c r="B5500" s="25">
        <v>4</v>
      </c>
      <c r="C5500" s="6" t="s">
        <v>43</v>
      </c>
      <c r="D5500" s="47"/>
      <c r="E5500" s="45"/>
      <c r="F5500" s="46"/>
      <c r="G5500" s="45">
        <v>0</v>
      </c>
      <c r="H5500">
        <v>94</v>
      </c>
    </row>
    <row r="5501" spans="1:8" ht="30">
      <c r="A5501" t="str">
        <f t="shared" si="186"/>
        <v>Trường có từ 02 cơ sở trở lên, mỗi cơ sở94</v>
      </c>
      <c r="B5501" s="3" t="s">
        <v>10</v>
      </c>
      <c r="C5501" s="8" t="s">
        <v>42</v>
      </c>
      <c r="D5501" s="49"/>
      <c r="E5501" s="50">
        <v>0</v>
      </c>
      <c r="F5501" s="51">
        <v>56.278800000000004</v>
      </c>
      <c r="G5501" s="50">
        <v>0</v>
      </c>
      <c r="H5501">
        <v>94</v>
      </c>
    </row>
    <row r="5502" spans="1:8" ht="30">
      <c r="A5502" t="str">
        <f t="shared" si="186"/>
        <v>Hỗ trợ các phường, xã trung tâm (kinh phí đào tạo chính trị)94</v>
      </c>
      <c r="B5502" s="3" t="s">
        <v>1</v>
      </c>
      <c r="C5502" s="8" t="s">
        <v>166</v>
      </c>
      <c r="D5502" s="49"/>
      <c r="E5502" s="50"/>
      <c r="F5502" s="51">
        <v>1500</v>
      </c>
      <c r="G5502" s="50"/>
      <c r="H5502">
        <v>94</v>
      </c>
    </row>
    <row r="5503" spans="1:8">
      <c r="A5503" t="str">
        <f t="shared" si="186"/>
        <v>Kinh phí hoạt động ngành94</v>
      </c>
      <c r="B5503" s="25">
        <v>5</v>
      </c>
      <c r="C5503" s="6" t="s">
        <v>41</v>
      </c>
      <c r="D5503" s="47"/>
      <c r="E5503" s="52">
        <v>18069</v>
      </c>
      <c r="F5503" s="53">
        <v>0.01</v>
      </c>
      <c r="G5503" s="45">
        <v>180.69</v>
      </c>
      <c r="H5503">
        <v>94</v>
      </c>
    </row>
    <row r="5504" spans="1:8">
      <c r="A5504" t="str">
        <f t="shared" si="186"/>
        <v>Các sự nghiệp khác94</v>
      </c>
      <c r="B5504" s="25" t="s">
        <v>40</v>
      </c>
      <c r="C5504" s="6" t="s">
        <v>39</v>
      </c>
      <c r="D5504" s="47"/>
      <c r="E5504" s="50"/>
      <c r="F5504" s="46"/>
      <c r="G5504" s="45">
        <v>60588.045106399994</v>
      </c>
      <c r="H5504">
        <v>94</v>
      </c>
    </row>
    <row r="5505" spans="1:8">
      <c r="A5505" t="str">
        <f t="shared" si="186"/>
        <v>Chi chế độ tiền lương94</v>
      </c>
      <c r="B5505" s="25">
        <v>1</v>
      </c>
      <c r="C5505" s="10" t="s">
        <v>38</v>
      </c>
      <c r="D5505" s="48"/>
      <c r="E5505" s="45"/>
      <c r="F5505" s="46"/>
      <c r="G5505" s="45">
        <v>14358.731306399999</v>
      </c>
      <c r="H5505">
        <v>94</v>
      </c>
    </row>
    <row r="5506" spans="1:8" ht="30">
      <c r="A5506" t="str">
        <f t="shared" si="186"/>
        <v>Chế độ tiền lương theo số biên chế có mặt94</v>
      </c>
      <c r="B5506" s="3" t="s">
        <v>10</v>
      </c>
      <c r="C5506" s="8" t="s">
        <v>37</v>
      </c>
      <c r="D5506" s="49"/>
      <c r="E5506" s="50">
        <v>64</v>
      </c>
      <c r="F5506" s="51"/>
      <c r="G5506" s="50">
        <v>11145.754526399998</v>
      </c>
      <c r="H5506">
        <v>94</v>
      </c>
    </row>
    <row r="5507" spans="1:8">
      <c r="A5507" t="str">
        <f t="shared" si="186"/>
        <v>Phụ cấp cấp ủy94</v>
      </c>
      <c r="B5507" s="3" t="s">
        <v>1</v>
      </c>
      <c r="C5507" s="8" t="s">
        <v>36</v>
      </c>
      <c r="D5507" s="49"/>
      <c r="E5507" s="54">
        <v>23</v>
      </c>
      <c r="F5507" s="51">
        <v>8.4239999999999995</v>
      </c>
      <c r="G5507" s="50">
        <v>193.75199999999998</v>
      </c>
      <c r="H5507">
        <v>94</v>
      </c>
    </row>
    <row r="5508" spans="1:8">
      <c r="A5508" t="str">
        <f t="shared" si="186"/>
        <v>Phụ cấp HĐND94</v>
      </c>
      <c r="B5508" s="3" t="s">
        <v>26</v>
      </c>
      <c r="C5508" s="8" t="s">
        <v>35</v>
      </c>
      <c r="D5508" s="49"/>
      <c r="E5508" s="54">
        <v>111</v>
      </c>
      <c r="F5508" s="51">
        <v>8.4239999999999995</v>
      </c>
      <c r="G5508" s="50">
        <v>935.06399999999996</v>
      </c>
      <c r="H5508">
        <v>94</v>
      </c>
    </row>
    <row r="5509" spans="1:8" ht="45">
      <c r="A5509" t="str">
        <f t="shared" si="186"/>
        <v>Chế độ người hoạt động không chuyên trách, người trực tiếp tham gia hoạt động tại cấp ấp94</v>
      </c>
      <c r="B5509" s="3" t="s">
        <v>24</v>
      </c>
      <c r="C5509" s="8" t="s">
        <v>34</v>
      </c>
      <c r="D5509" s="49"/>
      <c r="E5509" s="50">
        <v>64</v>
      </c>
      <c r="F5509" s="51"/>
      <c r="G5509" s="50">
        <v>2084.1607800000002</v>
      </c>
      <c r="H5509">
        <v>94</v>
      </c>
    </row>
    <row r="5510" spans="1:8">
      <c r="A5510" t="str">
        <f t="shared" si="186"/>
        <v>Khoán chi hoạt động 94</v>
      </c>
      <c r="B5510" s="25">
        <v>2</v>
      </c>
      <c r="C5510" s="6" t="s">
        <v>33</v>
      </c>
      <c r="D5510" s="47"/>
      <c r="E5510" s="45"/>
      <c r="F5510" s="46"/>
      <c r="G5510" s="45">
        <v>7152</v>
      </c>
      <c r="H5510">
        <v>94</v>
      </c>
    </row>
    <row r="5511" spans="1:8" ht="30">
      <c r="A5511" t="str">
        <f t="shared" ref="A5511:A5533" si="187">C5511&amp;H5511</f>
        <v>Phân bổ theo số biên chế CBCC được giao94</v>
      </c>
      <c r="B5511" s="14" t="s">
        <v>10</v>
      </c>
      <c r="C5511" s="15" t="s">
        <v>32</v>
      </c>
      <c r="D5511" s="55"/>
      <c r="E5511" s="56">
        <v>66</v>
      </c>
      <c r="F5511" s="57">
        <v>80</v>
      </c>
      <c r="G5511" s="58">
        <v>5280</v>
      </c>
      <c r="H5511">
        <v>94</v>
      </c>
    </row>
    <row r="5512" spans="1:8" ht="30">
      <c r="A5512" t="str">
        <f t="shared" si="187"/>
        <v>Phân bổ theo số biên chế viên chức được giao94</v>
      </c>
      <c r="B5512" s="14" t="s">
        <v>1</v>
      </c>
      <c r="C5512" s="15" t="s">
        <v>31</v>
      </c>
      <c r="D5512" s="55"/>
      <c r="E5512" s="56">
        <v>15</v>
      </c>
      <c r="F5512" s="57">
        <v>50</v>
      </c>
      <c r="G5512" s="58">
        <v>750</v>
      </c>
      <c r="H5512">
        <v>94</v>
      </c>
    </row>
    <row r="5513" spans="1:8" ht="30">
      <c r="A5513" t="str">
        <f t="shared" si="187"/>
        <v>Phân bổ bổ sung số biên chế tiết kiệm, chưa tuyển94</v>
      </c>
      <c r="B5513" s="14" t="s">
        <v>26</v>
      </c>
      <c r="C5513" s="13" t="s">
        <v>30</v>
      </c>
      <c r="D5513" s="59"/>
      <c r="E5513" s="56">
        <v>17</v>
      </c>
      <c r="F5513" s="57">
        <v>66</v>
      </c>
      <c r="G5513" s="58">
        <v>1122</v>
      </c>
      <c r="H5513">
        <v>94</v>
      </c>
    </row>
    <row r="5514" spans="1:8">
      <c r="A5514" t="str">
        <f t="shared" si="187"/>
        <v>Chi các chế độ chính sách lớn94</v>
      </c>
      <c r="B5514" s="25">
        <v>3</v>
      </c>
      <c r="C5514" s="6" t="s">
        <v>29</v>
      </c>
      <c r="D5514" s="47"/>
      <c r="E5514" s="45"/>
      <c r="F5514" s="46"/>
      <c r="G5514" s="45">
        <v>16669.464800000002</v>
      </c>
      <c r="H5514">
        <v>94</v>
      </c>
    </row>
    <row r="5515" spans="1:8" ht="30">
      <c r="A5515" t="str">
        <f t="shared" si="187"/>
        <v>Chi chế độ trợ giúp xã hội thường xuyên94</v>
      </c>
      <c r="B5515" s="3" t="s">
        <v>10</v>
      </c>
      <c r="C5515" s="8" t="s">
        <v>28</v>
      </c>
      <c r="D5515" s="49"/>
      <c r="E5515" s="50">
        <v>771</v>
      </c>
      <c r="F5515" s="51"/>
      <c r="G5515" s="50">
        <v>5952</v>
      </c>
      <c r="H5515">
        <v>94</v>
      </c>
    </row>
    <row r="5516" spans="1:8">
      <c r="A5516" t="str">
        <f t="shared" si="187"/>
        <v>Tiền điện hộ nghèo, BTXH94</v>
      </c>
      <c r="B5516" s="3" t="s">
        <v>1</v>
      </c>
      <c r="C5516" s="8" t="s">
        <v>27</v>
      </c>
      <c r="D5516" s="49"/>
      <c r="E5516" s="50">
        <v>43</v>
      </c>
      <c r="F5516" s="51">
        <v>6.5500000000000003E-2</v>
      </c>
      <c r="G5516" s="50">
        <v>33.798000000000002</v>
      </c>
      <c r="H5516">
        <v>94</v>
      </c>
    </row>
    <row r="5517" spans="1:8" ht="30">
      <c r="A5517" t="str">
        <f t="shared" si="187"/>
        <v>Chính sách người có uy tín, già làng94</v>
      </c>
      <c r="B5517" s="3" t="s">
        <v>26</v>
      </c>
      <c r="C5517" s="8" t="s">
        <v>25</v>
      </c>
      <c r="D5517" s="49"/>
      <c r="E5517" s="50">
        <v>1</v>
      </c>
      <c r="F5517" s="51"/>
      <c r="G5517" s="50">
        <v>10.600000000000001</v>
      </c>
      <c r="H5517">
        <v>94</v>
      </c>
    </row>
    <row r="5518" spans="1:8" ht="30">
      <c r="A5518" t="str">
        <f t="shared" si="187"/>
        <v>Chế độ quà tặng, chúc thọ người cao tuổi94</v>
      </c>
      <c r="B5518" s="3" t="s">
        <v>24</v>
      </c>
      <c r="C5518" s="8" t="s">
        <v>23</v>
      </c>
      <c r="D5518" s="49"/>
      <c r="E5518" s="50">
        <v>267</v>
      </c>
      <c r="F5518" s="51"/>
      <c r="G5518" s="50">
        <v>128.19999999999999</v>
      </c>
      <c r="H5518">
        <v>94</v>
      </c>
    </row>
    <row r="5519" spans="1:8" ht="30">
      <c r="A5519" t="str">
        <f t="shared" si="187"/>
        <v>Chế độ đối với trưởng các đoàn thể ấp94</v>
      </c>
      <c r="B5519" s="3" t="s">
        <v>22</v>
      </c>
      <c r="C5519" s="8" t="s">
        <v>21</v>
      </c>
      <c r="D5519" s="49"/>
      <c r="E5519" s="50">
        <v>58</v>
      </c>
      <c r="F5519" s="51">
        <v>3.5999999999999996</v>
      </c>
      <c r="G5519" s="50">
        <v>208.79999999999998</v>
      </c>
      <c r="H5519">
        <v>94</v>
      </c>
    </row>
    <row r="5520" spans="1:8">
      <c r="A5520" t="str">
        <f t="shared" si="187"/>
        <v>Chế độ hỗ trợ tổ nhân dân94</v>
      </c>
      <c r="B5520" s="3" t="s">
        <v>20</v>
      </c>
      <c r="C5520" s="8" t="s">
        <v>19</v>
      </c>
      <c r="D5520" s="49"/>
      <c r="E5520" s="50">
        <v>103</v>
      </c>
      <c r="F5520" s="51">
        <v>3.5999999999999996</v>
      </c>
      <c r="G5520" s="50">
        <v>370.79999999999995</v>
      </c>
      <c r="H5520">
        <v>94</v>
      </c>
    </row>
    <row r="5521" spans="1:8" ht="30">
      <c r="A5521" t="str">
        <f t="shared" si="187"/>
        <v>Chế độ đối với đội an ninh trật tự cơ sở94</v>
      </c>
      <c r="B5521" s="3" t="s">
        <v>18</v>
      </c>
      <c r="C5521" s="8" t="s">
        <v>17</v>
      </c>
      <c r="D5521" s="49"/>
      <c r="E5521" s="50">
        <v>39</v>
      </c>
      <c r="F5521" s="51"/>
      <c r="G5521" s="50">
        <v>2481.4799999999991</v>
      </c>
      <c r="H5521">
        <v>94</v>
      </c>
    </row>
    <row r="5522" spans="1:8">
      <c r="A5522" t="str">
        <f t="shared" si="187"/>
        <v>Chế độ dân quân tự vệ94</v>
      </c>
      <c r="B5522" s="3" t="s">
        <v>16</v>
      </c>
      <c r="C5522" s="8" t="s">
        <v>15</v>
      </c>
      <c r="D5522" s="49"/>
      <c r="E5522" s="50"/>
      <c r="F5522" s="51"/>
      <c r="G5522" s="50">
        <v>6505.0667999999996</v>
      </c>
      <c r="H5522">
        <v>94</v>
      </c>
    </row>
    <row r="5523" spans="1:8">
      <c r="A5523" t="str">
        <f t="shared" si="187"/>
        <v>Chế độ hỗ trợ Tết Nguyên đán94</v>
      </c>
      <c r="B5523" s="3" t="s">
        <v>14</v>
      </c>
      <c r="C5523" s="8" t="s">
        <v>13</v>
      </c>
      <c r="D5523" s="49"/>
      <c r="E5523" s="50"/>
      <c r="F5523" s="51"/>
      <c r="G5523" s="50">
        <v>978.72</v>
      </c>
      <c r="H5523">
        <v>94</v>
      </c>
    </row>
    <row r="5524" spans="1:8">
      <c r="A5524" t="str">
        <f t="shared" si="187"/>
        <v>Chi thu gom, xử lý rác94</v>
      </c>
      <c r="B5524" s="25">
        <v>4</v>
      </c>
      <c r="C5524" s="10" t="s">
        <v>12</v>
      </c>
      <c r="D5524" s="48"/>
      <c r="E5524" s="45"/>
      <c r="F5524" s="46"/>
      <c r="G5524" s="45">
        <v>3016.5360000000001</v>
      </c>
      <c r="H5524">
        <v>94</v>
      </c>
    </row>
    <row r="5525" spans="1:8">
      <c r="A5525" t="str">
        <f t="shared" si="187"/>
        <v>Chi bổ sung đặc thù94</v>
      </c>
      <c r="B5525" s="25">
        <v>5</v>
      </c>
      <c r="C5525" s="6" t="s">
        <v>11</v>
      </c>
      <c r="D5525" s="47"/>
      <c r="E5525" s="45"/>
      <c r="F5525" s="46"/>
      <c r="G5525" s="45">
        <v>0</v>
      </c>
      <c r="H5525">
        <v>94</v>
      </c>
    </row>
    <row r="5526" spans="1:8">
      <c r="A5526" t="str">
        <f t="shared" si="187"/>
        <v>Hỗ trợ các phường, xã trung tâm94</v>
      </c>
      <c r="B5526" s="3" t="s">
        <v>10</v>
      </c>
      <c r="C5526" s="8" t="s">
        <v>9</v>
      </c>
      <c r="D5526" s="49"/>
      <c r="E5526" s="50"/>
      <c r="F5526" s="51"/>
      <c r="G5526" s="50">
        <v>0</v>
      </c>
      <c r="H5526">
        <v>94</v>
      </c>
    </row>
    <row r="5527" spans="1:8">
      <c r="A5527" t="str">
        <f t="shared" si="187"/>
        <v>- Phường Trấn Biên 94</v>
      </c>
      <c r="B5527" s="3"/>
      <c r="C5527" s="8" t="s">
        <v>8</v>
      </c>
      <c r="D5527" s="49"/>
      <c r="E5527" s="50"/>
      <c r="F5527" s="51">
        <v>60000</v>
      </c>
      <c r="G5527" s="50"/>
      <c r="H5527">
        <v>94</v>
      </c>
    </row>
    <row r="5528" spans="1:8" ht="30">
      <c r="A5528" t="str">
        <f t="shared" si="187"/>
        <v>- Phường Long Khánh và Phường Bình Phước94</v>
      </c>
      <c r="B5528" s="3"/>
      <c r="C5528" s="8" t="s">
        <v>7</v>
      </c>
      <c r="D5528" s="49"/>
      <c r="E5528" s="50"/>
      <c r="F5528" s="51">
        <v>19200</v>
      </c>
      <c r="G5528" s="50"/>
      <c r="H5528">
        <v>94</v>
      </c>
    </row>
    <row r="5529" spans="1:8">
      <c r="A5529" t="str">
        <f t="shared" si="187"/>
        <v>- Các phường trung tâm khác94</v>
      </c>
      <c r="B5529" s="3"/>
      <c r="C5529" s="8" t="s">
        <v>6</v>
      </c>
      <c r="D5529" s="49"/>
      <c r="E5529" s="50"/>
      <c r="F5529" s="51">
        <v>8500</v>
      </c>
      <c r="G5529" s="50"/>
      <c r="H5529">
        <v>94</v>
      </c>
    </row>
    <row r="5530" spans="1:8">
      <c r="A5530" t="str">
        <f t="shared" si="187"/>
        <v xml:space="preserve"> Hỗ trợ các xã vùng biên giới94</v>
      </c>
      <c r="B5530" s="3" t="s">
        <v>1</v>
      </c>
      <c r="C5530" s="8" t="s">
        <v>5</v>
      </c>
      <c r="D5530" s="49"/>
      <c r="E5530" s="50"/>
      <c r="F5530" s="51">
        <v>3000</v>
      </c>
      <c r="G5530" s="50">
        <v>0</v>
      </c>
      <c r="H5530">
        <v>94</v>
      </c>
    </row>
    <row r="5531" spans="1:8">
      <c r="A5531" t="str">
        <f t="shared" si="187"/>
        <v>Phân bổ chung 94</v>
      </c>
      <c r="B5531" s="25">
        <v>9</v>
      </c>
      <c r="C5531" s="6" t="s">
        <v>4</v>
      </c>
      <c r="D5531" s="47"/>
      <c r="E5531" s="45"/>
      <c r="F5531" s="46"/>
      <c r="G5531" s="45">
        <v>19391.312999999998</v>
      </c>
      <c r="H5531">
        <v>94</v>
      </c>
    </row>
    <row r="5532" spans="1:8">
      <c r="A5532" t="str">
        <f t="shared" si="187"/>
        <v>Phân bổ chung theo xã94</v>
      </c>
      <c r="B5532" s="3" t="s">
        <v>3</v>
      </c>
      <c r="C5532" s="8" t="s">
        <v>2</v>
      </c>
      <c r="D5532" s="49"/>
      <c r="E5532" s="50">
        <v>1</v>
      </c>
      <c r="F5532" s="51">
        <v>18000</v>
      </c>
      <c r="G5532" s="50">
        <v>18000</v>
      </c>
      <c r="H5532">
        <v>94</v>
      </c>
    </row>
    <row r="5533" spans="1:8">
      <c r="A5533" t="str">
        <f t="shared" si="187"/>
        <v>Phân bổ theo dân số 94</v>
      </c>
      <c r="B5533" s="3" t="s">
        <v>1</v>
      </c>
      <c r="C5533" s="8" t="s">
        <v>0</v>
      </c>
      <c r="D5533" s="49"/>
      <c r="E5533" s="52">
        <v>18069</v>
      </c>
      <c r="F5533" s="51">
        <v>7.6999999999999999E-2</v>
      </c>
      <c r="G5533" s="50">
        <v>1391.3129999999999</v>
      </c>
      <c r="H5533">
        <v>94</v>
      </c>
    </row>
    <row r="5536" spans="1:8">
      <c r="B5536" s="147" t="s">
        <v>64</v>
      </c>
      <c r="C5536" s="149" t="s">
        <v>63</v>
      </c>
      <c r="D5536" s="149" t="s">
        <v>62</v>
      </c>
      <c r="E5536" s="151" t="s">
        <v>61</v>
      </c>
      <c r="F5536" s="151"/>
      <c r="G5536" s="151"/>
      <c r="H5536">
        <v>95</v>
      </c>
    </row>
    <row r="5537" spans="1:8">
      <c r="B5537" s="148"/>
      <c r="C5537" s="150"/>
      <c r="D5537" s="150"/>
      <c r="E5537" s="18" t="s">
        <v>60</v>
      </c>
      <c r="F5537" s="18" t="s">
        <v>59</v>
      </c>
      <c r="G5537" s="18" t="s">
        <v>58</v>
      </c>
      <c r="H5537">
        <v>95</v>
      </c>
    </row>
    <row r="5538" spans="1:8">
      <c r="A5538" t="str">
        <f t="shared" ref="A5538:A5569" si="188">C5538&amp;H5538</f>
        <v>Tổng95</v>
      </c>
      <c r="B5538" s="25"/>
      <c r="C5538" s="26" t="s">
        <v>57</v>
      </c>
      <c r="D5538" s="45"/>
      <c r="E5538" s="45"/>
      <c r="F5538" s="46"/>
      <c r="G5538" s="45">
        <v>129932.25695209517</v>
      </c>
      <c r="H5538">
        <v>95</v>
      </c>
    </row>
    <row r="5539" spans="1:8">
      <c r="A5539" t="str">
        <f t="shared" si="188"/>
        <v>Sự nghiệp giáo dục - đào tạo95</v>
      </c>
      <c r="B5539" s="25" t="s">
        <v>56</v>
      </c>
      <c r="C5539" s="6" t="s">
        <v>55</v>
      </c>
      <c r="D5539" s="47"/>
      <c r="E5539" s="45">
        <v>258</v>
      </c>
      <c r="F5539" s="46"/>
      <c r="G5539" s="45">
        <v>68324.352536095175</v>
      </c>
      <c r="H5539">
        <v>95</v>
      </c>
    </row>
    <row r="5540" spans="1:8" ht="28.5">
      <c r="A5540" t="str">
        <f t="shared" si="188"/>
        <v>Chi chế độ tiền lương theo số biên chế có mặt95</v>
      </c>
      <c r="B5540" s="25">
        <v>1</v>
      </c>
      <c r="C5540" s="10" t="s">
        <v>54</v>
      </c>
      <c r="D5540" s="48"/>
      <c r="E5540" s="45"/>
      <c r="F5540" s="46"/>
      <c r="G5540" s="45">
        <v>52999.679999999986</v>
      </c>
      <c r="H5540">
        <v>95</v>
      </c>
    </row>
    <row r="5541" spans="1:8">
      <c r="A5541" t="str">
        <f t="shared" si="188"/>
        <v>Khoán chi hoạt động giáo dục95</v>
      </c>
      <c r="B5541" s="25">
        <v>2</v>
      </c>
      <c r="C5541" s="6" t="s">
        <v>163</v>
      </c>
      <c r="D5541" s="47"/>
      <c r="E5541" s="45"/>
      <c r="F5541" s="46"/>
      <c r="G5541" s="45">
        <v>12439.193600000001</v>
      </c>
      <c r="H5541">
        <v>95</v>
      </c>
    </row>
    <row r="5542" spans="1:8">
      <c r="A5542" t="str">
        <f t="shared" si="188"/>
        <v>Mầm non95</v>
      </c>
      <c r="B5542" s="3" t="s">
        <v>10</v>
      </c>
      <c r="C5542" s="8" t="s">
        <v>53</v>
      </c>
      <c r="D5542" s="49"/>
      <c r="E5542" s="50"/>
      <c r="F5542" s="51"/>
      <c r="G5542" s="50">
        <v>5040</v>
      </c>
      <c r="H5542">
        <v>95</v>
      </c>
    </row>
    <row r="5543" spans="1:8">
      <c r="A5543" t="str">
        <f t="shared" si="188"/>
        <v>- Phường95</v>
      </c>
      <c r="B5543" s="3"/>
      <c r="C5543" s="8" t="s">
        <v>167</v>
      </c>
      <c r="D5543" s="49"/>
      <c r="E5543" s="50"/>
      <c r="F5543" s="51">
        <v>57</v>
      </c>
      <c r="G5543" s="50">
        <v>0</v>
      </c>
      <c r="H5543">
        <v>95</v>
      </c>
    </row>
    <row r="5544" spans="1:8">
      <c r="A5544" t="str">
        <f t="shared" si="188"/>
        <v>- Xã95</v>
      </c>
      <c r="B5544" s="3"/>
      <c r="C5544" s="8" t="s">
        <v>164</v>
      </c>
      <c r="D5544" s="49"/>
      <c r="E5544" s="50">
        <v>84</v>
      </c>
      <c r="F5544" s="51">
        <v>60</v>
      </c>
      <c r="G5544" s="50">
        <v>5040</v>
      </c>
      <c r="H5544">
        <v>95</v>
      </c>
    </row>
    <row r="5545" spans="1:8">
      <c r="A5545" t="str">
        <f t="shared" si="188"/>
        <v>Cấp 1, 295</v>
      </c>
      <c r="B5545" s="3" t="s">
        <v>1</v>
      </c>
      <c r="C5545" s="8" t="s">
        <v>52</v>
      </c>
      <c r="D5545" s="49"/>
      <c r="E5545" s="50"/>
      <c r="F5545" s="51"/>
      <c r="G5545" s="50">
        <v>6545</v>
      </c>
      <c r="H5545">
        <v>95</v>
      </c>
    </row>
    <row r="5546" spans="1:8">
      <c r="A5546" t="str">
        <f t="shared" si="188"/>
        <v>-Phường95</v>
      </c>
      <c r="B5546" s="3"/>
      <c r="C5546" s="8" t="s">
        <v>168</v>
      </c>
      <c r="D5546" s="49"/>
      <c r="E5546" s="50"/>
      <c r="F5546" s="51">
        <v>35</v>
      </c>
      <c r="G5546" s="50">
        <v>0</v>
      </c>
      <c r="H5546">
        <v>95</v>
      </c>
    </row>
    <row r="5547" spans="1:8">
      <c r="A5547" t="str">
        <f t="shared" si="188"/>
        <v>-Xã95</v>
      </c>
      <c r="B5547" s="3"/>
      <c r="C5547" s="8" t="s">
        <v>169</v>
      </c>
      <c r="D5547" s="49"/>
      <c r="E5547" s="50">
        <v>187</v>
      </c>
      <c r="F5547" s="51">
        <v>35</v>
      </c>
      <c r="G5547" s="50">
        <v>6545</v>
      </c>
      <c r="H5547">
        <v>95</v>
      </c>
    </row>
    <row r="5548" spans="1:8">
      <c r="A5548" t="str">
        <f t="shared" si="188"/>
        <v>Trường chính trị 95</v>
      </c>
      <c r="B5548" s="3" t="s">
        <v>26</v>
      </c>
      <c r="C5548" s="8" t="s">
        <v>51</v>
      </c>
      <c r="D5548" s="49"/>
      <c r="E5548" s="50"/>
      <c r="F5548" s="51">
        <v>55</v>
      </c>
      <c r="G5548" s="50">
        <v>0</v>
      </c>
      <c r="H5548">
        <v>95</v>
      </c>
    </row>
    <row r="5549" spans="1:8">
      <c r="A5549" t="str">
        <f t="shared" si="188"/>
        <v>Trường dân tộc nội trú95</v>
      </c>
      <c r="B5549" s="3" t="s">
        <v>24</v>
      </c>
      <c r="C5549" s="8" t="s">
        <v>165</v>
      </c>
      <c r="D5549" s="49"/>
      <c r="E5549" s="50"/>
      <c r="F5549" s="51"/>
      <c r="G5549" s="50"/>
      <c r="H5549">
        <v>95</v>
      </c>
    </row>
    <row r="5550" spans="1:8" ht="45">
      <c r="A5550" t="str">
        <f t="shared" si="188"/>
        <v>'Phân bổ bổ sung số biên chế tiết kiệm, chưa tuyển sự nghiệp giáo dục - đào tạo95</v>
      </c>
      <c r="B5550" s="3" t="s">
        <v>22</v>
      </c>
      <c r="C5550" s="8" t="s">
        <v>170</v>
      </c>
      <c r="D5550" s="49"/>
      <c r="E5550" s="50">
        <v>13</v>
      </c>
      <c r="F5550" s="51">
        <v>65.707199999999986</v>
      </c>
      <c r="G5550" s="50">
        <v>854.19359999999983</v>
      </c>
      <c r="H5550">
        <v>95</v>
      </c>
    </row>
    <row r="5551" spans="1:8">
      <c r="A5551" t="str">
        <f t="shared" si="188"/>
        <v>Chi các chế độ chính sách95</v>
      </c>
      <c r="B5551" s="25">
        <v>3</v>
      </c>
      <c r="C5551" s="6" t="s">
        <v>50</v>
      </c>
      <c r="D5551" s="47"/>
      <c r="E5551" s="45"/>
      <c r="F5551" s="46"/>
      <c r="G5551" s="45">
        <v>2165.4097360951946</v>
      </c>
      <c r="H5551">
        <v>95</v>
      </c>
    </row>
    <row r="5552" spans="1:8" ht="30">
      <c r="A5552" t="str">
        <f t="shared" si="188"/>
        <v>Miễn giảm học phí, hỗ trợ chi phí học tập95</v>
      </c>
      <c r="B5552" s="3" t="s">
        <v>10</v>
      </c>
      <c r="C5552" s="8" t="s">
        <v>49</v>
      </c>
      <c r="D5552" s="49"/>
      <c r="E5552" s="50"/>
      <c r="F5552" s="51"/>
      <c r="G5552" s="50">
        <v>711.01800000000003</v>
      </c>
      <c r="H5552">
        <v>95</v>
      </c>
    </row>
    <row r="5553" spans="1:8" ht="45">
      <c r="A5553" t="str">
        <f t="shared" si="188"/>
        <v>Chính sách hỗ trợ mầm non (tiền ăn trẻ, hỗ trợ giáo viên, hỗ trợ cơ sở mầm non)95</v>
      </c>
      <c r="B5553" s="3" t="s">
        <v>1</v>
      </c>
      <c r="C5553" s="8" t="s">
        <v>48</v>
      </c>
      <c r="D5553" s="49"/>
      <c r="E5553" s="50"/>
      <c r="F5553" s="51"/>
      <c r="G5553" s="50">
        <v>195.84</v>
      </c>
      <c r="H5553">
        <v>95</v>
      </c>
    </row>
    <row r="5554" spans="1:8">
      <c r="A5554" t="str">
        <f t="shared" si="188"/>
        <v>Chế độ hỗ trợ học sinh khuyết tật95</v>
      </c>
      <c r="B5554" s="3" t="s">
        <v>26</v>
      </c>
      <c r="C5554" s="8" t="s">
        <v>47</v>
      </c>
      <c r="D5554" s="49"/>
      <c r="E5554" s="50"/>
      <c r="F5554" s="51"/>
      <c r="G5554" s="50">
        <v>0</v>
      </c>
      <c r="H5554">
        <v>95</v>
      </c>
    </row>
    <row r="5555" spans="1:8" ht="30">
      <c r="A5555" t="str">
        <f t="shared" si="188"/>
        <v>Chế độ giáo viên dạy trẻ khuyết tật95</v>
      </c>
      <c r="B5555" s="3" t="s">
        <v>24</v>
      </c>
      <c r="C5555" s="8" t="s">
        <v>46</v>
      </c>
      <c r="D5555" s="49"/>
      <c r="E5555" s="50"/>
      <c r="F5555" s="51"/>
      <c r="G5555" s="50">
        <v>933.35173609519461</v>
      </c>
      <c r="H5555">
        <v>95</v>
      </c>
    </row>
    <row r="5556" spans="1:8" ht="30">
      <c r="A5556" t="str">
        <f t="shared" si="188"/>
        <v>Chế độ hỗ trợ trẻ em nhà trẻ bán trú95</v>
      </c>
      <c r="B5556" s="3" t="s">
        <v>22</v>
      </c>
      <c r="C5556" s="8" t="s">
        <v>45</v>
      </c>
      <c r="D5556" s="49"/>
      <c r="E5556" s="50"/>
      <c r="F5556" s="51"/>
      <c r="G5556" s="50">
        <v>0</v>
      </c>
      <c r="H5556">
        <v>95</v>
      </c>
    </row>
    <row r="5557" spans="1:8" ht="30">
      <c r="A5557" t="str">
        <f t="shared" si="188"/>
        <v>Chế độ hỗ trợ đối với học sinh, trường dân tộc nội trú95</v>
      </c>
      <c r="B5557" s="21" t="s">
        <v>20</v>
      </c>
      <c r="C5557" s="22" t="s">
        <v>161</v>
      </c>
      <c r="D5557" s="49"/>
      <c r="E5557" s="50"/>
      <c r="F5557" s="51"/>
      <c r="G5557" s="50">
        <v>0</v>
      </c>
      <c r="H5557">
        <v>95</v>
      </c>
    </row>
    <row r="5558" spans="1:8">
      <c r="A5558" t="str">
        <f t="shared" si="188"/>
        <v>Hỗ trợ Tết Nguyên đán95</v>
      </c>
      <c r="B5558" s="3" t="s">
        <v>18</v>
      </c>
      <c r="C5558" s="8" t="s">
        <v>44</v>
      </c>
      <c r="D5558" s="49"/>
      <c r="E5558" s="50"/>
      <c r="F5558" s="51"/>
      <c r="G5558" s="50">
        <v>325.2</v>
      </c>
      <c r="H5558">
        <v>95</v>
      </c>
    </row>
    <row r="5559" spans="1:8">
      <c r="A5559" t="str">
        <f t="shared" si="188"/>
        <v>Các đặc thù95</v>
      </c>
      <c r="B5559" s="25">
        <v>4</v>
      </c>
      <c r="C5559" s="6" t="s">
        <v>43</v>
      </c>
      <c r="D5559" s="47"/>
      <c r="E5559" s="45"/>
      <c r="F5559" s="46"/>
      <c r="G5559" s="45">
        <v>506.50920000000002</v>
      </c>
      <c r="H5559">
        <v>95</v>
      </c>
    </row>
    <row r="5560" spans="1:8" ht="30">
      <c r="A5560" t="str">
        <f t="shared" si="188"/>
        <v>Trường có từ 02 cơ sở trở lên, mỗi cơ sở95</v>
      </c>
      <c r="B5560" s="3" t="s">
        <v>10</v>
      </c>
      <c r="C5560" s="8" t="s">
        <v>42</v>
      </c>
      <c r="D5560" s="49"/>
      <c r="E5560" s="50">
        <v>9</v>
      </c>
      <c r="F5560" s="51">
        <v>56.278800000000004</v>
      </c>
      <c r="G5560" s="50">
        <v>506.50920000000002</v>
      </c>
      <c r="H5560">
        <v>95</v>
      </c>
    </row>
    <row r="5561" spans="1:8" ht="30">
      <c r="A5561" t="str">
        <f t="shared" si="188"/>
        <v>Hỗ trợ các phường, xã trung tâm (kinh phí đào tạo chính trị)95</v>
      </c>
      <c r="B5561" s="3" t="s">
        <v>1</v>
      </c>
      <c r="C5561" s="8" t="s">
        <v>166</v>
      </c>
      <c r="D5561" s="49"/>
      <c r="E5561" s="50"/>
      <c r="F5561" s="51">
        <v>1500</v>
      </c>
      <c r="G5561" s="50">
        <v>0</v>
      </c>
      <c r="H5561">
        <v>95</v>
      </c>
    </row>
    <row r="5562" spans="1:8">
      <c r="A5562" t="str">
        <f t="shared" si="188"/>
        <v>Kinh phí hoạt động ngành95</v>
      </c>
      <c r="B5562" s="25">
        <v>5</v>
      </c>
      <c r="C5562" s="6" t="s">
        <v>41</v>
      </c>
      <c r="D5562" s="47"/>
      <c r="E5562" s="52">
        <v>21356</v>
      </c>
      <c r="F5562" s="53">
        <v>0.01</v>
      </c>
      <c r="G5562" s="45">
        <v>213.56</v>
      </c>
      <c r="H5562">
        <v>95</v>
      </c>
    </row>
    <row r="5563" spans="1:8">
      <c r="A5563" t="str">
        <f t="shared" si="188"/>
        <v>Các sự nghiệp khác95</v>
      </c>
      <c r="B5563" s="25" t="s">
        <v>40</v>
      </c>
      <c r="C5563" s="6" t="s">
        <v>39</v>
      </c>
      <c r="D5563" s="47"/>
      <c r="E5563" s="50"/>
      <c r="F5563" s="46"/>
      <c r="G5563" s="45">
        <v>61607.90441599999</v>
      </c>
      <c r="H5563">
        <v>95</v>
      </c>
    </row>
    <row r="5564" spans="1:8">
      <c r="A5564" t="str">
        <f t="shared" si="188"/>
        <v>Chi chế độ tiền lương95</v>
      </c>
      <c r="B5564" s="25">
        <v>1</v>
      </c>
      <c r="C5564" s="10" t="s">
        <v>38</v>
      </c>
      <c r="D5564" s="48"/>
      <c r="E5564" s="45"/>
      <c r="F5564" s="46"/>
      <c r="G5564" s="45">
        <v>15018.260256</v>
      </c>
      <c r="H5564">
        <v>95</v>
      </c>
    </row>
    <row r="5565" spans="1:8" ht="30">
      <c r="A5565" t="str">
        <f t="shared" si="188"/>
        <v>Chế độ tiền lương theo số biên chế có mặt95</v>
      </c>
      <c r="B5565" s="3" t="s">
        <v>10</v>
      </c>
      <c r="C5565" s="8" t="s">
        <v>37</v>
      </c>
      <c r="D5565" s="49"/>
      <c r="E5565" s="50">
        <v>73</v>
      </c>
      <c r="F5565" s="51"/>
      <c r="G5565" s="50">
        <v>12588.407999999999</v>
      </c>
      <c r="H5565">
        <v>95</v>
      </c>
    </row>
    <row r="5566" spans="1:8">
      <c r="A5566" t="str">
        <f t="shared" si="188"/>
        <v>Phụ cấp cấp ủy95</v>
      </c>
      <c r="B5566" s="3" t="s">
        <v>1</v>
      </c>
      <c r="C5566" s="8" t="s">
        <v>36</v>
      </c>
      <c r="D5566" s="49"/>
      <c r="E5566" s="54">
        <v>22</v>
      </c>
      <c r="F5566" s="51">
        <v>8.4239999999999995</v>
      </c>
      <c r="G5566" s="50">
        <v>185.32799999999997</v>
      </c>
      <c r="H5566">
        <v>95</v>
      </c>
    </row>
    <row r="5567" spans="1:8">
      <c r="A5567" t="str">
        <f t="shared" si="188"/>
        <v>Phụ cấp HĐND95</v>
      </c>
      <c r="B5567" s="3" t="s">
        <v>26</v>
      </c>
      <c r="C5567" s="8" t="s">
        <v>35</v>
      </c>
      <c r="D5567" s="49"/>
      <c r="E5567" s="54">
        <v>58</v>
      </c>
      <c r="F5567" s="51">
        <v>8.4239999999999995</v>
      </c>
      <c r="G5567" s="50">
        <v>488.59199999999998</v>
      </c>
      <c r="H5567">
        <v>95</v>
      </c>
    </row>
    <row r="5568" spans="1:8" ht="45">
      <c r="A5568" t="str">
        <f t="shared" si="188"/>
        <v>Chế độ người hoạt động không chuyên trách, người trực tiếp tham gia hoạt động tại cấp ấp95</v>
      </c>
      <c r="B5568" s="3" t="s">
        <v>24</v>
      </c>
      <c r="C5568" s="8" t="s">
        <v>34</v>
      </c>
      <c r="D5568" s="49"/>
      <c r="E5568" s="50"/>
      <c r="F5568" s="51"/>
      <c r="G5568" s="50">
        <v>1755.9322559999998</v>
      </c>
      <c r="H5568">
        <v>95</v>
      </c>
    </row>
    <row r="5569" spans="1:8">
      <c r="A5569" t="str">
        <f t="shared" si="188"/>
        <v>Khoán chi hoạt động 95</v>
      </c>
      <c r="B5569" s="25">
        <v>2</v>
      </c>
      <c r="C5569" s="6" t="s">
        <v>33</v>
      </c>
      <c r="D5569" s="47"/>
      <c r="E5569" s="45"/>
      <c r="F5569" s="46"/>
      <c r="G5569" s="45">
        <v>7900</v>
      </c>
      <c r="H5569">
        <v>95</v>
      </c>
    </row>
    <row r="5570" spans="1:8" ht="30">
      <c r="A5570" t="str">
        <f t="shared" ref="A5570:A5592" si="189">C5570&amp;H5570</f>
        <v>Phân bổ theo số biên chế CBCC được giao95</v>
      </c>
      <c r="B5570" s="14" t="s">
        <v>10</v>
      </c>
      <c r="C5570" s="15" t="s">
        <v>32</v>
      </c>
      <c r="D5570" s="55"/>
      <c r="E5570" s="56">
        <v>77</v>
      </c>
      <c r="F5570" s="57">
        <v>80</v>
      </c>
      <c r="G5570" s="58">
        <v>6160</v>
      </c>
      <c r="H5570">
        <v>95</v>
      </c>
    </row>
    <row r="5571" spans="1:8" ht="30">
      <c r="A5571" t="str">
        <f t="shared" si="189"/>
        <v>Phân bổ theo số biên chế viên chức được giao95</v>
      </c>
      <c r="B5571" s="14" t="s">
        <v>1</v>
      </c>
      <c r="C5571" s="15" t="s">
        <v>31</v>
      </c>
      <c r="D5571" s="55"/>
      <c r="E5571" s="56">
        <v>15</v>
      </c>
      <c r="F5571" s="57">
        <v>50</v>
      </c>
      <c r="G5571" s="58">
        <v>750</v>
      </c>
      <c r="H5571">
        <v>95</v>
      </c>
    </row>
    <row r="5572" spans="1:8" ht="30">
      <c r="A5572" t="str">
        <f t="shared" si="189"/>
        <v>Phân bổ bổ sung số biên chế tiết kiệm, chưa tuyển95</v>
      </c>
      <c r="B5572" s="14" t="s">
        <v>26</v>
      </c>
      <c r="C5572" s="13" t="s">
        <v>30</v>
      </c>
      <c r="D5572" s="59"/>
      <c r="E5572" s="56">
        <v>15</v>
      </c>
      <c r="F5572" s="57">
        <v>66</v>
      </c>
      <c r="G5572" s="58">
        <v>990</v>
      </c>
      <c r="H5572">
        <v>95</v>
      </c>
    </row>
    <row r="5573" spans="1:8">
      <c r="A5573" t="str">
        <f t="shared" si="189"/>
        <v>Chi các chế độ chính sách lớn95</v>
      </c>
      <c r="B5573" s="25">
        <v>3</v>
      </c>
      <c r="C5573" s="6" t="s">
        <v>29</v>
      </c>
      <c r="D5573" s="47"/>
      <c r="E5573" s="45"/>
      <c r="F5573" s="46"/>
      <c r="G5573" s="45">
        <v>17607.528799999996</v>
      </c>
      <c r="H5573">
        <v>95</v>
      </c>
    </row>
    <row r="5574" spans="1:8" ht="30">
      <c r="A5574" t="str">
        <f t="shared" si="189"/>
        <v>Chi chế độ trợ giúp xã hội thường xuyên95</v>
      </c>
      <c r="B5574" s="3" t="s">
        <v>10</v>
      </c>
      <c r="C5574" s="8" t="s">
        <v>28</v>
      </c>
      <c r="D5574" s="49"/>
      <c r="E5574" s="50"/>
      <c r="F5574" s="51"/>
      <c r="G5574" s="50">
        <v>6477</v>
      </c>
      <c r="H5574">
        <v>95</v>
      </c>
    </row>
    <row r="5575" spans="1:8">
      <c r="A5575" t="str">
        <f t="shared" si="189"/>
        <v>Tiền điện hộ nghèo, BTXH95</v>
      </c>
      <c r="B5575" s="3" t="s">
        <v>1</v>
      </c>
      <c r="C5575" s="8" t="s">
        <v>27</v>
      </c>
      <c r="D5575" s="49"/>
      <c r="E5575" s="50"/>
      <c r="F5575" s="51"/>
      <c r="G5575" s="50">
        <v>132.048</v>
      </c>
      <c r="H5575">
        <v>95</v>
      </c>
    </row>
    <row r="5576" spans="1:8" ht="30">
      <c r="A5576" t="str">
        <f t="shared" si="189"/>
        <v>Chính sách người có uy tín, già làng95</v>
      </c>
      <c r="B5576" s="3" t="s">
        <v>26</v>
      </c>
      <c r="C5576" s="8" t="s">
        <v>25</v>
      </c>
      <c r="D5576" s="49"/>
      <c r="E5576" s="50"/>
      <c r="F5576" s="51"/>
      <c r="G5576" s="50">
        <v>38.171999999999997</v>
      </c>
      <c r="H5576">
        <v>95</v>
      </c>
    </row>
    <row r="5577" spans="1:8" ht="30">
      <c r="A5577" t="str">
        <f t="shared" si="189"/>
        <v>Chế độ quà tặng, chúc thọ người cao tuổi95</v>
      </c>
      <c r="B5577" s="3" t="s">
        <v>24</v>
      </c>
      <c r="C5577" s="8" t="s">
        <v>23</v>
      </c>
      <c r="D5577" s="49"/>
      <c r="E5577" s="50"/>
      <c r="F5577" s="51"/>
      <c r="G5577" s="50">
        <v>130.1</v>
      </c>
      <c r="H5577">
        <v>95</v>
      </c>
    </row>
    <row r="5578" spans="1:8" ht="30">
      <c r="A5578" t="str">
        <f t="shared" si="189"/>
        <v>Chế độ đối với trưởng các đoàn thể ấp95</v>
      </c>
      <c r="B5578" s="3" t="s">
        <v>22</v>
      </c>
      <c r="C5578" s="8" t="s">
        <v>21</v>
      </c>
      <c r="D5578" s="49"/>
      <c r="E5578" s="50">
        <v>44</v>
      </c>
      <c r="F5578" s="51">
        <v>3.5999999999999996</v>
      </c>
      <c r="G5578" s="50">
        <v>158.39999999999998</v>
      </c>
      <c r="H5578">
        <v>95</v>
      </c>
    </row>
    <row r="5579" spans="1:8">
      <c r="A5579" t="str">
        <f t="shared" si="189"/>
        <v>Chế độ hỗ trợ tổ nhân dân95</v>
      </c>
      <c r="B5579" s="3" t="s">
        <v>20</v>
      </c>
      <c r="C5579" s="8" t="s">
        <v>19</v>
      </c>
      <c r="D5579" s="49"/>
      <c r="E5579" s="50">
        <v>125</v>
      </c>
      <c r="F5579" s="51">
        <v>3.5999999999999996</v>
      </c>
      <c r="G5579" s="50">
        <v>449.99999999999994</v>
      </c>
      <c r="H5579">
        <v>95</v>
      </c>
    </row>
    <row r="5580" spans="1:8" ht="30">
      <c r="A5580" t="str">
        <f t="shared" si="189"/>
        <v>Chế độ đối với đội an ninh trật tự cơ sở95</v>
      </c>
      <c r="B5580" s="3" t="s">
        <v>18</v>
      </c>
      <c r="C5580" s="8" t="s">
        <v>17</v>
      </c>
      <c r="D5580" s="49"/>
      <c r="E5580" s="50"/>
      <c r="F5580" s="51"/>
      <c r="G5580" s="50">
        <v>1841.0039999999999</v>
      </c>
      <c r="H5580">
        <v>95</v>
      </c>
    </row>
    <row r="5581" spans="1:8">
      <c r="A5581" t="str">
        <f t="shared" si="189"/>
        <v>Chế độ dân quân tự vệ95</v>
      </c>
      <c r="B5581" s="3" t="s">
        <v>16</v>
      </c>
      <c r="C5581" s="8" t="s">
        <v>15</v>
      </c>
      <c r="D5581" s="49"/>
      <c r="E5581" s="50"/>
      <c r="F5581" s="51"/>
      <c r="G5581" s="50">
        <v>7418.0447999999997</v>
      </c>
      <c r="H5581">
        <v>95</v>
      </c>
    </row>
    <row r="5582" spans="1:8">
      <c r="A5582" t="str">
        <f t="shared" si="189"/>
        <v>Chế độ hỗ trợ Tết Nguyên đán95</v>
      </c>
      <c r="B5582" s="3" t="s">
        <v>14</v>
      </c>
      <c r="C5582" s="8" t="s">
        <v>13</v>
      </c>
      <c r="D5582" s="49"/>
      <c r="E5582" s="50"/>
      <c r="F5582" s="51"/>
      <c r="G5582" s="50">
        <v>962.75999999999976</v>
      </c>
      <c r="H5582">
        <v>95</v>
      </c>
    </row>
    <row r="5583" spans="1:8">
      <c r="A5583" t="str">
        <f t="shared" si="189"/>
        <v>Chi thu gom, xử lý rác95</v>
      </c>
      <c r="B5583" s="25">
        <v>4</v>
      </c>
      <c r="C5583" s="10" t="s">
        <v>12</v>
      </c>
      <c r="D5583" s="48"/>
      <c r="E5583" s="45"/>
      <c r="F5583" s="46"/>
      <c r="G5583" s="45">
        <v>1437.70336</v>
      </c>
      <c r="H5583">
        <v>95</v>
      </c>
    </row>
    <row r="5584" spans="1:8">
      <c r="A5584" t="str">
        <f t="shared" si="189"/>
        <v>Chi bổ sung đặc thù95</v>
      </c>
      <c r="B5584" s="25">
        <v>5</v>
      </c>
      <c r="C5584" s="6" t="s">
        <v>11</v>
      </c>
      <c r="D5584" s="47"/>
      <c r="E5584" s="45"/>
      <c r="F5584" s="46"/>
      <c r="G5584" s="45">
        <v>0</v>
      </c>
      <c r="H5584">
        <v>95</v>
      </c>
    </row>
    <row r="5585" spans="1:8">
      <c r="A5585" t="str">
        <f t="shared" si="189"/>
        <v>Hỗ trợ các phường, xã trung tâm95</v>
      </c>
      <c r="B5585" s="3" t="s">
        <v>10</v>
      </c>
      <c r="C5585" s="8" t="s">
        <v>9</v>
      </c>
      <c r="D5585" s="49"/>
      <c r="E5585" s="50"/>
      <c r="F5585" s="51"/>
      <c r="G5585" s="50"/>
      <c r="H5585">
        <v>95</v>
      </c>
    </row>
    <row r="5586" spans="1:8">
      <c r="A5586" t="str">
        <f t="shared" si="189"/>
        <v>- Phường Trấn Biên 95</v>
      </c>
      <c r="B5586" s="3"/>
      <c r="C5586" s="8" t="s">
        <v>8</v>
      </c>
      <c r="D5586" s="49"/>
      <c r="E5586" s="50"/>
      <c r="F5586" s="51"/>
      <c r="G5586" s="50"/>
      <c r="H5586">
        <v>95</v>
      </c>
    </row>
    <row r="5587" spans="1:8" ht="30">
      <c r="A5587" t="str">
        <f t="shared" si="189"/>
        <v>- Phường Long Khánh và Phường Bình Phước95</v>
      </c>
      <c r="B5587" s="3"/>
      <c r="C5587" s="8" t="s">
        <v>7</v>
      </c>
      <c r="D5587" s="49"/>
      <c r="E5587" s="50"/>
      <c r="F5587" s="51"/>
      <c r="G5587" s="50"/>
      <c r="H5587">
        <v>95</v>
      </c>
    </row>
    <row r="5588" spans="1:8">
      <c r="A5588" t="str">
        <f t="shared" si="189"/>
        <v>- Các phường trung tâm khác95</v>
      </c>
      <c r="B5588" s="3"/>
      <c r="C5588" s="8" t="s">
        <v>6</v>
      </c>
      <c r="D5588" s="49"/>
      <c r="E5588" s="50"/>
      <c r="F5588" s="51"/>
      <c r="G5588" s="50"/>
      <c r="H5588">
        <v>95</v>
      </c>
    </row>
    <row r="5589" spans="1:8">
      <c r="A5589" t="str">
        <f t="shared" si="189"/>
        <v xml:space="preserve"> Hỗ trợ các xã vùng biên giới95</v>
      </c>
      <c r="B5589" s="3" t="s">
        <v>1</v>
      </c>
      <c r="C5589" s="8" t="s">
        <v>5</v>
      </c>
      <c r="D5589" s="49"/>
      <c r="E5589" s="50"/>
      <c r="F5589" s="51"/>
      <c r="G5589" s="50"/>
      <c r="H5589">
        <v>95</v>
      </c>
    </row>
    <row r="5590" spans="1:8">
      <c r="A5590" t="str">
        <f t="shared" si="189"/>
        <v>Phân bổ chung 95</v>
      </c>
      <c r="B5590" s="25">
        <v>9</v>
      </c>
      <c r="C5590" s="6" t="s">
        <v>4</v>
      </c>
      <c r="D5590" s="47"/>
      <c r="E5590" s="45"/>
      <c r="F5590" s="46"/>
      <c r="G5590" s="45">
        <v>19644.412</v>
      </c>
      <c r="H5590">
        <v>95</v>
      </c>
    </row>
    <row r="5591" spans="1:8">
      <c r="A5591" t="str">
        <f t="shared" si="189"/>
        <v>Phân bổ chung theo xã95</v>
      </c>
      <c r="B5591" s="3" t="s">
        <v>3</v>
      </c>
      <c r="C5591" s="8" t="s">
        <v>2</v>
      </c>
      <c r="D5591" s="49"/>
      <c r="E5591" s="50">
        <v>1</v>
      </c>
      <c r="F5591" s="51">
        <v>18000</v>
      </c>
      <c r="G5591" s="50">
        <v>18000</v>
      </c>
      <c r="H5591">
        <v>95</v>
      </c>
    </row>
    <row r="5592" spans="1:8">
      <c r="A5592" t="str">
        <f t="shared" si="189"/>
        <v>Phân bổ theo dân số 95</v>
      </c>
      <c r="B5592" s="3" t="s">
        <v>1</v>
      </c>
      <c r="C5592" s="8" t="s">
        <v>0</v>
      </c>
      <c r="D5592" s="49"/>
      <c r="E5592" s="52">
        <v>21356</v>
      </c>
      <c r="F5592" s="51">
        <v>7.6999999999999999E-2</v>
      </c>
      <c r="G5592" s="50">
        <v>1644.412</v>
      </c>
      <c r="H5592">
        <v>95</v>
      </c>
    </row>
  </sheetData>
  <mergeCells count="380">
    <mergeCell ref="B5182:B5183"/>
    <mergeCell ref="C5182:C5183"/>
    <mergeCell ref="D5182:D5183"/>
    <mergeCell ref="E5182:G5182"/>
    <mergeCell ref="B5477:B5478"/>
    <mergeCell ref="C5477:C5478"/>
    <mergeCell ref="D5477:D5478"/>
    <mergeCell ref="E5477:G5477"/>
    <mergeCell ref="B5241:B5242"/>
    <mergeCell ref="C5241:C5242"/>
    <mergeCell ref="D5241:D5242"/>
    <mergeCell ref="E5241:G5241"/>
    <mergeCell ref="B5300:B5301"/>
    <mergeCell ref="C5300:C5301"/>
    <mergeCell ref="D5300:D5301"/>
    <mergeCell ref="E5300:G5300"/>
    <mergeCell ref="B5359:B5360"/>
    <mergeCell ref="C5359:C5360"/>
    <mergeCell ref="D5359:D5360"/>
    <mergeCell ref="E5359:G5359"/>
    <mergeCell ref="B5418:B5419"/>
    <mergeCell ref="C5418:C5419"/>
    <mergeCell ref="D5418:D5419"/>
    <mergeCell ref="E5418:G5418"/>
    <mergeCell ref="B5005:B5006"/>
    <mergeCell ref="C5005:C5006"/>
    <mergeCell ref="D5005:D5006"/>
    <mergeCell ref="E5005:G5005"/>
    <mergeCell ref="B5064:B5065"/>
    <mergeCell ref="C5064:C5065"/>
    <mergeCell ref="D5064:D5065"/>
    <mergeCell ref="E5064:G5064"/>
    <mergeCell ref="B5123:B5124"/>
    <mergeCell ref="C5123:C5124"/>
    <mergeCell ref="D5123:D5124"/>
    <mergeCell ref="E5123:G5123"/>
    <mergeCell ref="B4886:B4887"/>
    <mergeCell ref="C4886:C4887"/>
    <mergeCell ref="D4886:D4887"/>
    <mergeCell ref="E4886:G4886"/>
    <mergeCell ref="B4768:B4769"/>
    <mergeCell ref="C4768:C4769"/>
    <mergeCell ref="D4768:D4769"/>
    <mergeCell ref="E4768:G4768"/>
    <mergeCell ref="B4946:B4947"/>
    <mergeCell ref="C4946:C4947"/>
    <mergeCell ref="D4946:D4947"/>
    <mergeCell ref="E4946:G4946"/>
    <mergeCell ref="B4415:B4416"/>
    <mergeCell ref="C4415:C4416"/>
    <mergeCell ref="D4415:D4416"/>
    <mergeCell ref="E4415:G4415"/>
    <mergeCell ref="B4709:B4710"/>
    <mergeCell ref="C4709:C4710"/>
    <mergeCell ref="D4709:D4710"/>
    <mergeCell ref="E4709:G4709"/>
    <mergeCell ref="B4827:B4828"/>
    <mergeCell ref="C4827:C4828"/>
    <mergeCell ref="D4827:D4828"/>
    <mergeCell ref="E4827:G4827"/>
    <mergeCell ref="B4474:B4475"/>
    <mergeCell ref="C4474:C4475"/>
    <mergeCell ref="D4474:D4475"/>
    <mergeCell ref="E4474:G4474"/>
    <mergeCell ref="B4591:B4592"/>
    <mergeCell ref="C4591:C4592"/>
    <mergeCell ref="D4591:D4592"/>
    <mergeCell ref="E4591:G4591"/>
    <mergeCell ref="B4650:B4651"/>
    <mergeCell ref="C4650:C4651"/>
    <mergeCell ref="D4650:D4651"/>
    <mergeCell ref="E4650:G4650"/>
    <mergeCell ref="B4179:B4180"/>
    <mergeCell ref="C4179:C4180"/>
    <mergeCell ref="D4179:D4180"/>
    <mergeCell ref="E4179:G4179"/>
    <mergeCell ref="B4238:B4239"/>
    <mergeCell ref="C4238:C4239"/>
    <mergeCell ref="D4238:D4239"/>
    <mergeCell ref="E4238:G4238"/>
    <mergeCell ref="B4356:B4357"/>
    <mergeCell ref="C4356:C4357"/>
    <mergeCell ref="D4356:D4357"/>
    <mergeCell ref="E4356:G4356"/>
    <mergeCell ref="B3589:B3590"/>
    <mergeCell ref="C3589:C3590"/>
    <mergeCell ref="D3589:D3590"/>
    <mergeCell ref="E3589:G3589"/>
    <mergeCell ref="B4002:B4003"/>
    <mergeCell ref="C4002:C4003"/>
    <mergeCell ref="D4002:D4003"/>
    <mergeCell ref="E4002:G4002"/>
    <mergeCell ref="B4120:B4121"/>
    <mergeCell ref="C4120:C4121"/>
    <mergeCell ref="D4120:D4121"/>
    <mergeCell ref="E4120:G4120"/>
    <mergeCell ref="B4061:B4062"/>
    <mergeCell ref="C4061:C4062"/>
    <mergeCell ref="D4061:D4062"/>
    <mergeCell ref="E4061:G4061"/>
    <mergeCell ref="B3825:B3826"/>
    <mergeCell ref="C3825:C3826"/>
    <mergeCell ref="D3825:D3826"/>
    <mergeCell ref="E3825:G3825"/>
    <mergeCell ref="B3766:B3767"/>
    <mergeCell ref="C3766:C3767"/>
    <mergeCell ref="D3766:D3767"/>
    <mergeCell ref="E3766:G3766"/>
    <mergeCell ref="B3530:B3531"/>
    <mergeCell ref="C3530:C3531"/>
    <mergeCell ref="D3530:D3531"/>
    <mergeCell ref="E3530:G3530"/>
    <mergeCell ref="B3413:B3414"/>
    <mergeCell ref="C3413:C3414"/>
    <mergeCell ref="D3413:D3414"/>
    <mergeCell ref="E3413:G3413"/>
    <mergeCell ref="B3177:B3178"/>
    <mergeCell ref="C3177:C3178"/>
    <mergeCell ref="D3177:D3178"/>
    <mergeCell ref="E3177:G3177"/>
    <mergeCell ref="B3236:B3237"/>
    <mergeCell ref="C3236:C3237"/>
    <mergeCell ref="D3236:D3237"/>
    <mergeCell ref="E3236:G3236"/>
    <mergeCell ref="B3059:B3060"/>
    <mergeCell ref="C3059:C3060"/>
    <mergeCell ref="D3059:D3060"/>
    <mergeCell ref="E3059:G3059"/>
    <mergeCell ref="B3118:B3119"/>
    <mergeCell ref="C3118:C3119"/>
    <mergeCell ref="D3118:D3119"/>
    <mergeCell ref="E3118:G3118"/>
    <mergeCell ref="B3472:B3473"/>
    <mergeCell ref="C3472:C3473"/>
    <mergeCell ref="D3472:D3473"/>
    <mergeCell ref="E3472:G3472"/>
    <mergeCell ref="B2411:B2412"/>
    <mergeCell ref="C2411:C2412"/>
    <mergeCell ref="D2411:D2412"/>
    <mergeCell ref="E2411:G2411"/>
    <mergeCell ref="B2764:B2765"/>
    <mergeCell ref="C2764:C2765"/>
    <mergeCell ref="D2764:D2765"/>
    <mergeCell ref="E2764:G2764"/>
    <mergeCell ref="B2823:B2824"/>
    <mergeCell ref="C2823:C2824"/>
    <mergeCell ref="D2823:D2824"/>
    <mergeCell ref="E2823:G2823"/>
    <mergeCell ref="B2529:B2530"/>
    <mergeCell ref="C2529:C2530"/>
    <mergeCell ref="D2529:D2530"/>
    <mergeCell ref="E2529:G2529"/>
    <mergeCell ref="B2352:B2353"/>
    <mergeCell ref="C2352:C2353"/>
    <mergeCell ref="D2352:D2353"/>
    <mergeCell ref="E2352:G2352"/>
    <mergeCell ref="B2234:B2235"/>
    <mergeCell ref="C2234:C2235"/>
    <mergeCell ref="D2234:D2235"/>
    <mergeCell ref="E2234:G2234"/>
    <mergeCell ref="B1999:B2000"/>
    <mergeCell ref="C1999:C2000"/>
    <mergeCell ref="D1999:D2000"/>
    <mergeCell ref="E1999:G1999"/>
    <mergeCell ref="B2175:B2176"/>
    <mergeCell ref="C2175:C2176"/>
    <mergeCell ref="D2175:D2176"/>
    <mergeCell ref="E2175:G2175"/>
    <mergeCell ref="B1822:B1823"/>
    <mergeCell ref="C1822:C1823"/>
    <mergeCell ref="D1822:D1823"/>
    <mergeCell ref="E1822:G1822"/>
    <mergeCell ref="B1881:B1882"/>
    <mergeCell ref="C1881:C1882"/>
    <mergeCell ref="D1881:D1882"/>
    <mergeCell ref="E1881:G1881"/>
    <mergeCell ref="B2293:B2294"/>
    <mergeCell ref="C2293:C2294"/>
    <mergeCell ref="D2293:D2294"/>
    <mergeCell ref="E2293:G2293"/>
    <mergeCell ref="B1940:B1941"/>
    <mergeCell ref="C1940:C1941"/>
    <mergeCell ref="D1940:D1941"/>
    <mergeCell ref="E1940:G1940"/>
    <mergeCell ref="B2058:B2059"/>
    <mergeCell ref="C2058:C2059"/>
    <mergeCell ref="D2058:D2059"/>
    <mergeCell ref="E2058:G2058"/>
    <mergeCell ref="B2116:B2117"/>
    <mergeCell ref="C2116:C2117"/>
    <mergeCell ref="D2116:D2117"/>
    <mergeCell ref="E2116:G2116"/>
    <mergeCell ref="B1645:B1646"/>
    <mergeCell ref="C1645:C1646"/>
    <mergeCell ref="D1645:D1646"/>
    <mergeCell ref="E1645:G1645"/>
    <mergeCell ref="B1763:B1764"/>
    <mergeCell ref="C1763:C1764"/>
    <mergeCell ref="D1763:D1764"/>
    <mergeCell ref="E1763:G1763"/>
    <mergeCell ref="B1527:B1528"/>
    <mergeCell ref="C1527:C1528"/>
    <mergeCell ref="D1527:D1528"/>
    <mergeCell ref="E1527:G1527"/>
    <mergeCell ref="B1586:B1587"/>
    <mergeCell ref="C1586:C1587"/>
    <mergeCell ref="D1586:D1587"/>
    <mergeCell ref="E1586:G1586"/>
    <mergeCell ref="B1704:B1705"/>
    <mergeCell ref="C1704:C1705"/>
    <mergeCell ref="D1704:D1705"/>
    <mergeCell ref="E1704:G1704"/>
    <mergeCell ref="B643:B644"/>
    <mergeCell ref="C643:C644"/>
    <mergeCell ref="D643:D644"/>
    <mergeCell ref="E643:G643"/>
    <mergeCell ref="B702:B703"/>
    <mergeCell ref="C702:C703"/>
    <mergeCell ref="D702:D703"/>
    <mergeCell ref="E702:G702"/>
    <mergeCell ref="B1408:B1409"/>
    <mergeCell ref="C1408:C1409"/>
    <mergeCell ref="D1408:D1409"/>
    <mergeCell ref="E1408:G1408"/>
    <mergeCell ref="B1056:B1057"/>
    <mergeCell ref="C1056:C1057"/>
    <mergeCell ref="D1056:D1057"/>
    <mergeCell ref="E1056:G1056"/>
    <mergeCell ref="B1116:B1117"/>
    <mergeCell ref="C1116:C1117"/>
    <mergeCell ref="D1116:D1117"/>
    <mergeCell ref="E1116:G1116"/>
    <mergeCell ref="B1174:B1175"/>
    <mergeCell ref="C1174:C1175"/>
    <mergeCell ref="D1174:D1175"/>
    <mergeCell ref="E1174:G1174"/>
    <mergeCell ref="B350:B351"/>
    <mergeCell ref="C350:C351"/>
    <mergeCell ref="D350:D351"/>
    <mergeCell ref="E350:G350"/>
    <mergeCell ref="B409:B410"/>
    <mergeCell ref="C409:C410"/>
    <mergeCell ref="D409:D410"/>
    <mergeCell ref="E409:G409"/>
    <mergeCell ref="B467:B468"/>
    <mergeCell ref="C467:C468"/>
    <mergeCell ref="D467:D468"/>
    <mergeCell ref="E467:G467"/>
    <mergeCell ref="B3707:B3708"/>
    <mergeCell ref="C3707:C3708"/>
    <mergeCell ref="D3707:D3708"/>
    <mergeCell ref="E3707:G3707"/>
    <mergeCell ref="B2588:B2589"/>
    <mergeCell ref="C2588:C2589"/>
    <mergeCell ref="D2588:D2589"/>
    <mergeCell ref="E2588:G2588"/>
    <mergeCell ref="B2647:B2648"/>
    <mergeCell ref="C2647:C2648"/>
    <mergeCell ref="D2647:D2648"/>
    <mergeCell ref="E2647:G2647"/>
    <mergeCell ref="B2882:B2883"/>
    <mergeCell ref="C2882:C2883"/>
    <mergeCell ref="D2882:D2883"/>
    <mergeCell ref="E2882:G2882"/>
    <mergeCell ref="B3000:B3001"/>
    <mergeCell ref="C3000:C3001"/>
    <mergeCell ref="D3000:D3001"/>
    <mergeCell ref="E3000:G3000"/>
    <mergeCell ref="B3295:B3296"/>
    <mergeCell ref="C3295:C3296"/>
    <mergeCell ref="D3295:D3296"/>
    <mergeCell ref="E3295:G3295"/>
    <mergeCell ref="B4532:B4533"/>
    <mergeCell ref="C4532:C4533"/>
    <mergeCell ref="D4532:D4533"/>
    <mergeCell ref="E4532:G4532"/>
    <mergeCell ref="B4297:B4298"/>
    <mergeCell ref="C4297:C4298"/>
    <mergeCell ref="D4297:D4298"/>
    <mergeCell ref="E4297:G4297"/>
    <mergeCell ref="B3354:B3355"/>
    <mergeCell ref="C3354:C3355"/>
    <mergeCell ref="D3354:D3355"/>
    <mergeCell ref="E3354:G3354"/>
    <mergeCell ref="B3884:B3885"/>
    <mergeCell ref="C3884:C3885"/>
    <mergeCell ref="D3884:D3885"/>
    <mergeCell ref="E3884:G3884"/>
    <mergeCell ref="B3943:B3944"/>
    <mergeCell ref="C3943:C3944"/>
    <mergeCell ref="D3943:D3944"/>
    <mergeCell ref="E3943:G3943"/>
    <mergeCell ref="B3648:B3649"/>
    <mergeCell ref="C3648:C3649"/>
    <mergeCell ref="D3648:D3649"/>
    <mergeCell ref="E3648:G3648"/>
    <mergeCell ref="B2941:B2942"/>
    <mergeCell ref="C2941:C2942"/>
    <mergeCell ref="D2941:D2942"/>
    <mergeCell ref="E2941:G2941"/>
    <mergeCell ref="B2705:B2706"/>
    <mergeCell ref="C2705:C2706"/>
    <mergeCell ref="D2705:D2706"/>
    <mergeCell ref="E2705:G2705"/>
    <mergeCell ref="B2470:B2471"/>
    <mergeCell ref="C2470:C2471"/>
    <mergeCell ref="D2470:D2471"/>
    <mergeCell ref="E2470:G2470"/>
    <mergeCell ref="B1468:B1469"/>
    <mergeCell ref="C1468:C1469"/>
    <mergeCell ref="D1468:D1469"/>
    <mergeCell ref="E1468:G1468"/>
    <mergeCell ref="B1233:B1234"/>
    <mergeCell ref="C1233:C1234"/>
    <mergeCell ref="D1233:D1234"/>
    <mergeCell ref="E1233:G1233"/>
    <mergeCell ref="B879:B880"/>
    <mergeCell ref="C879:C880"/>
    <mergeCell ref="D879:D880"/>
    <mergeCell ref="E879:G879"/>
    <mergeCell ref="B938:B939"/>
    <mergeCell ref="C938:C939"/>
    <mergeCell ref="D938:D939"/>
    <mergeCell ref="E938:G938"/>
    <mergeCell ref="B1291:B1292"/>
    <mergeCell ref="C1291:C1292"/>
    <mergeCell ref="D1291:D1292"/>
    <mergeCell ref="E1291:G1291"/>
    <mergeCell ref="B1349:B1350"/>
    <mergeCell ref="C1349:C1350"/>
    <mergeCell ref="D1349:D1350"/>
    <mergeCell ref="E1349:G1349"/>
    <mergeCell ref="B234:B235"/>
    <mergeCell ref="C234:C235"/>
    <mergeCell ref="D234:D235"/>
    <mergeCell ref="E234:G234"/>
    <mergeCell ref="B997:B998"/>
    <mergeCell ref="C997:C998"/>
    <mergeCell ref="D997:D998"/>
    <mergeCell ref="E997:G997"/>
    <mergeCell ref="B761:B762"/>
    <mergeCell ref="C761:C762"/>
    <mergeCell ref="D761:D762"/>
    <mergeCell ref="E761:G761"/>
    <mergeCell ref="B525:B526"/>
    <mergeCell ref="C525:C526"/>
    <mergeCell ref="D525:D526"/>
    <mergeCell ref="E525:G525"/>
    <mergeCell ref="B584:B585"/>
    <mergeCell ref="C584:C585"/>
    <mergeCell ref="D584:D585"/>
    <mergeCell ref="E584:G584"/>
    <mergeCell ref="B820:B821"/>
    <mergeCell ref="C820:C821"/>
    <mergeCell ref="D820:D821"/>
    <mergeCell ref="E820:G820"/>
    <mergeCell ref="B5536:B5537"/>
    <mergeCell ref="C5536:C5537"/>
    <mergeCell ref="D5536:D5537"/>
    <mergeCell ref="E5536:G5536"/>
    <mergeCell ref="B1:B2"/>
    <mergeCell ref="C1:C2"/>
    <mergeCell ref="D1:D2"/>
    <mergeCell ref="E1:G1"/>
    <mergeCell ref="B60:B61"/>
    <mergeCell ref="C60:C61"/>
    <mergeCell ref="D60:D61"/>
    <mergeCell ref="E60:G60"/>
    <mergeCell ref="B292:B293"/>
    <mergeCell ref="C292:C293"/>
    <mergeCell ref="D292:D293"/>
    <mergeCell ref="E292:G292"/>
    <mergeCell ref="B118:B119"/>
    <mergeCell ref="C118:C119"/>
    <mergeCell ref="D118:D119"/>
    <mergeCell ref="E118:G118"/>
    <mergeCell ref="B176:B177"/>
    <mergeCell ref="C176:C177"/>
    <mergeCell ref="D176:D177"/>
    <mergeCell ref="E176:G17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>
      <selection activeCell="Q72" sqref="Q72"/>
    </sheetView>
  </sheetViews>
  <sheetFormatPr defaultRowHeight="18.75"/>
  <cols>
    <col min="1" max="1" width="13" style="143" customWidth="1"/>
    <col min="2" max="2" width="19.85546875" style="144" bestFit="1" customWidth="1"/>
    <col min="3" max="3" width="12" style="145" bestFit="1" customWidth="1"/>
    <col min="4" max="4" width="19.5703125" style="145" hidden="1" customWidth="1"/>
    <col min="5" max="5" width="13.140625" style="145" hidden="1" customWidth="1"/>
    <col min="6" max="6" width="20.5703125" style="143" hidden="1" customWidth="1"/>
    <col min="7" max="7" width="10.5703125" style="143" bestFit="1" customWidth="1"/>
    <col min="8" max="8" width="18" style="137" bestFit="1" customWidth="1"/>
    <col min="9" max="9" width="17.140625" style="137" bestFit="1" customWidth="1"/>
    <col min="10" max="10" width="16.5703125" style="137" hidden="1" customWidth="1"/>
    <col min="11" max="11" width="27.28515625" style="137" hidden="1" customWidth="1"/>
    <col min="12" max="16384" width="9.140625" style="137"/>
  </cols>
  <sheetData>
    <row r="1" spans="1:11">
      <c r="A1" s="153" t="s">
        <v>312</v>
      </c>
      <c r="B1" s="153"/>
      <c r="C1" s="153"/>
      <c r="D1" s="153"/>
      <c r="E1" s="153"/>
      <c r="F1" s="153"/>
      <c r="G1" s="153"/>
      <c r="H1" s="153"/>
      <c r="I1" s="153"/>
    </row>
    <row r="2" spans="1:11">
      <c r="A2" s="153" t="s">
        <v>301</v>
      </c>
      <c r="B2" s="153"/>
      <c r="C2" s="153"/>
      <c r="D2" s="153"/>
      <c r="E2" s="153"/>
      <c r="F2" s="153"/>
      <c r="G2" s="153"/>
      <c r="H2" s="153"/>
      <c r="I2" s="153"/>
    </row>
    <row r="4" spans="1:11">
      <c r="A4" s="178" t="s">
        <v>302</v>
      </c>
      <c r="B4" s="179" t="s">
        <v>303</v>
      </c>
      <c r="C4" s="179" t="s">
        <v>304</v>
      </c>
      <c r="D4" s="135"/>
      <c r="E4" s="135"/>
      <c r="F4" s="133"/>
      <c r="G4" s="155" t="s">
        <v>310</v>
      </c>
      <c r="H4" s="182"/>
      <c r="I4" s="156"/>
    </row>
    <row r="5" spans="1:11" s="140" customFormat="1" ht="56.25">
      <c r="A5" s="178"/>
      <c r="B5" s="179"/>
      <c r="C5" s="179"/>
      <c r="D5" s="138" t="s">
        <v>293</v>
      </c>
      <c r="E5" s="138" t="s">
        <v>294</v>
      </c>
      <c r="F5" s="139" t="s">
        <v>296</v>
      </c>
      <c r="G5" s="138" t="s">
        <v>311</v>
      </c>
      <c r="H5" s="138" t="s">
        <v>305</v>
      </c>
      <c r="I5" s="138" t="s">
        <v>309</v>
      </c>
    </row>
    <row r="6" spans="1:11" s="140" customFormat="1">
      <c r="A6" s="183" t="s">
        <v>306</v>
      </c>
      <c r="B6" s="183"/>
      <c r="C6" s="180"/>
      <c r="D6" s="181"/>
      <c r="E6" s="181"/>
      <c r="G6" s="184">
        <f>H6+I6</f>
        <v>293835</v>
      </c>
      <c r="H6" s="184">
        <f>H7+H8</f>
        <v>283835</v>
      </c>
      <c r="I6" s="184">
        <f>I7+I8</f>
        <v>9999.9999999999982</v>
      </c>
    </row>
    <row r="7" spans="1:11" s="140" customFormat="1">
      <c r="A7" s="176" t="s">
        <v>307</v>
      </c>
      <c r="B7" s="177"/>
      <c r="C7" s="139"/>
      <c r="D7" s="138"/>
      <c r="E7" s="138"/>
      <c r="G7" s="184">
        <f t="shared" ref="G7:G60" si="0">H7+I7</f>
        <v>29383.5</v>
      </c>
      <c r="H7" s="184">
        <f>283835*0.1</f>
        <v>28383.5</v>
      </c>
      <c r="I7" s="184">
        <v>1000</v>
      </c>
      <c r="J7" s="184">
        <v>9000</v>
      </c>
      <c r="K7" s="185">
        <f>283835-H7</f>
        <v>255451.5</v>
      </c>
    </row>
    <row r="8" spans="1:11" s="140" customFormat="1">
      <c r="A8" s="176" t="s">
        <v>308</v>
      </c>
      <c r="B8" s="177"/>
      <c r="C8" s="184">
        <f>SUM(C9:C60)</f>
        <v>27408</v>
      </c>
      <c r="D8" s="184">
        <f>SUM(D9:D60)-1</f>
        <v>16784</v>
      </c>
      <c r="E8" s="184">
        <f>SUM(E9:E60)-1</f>
        <v>10622</v>
      </c>
      <c r="G8" s="184">
        <f t="shared" si="0"/>
        <v>264451.49999999994</v>
      </c>
      <c r="H8" s="184">
        <f>SUM(H9:H60)</f>
        <v>255451.49999999997</v>
      </c>
      <c r="I8" s="184">
        <f>SUM(I9:I60)</f>
        <v>8999.9999999999982</v>
      </c>
    </row>
    <row r="9" spans="1:11">
      <c r="A9" s="141">
        <v>1</v>
      </c>
      <c r="B9" s="142" t="s">
        <v>66</v>
      </c>
      <c r="C9" s="186">
        <f t="shared" ref="C9:C41" si="1">D9+E9</f>
        <v>216</v>
      </c>
      <c r="D9" s="186">
        <v>1</v>
      </c>
      <c r="E9" s="186">
        <v>215</v>
      </c>
      <c r="G9" s="186">
        <f t="shared" si="0"/>
        <v>2084.1186514886163</v>
      </c>
      <c r="H9" s="186">
        <f>$K$7/$C$8*C9</f>
        <v>2013.1904553415061</v>
      </c>
      <c r="I9" s="186">
        <f>$J$7/$C$8*C9</f>
        <v>70.928196147110327</v>
      </c>
    </row>
    <row r="10" spans="1:11">
      <c r="A10" s="133">
        <v>2</v>
      </c>
      <c r="B10" s="134" t="s">
        <v>67</v>
      </c>
      <c r="C10" s="186">
        <f t="shared" si="1"/>
        <v>1105</v>
      </c>
      <c r="D10" s="186">
        <v>1103</v>
      </c>
      <c r="E10" s="186">
        <v>2</v>
      </c>
      <c r="G10" s="186">
        <f t="shared" si="0"/>
        <v>10661.810693957968</v>
      </c>
      <c r="H10" s="186">
        <f>$K$7/$C$8*C10</f>
        <v>10298.960431260946</v>
      </c>
      <c r="I10" s="186">
        <f t="shared" ref="I10:I60" si="2">$J$7/$C$8*C10</f>
        <v>362.85026269702274</v>
      </c>
    </row>
    <row r="11" spans="1:11">
      <c r="A11" s="141">
        <v>3</v>
      </c>
      <c r="B11" s="134" t="s">
        <v>69</v>
      </c>
      <c r="C11" s="186">
        <f t="shared" si="1"/>
        <v>626</v>
      </c>
      <c r="D11" s="186">
        <v>500</v>
      </c>
      <c r="E11" s="186">
        <v>126</v>
      </c>
      <c r="G11" s="186">
        <f t="shared" si="0"/>
        <v>6040.0846103327494</v>
      </c>
      <c r="H11" s="186">
        <f t="shared" ref="H11:H60" si="3">$K$7/$C$8*C11</f>
        <v>5834.5241900175133</v>
      </c>
      <c r="I11" s="186">
        <f t="shared" si="2"/>
        <v>205.56042031523643</v>
      </c>
    </row>
    <row r="12" spans="1:11">
      <c r="A12" s="141">
        <v>4</v>
      </c>
      <c r="B12" s="134" t="s">
        <v>70</v>
      </c>
      <c r="C12" s="186">
        <f t="shared" si="1"/>
        <v>172</v>
      </c>
      <c r="D12" s="186">
        <v>145</v>
      </c>
      <c r="E12" s="186">
        <v>27</v>
      </c>
      <c r="G12" s="186">
        <f t="shared" si="0"/>
        <v>1659.5759632224169</v>
      </c>
      <c r="H12" s="186">
        <f t="shared" si="3"/>
        <v>1603.0961033274957</v>
      </c>
      <c r="I12" s="186">
        <f t="shared" si="2"/>
        <v>56.479859894921191</v>
      </c>
    </row>
    <row r="13" spans="1:11">
      <c r="A13" s="133">
        <v>5</v>
      </c>
      <c r="B13" s="134" t="s">
        <v>72</v>
      </c>
      <c r="C13" s="186">
        <f t="shared" si="1"/>
        <v>117</v>
      </c>
      <c r="D13" s="186">
        <v>117</v>
      </c>
      <c r="E13" s="186"/>
      <c r="G13" s="186">
        <f t="shared" si="0"/>
        <v>1128.8976028896673</v>
      </c>
      <c r="H13" s="186">
        <f t="shared" si="3"/>
        <v>1090.4781633099824</v>
      </c>
      <c r="I13" s="186">
        <f t="shared" si="2"/>
        <v>38.419439579684763</v>
      </c>
    </row>
    <row r="14" spans="1:11">
      <c r="A14" s="141">
        <v>6</v>
      </c>
      <c r="B14" s="134" t="s">
        <v>73</v>
      </c>
      <c r="C14" s="186">
        <f t="shared" si="1"/>
        <v>265</v>
      </c>
      <c r="D14" s="186">
        <v>2</v>
      </c>
      <c r="E14" s="186">
        <v>263</v>
      </c>
      <c r="G14" s="186">
        <f t="shared" si="0"/>
        <v>2556.9048270577932</v>
      </c>
      <c r="H14" s="186">
        <f t="shared" si="3"/>
        <v>2469.8864382661995</v>
      </c>
      <c r="I14" s="186">
        <f t="shared" si="2"/>
        <v>87.018388791593694</v>
      </c>
    </row>
    <row r="15" spans="1:11">
      <c r="A15" s="141">
        <v>7</v>
      </c>
      <c r="B15" s="134" t="s">
        <v>76</v>
      </c>
      <c r="C15" s="186">
        <f t="shared" si="1"/>
        <v>126</v>
      </c>
      <c r="D15" s="186"/>
      <c r="E15" s="186">
        <v>126</v>
      </c>
      <c r="G15" s="186">
        <f t="shared" si="0"/>
        <v>1215.7358800350264</v>
      </c>
      <c r="H15" s="186">
        <f t="shared" si="3"/>
        <v>1174.361098949212</v>
      </c>
      <c r="I15" s="186">
        <f t="shared" si="2"/>
        <v>41.374781085814362</v>
      </c>
    </row>
    <row r="16" spans="1:11">
      <c r="A16" s="133">
        <v>8</v>
      </c>
      <c r="B16" s="134" t="s">
        <v>79</v>
      </c>
      <c r="C16" s="186">
        <f t="shared" si="1"/>
        <v>143</v>
      </c>
      <c r="D16" s="186"/>
      <c r="E16" s="186">
        <v>143</v>
      </c>
      <c r="G16" s="186">
        <f t="shared" si="0"/>
        <v>1379.7637368651488</v>
      </c>
      <c r="H16" s="186">
        <f t="shared" si="3"/>
        <v>1332.8066440455341</v>
      </c>
      <c r="I16" s="186">
        <f t="shared" si="2"/>
        <v>46.957092819614708</v>
      </c>
    </row>
    <row r="17" spans="1:12">
      <c r="A17" s="141">
        <v>9</v>
      </c>
      <c r="B17" s="134" t="s">
        <v>83</v>
      </c>
      <c r="C17" s="186">
        <f t="shared" si="1"/>
        <v>203</v>
      </c>
      <c r="D17" s="186">
        <v>141</v>
      </c>
      <c r="E17" s="186">
        <v>62</v>
      </c>
      <c r="G17" s="186">
        <f t="shared" si="0"/>
        <v>1958.6855845008756</v>
      </c>
      <c r="H17" s="186">
        <f t="shared" si="3"/>
        <v>1892.0262149737302</v>
      </c>
      <c r="I17" s="186">
        <f t="shared" si="2"/>
        <v>66.659369527145358</v>
      </c>
    </row>
    <row r="18" spans="1:12">
      <c r="A18" s="141">
        <v>10</v>
      </c>
      <c r="B18" s="134" t="s">
        <v>84</v>
      </c>
      <c r="C18" s="186">
        <f t="shared" si="1"/>
        <v>493</v>
      </c>
      <c r="D18" s="186">
        <v>131</v>
      </c>
      <c r="E18" s="186">
        <v>362</v>
      </c>
      <c r="G18" s="186">
        <f t="shared" si="0"/>
        <v>4756.8078480735558</v>
      </c>
      <c r="H18" s="186">
        <f t="shared" si="3"/>
        <v>4594.9208077933454</v>
      </c>
      <c r="I18" s="186">
        <f t="shared" si="2"/>
        <v>161.88704028021016</v>
      </c>
    </row>
    <row r="19" spans="1:12">
      <c r="A19" s="133">
        <v>11</v>
      </c>
      <c r="B19" s="134" t="s">
        <v>85</v>
      </c>
      <c r="C19" s="186">
        <f t="shared" si="1"/>
        <v>1008</v>
      </c>
      <c r="D19" s="186">
        <v>934</v>
      </c>
      <c r="E19" s="186">
        <v>74</v>
      </c>
      <c r="G19" s="186">
        <f t="shared" si="0"/>
        <v>9725.8870402802113</v>
      </c>
      <c r="H19" s="186">
        <f t="shared" si="3"/>
        <v>9394.8887915936957</v>
      </c>
      <c r="I19" s="186">
        <f t="shared" si="2"/>
        <v>330.9982486865149</v>
      </c>
    </row>
    <row r="20" spans="1:12">
      <c r="A20" s="141">
        <v>12</v>
      </c>
      <c r="B20" s="134" t="s">
        <v>86</v>
      </c>
      <c r="C20" s="186">
        <f t="shared" si="1"/>
        <v>708</v>
      </c>
      <c r="D20" s="186">
        <v>640</v>
      </c>
      <c r="E20" s="186">
        <v>68</v>
      </c>
      <c r="G20" s="186">
        <f t="shared" si="0"/>
        <v>6831.2778021015756</v>
      </c>
      <c r="H20" s="186">
        <f t="shared" si="3"/>
        <v>6598.7909369527142</v>
      </c>
      <c r="I20" s="186">
        <f t="shared" si="2"/>
        <v>232.48686514886163</v>
      </c>
    </row>
    <row r="21" spans="1:12">
      <c r="A21" s="141">
        <v>13</v>
      </c>
      <c r="B21" s="134" t="s">
        <v>89</v>
      </c>
      <c r="C21" s="186">
        <f t="shared" si="1"/>
        <v>855</v>
      </c>
      <c r="D21" s="186">
        <v>708</v>
      </c>
      <c r="E21" s="186">
        <v>147</v>
      </c>
      <c r="G21" s="186">
        <f t="shared" si="0"/>
        <v>8249.636328809107</v>
      </c>
      <c r="H21" s="186">
        <f t="shared" si="3"/>
        <v>7968.8788857267946</v>
      </c>
      <c r="I21" s="186">
        <f t="shared" si="2"/>
        <v>280.75744308231174</v>
      </c>
    </row>
    <row r="22" spans="1:12">
      <c r="A22" s="133">
        <v>14</v>
      </c>
      <c r="B22" s="134" t="s">
        <v>91</v>
      </c>
      <c r="C22" s="186">
        <f t="shared" si="1"/>
        <v>358</v>
      </c>
      <c r="D22" s="186"/>
      <c r="E22" s="186">
        <v>358</v>
      </c>
      <c r="G22" s="186">
        <f t="shared" si="0"/>
        <v>3454.2336908931702</v>
      </c>
      <c r="H22" s="186">
        <f t="shared" si="3"/>
        <v>3336.6767732049038</v>
      </c>
      <c r="I22" s="186">
        <f t="shared" si="2"/>
        <v>117.5569176882662</v>
      </c>
    </row>
    <row r="23" spans="1:12">
      <c r="A23" s="141">
        <v>15</v>
      </c>
      <c r="B23" s="134" t="s">
        <v>95</v>
      </c>
      <c r="C23" s="186">
        <f t="shared" si="1"/>
        <v>245</v>
      </c>
      <c r="D23" s="186">
        <v>219</v>
      </c>
      <c r="E23" s="186">
        <v>26</v>
      </c>
      <c r="G23" s="186">
        <f t="shared" si="0"/>
        <v>2363.9308778458844</v>
      </c>
      <c r="H23" s="186">
        <f t="shared" si="3"/>
        <v>2283.4799146234677</v>
      </c>
      <c r="I23" s="186">
        <f t="shared" si="2"/>
        <v>80.450963222416803</v>
      </c>
    </row>
    <row r="24" spans="1:12">
      <c r="A24" s="141">
        <v>16</v>
      </c>
      <c r="B24" s="134" t="s">
        <v>96</v>
      </c>
      <c r="C24" s="186">
        <f t="shared" si="1"/>
        <v>389</v>
      </c>
      <c r="D24" s="186">
        <v>2</v>
      </c>
      <c r="E24" s="186">
        <v>387</v>
      </c>
      <c r="G24" s="186">
        <f t="shared" si="0"/>
        <v>3753.3433121716284</v>
      </c>
      <c r="H24" s="186">
        <f t="shared" si="3"/>
        <v>3625.6068848511381</v>
      </c>
      <c r="I24" s="186">
        <f t="shared" si="2"/>
        <v>127.73642732049036</v>
      </c>
    </row>
    <row r="25" spans="1:12">
      <c r="A25" s="133">
        <v>17</v>
      </c>
      <c r="B25" s="134" t="s">
        <v>102</v>
      </c>
      <c r="C25" s="186">
        <f t="shared" si="1"/>
        <v>163</v>
      </c>
      <c r="D25" s="186">
        <v>48</v>
      </c>
      <c r="E25" s="186">
        <v>115</v>
      </c>
      <c r="G25" s="186">
        <f t="shared" si="0"/>
        <v>1572.7376860770578</v>
      </c>
      <c r="H25" s="186">
        <f t="shared" si="3"/>
        <v>1519.2131676882661</v>
      </c>
      <c r="I25" s="186">
        <f t="shared" si="2"/>
        <v>53.524518388791591</v>
      </c>
    </row>
    <row r="26" spans="1:12">
      <c r="A26" s="141">
        <v>18</v>
      </c>
      <c r="B26" s="134" t="s">
        <v>103</v>
      </c>
      <c r="C26" s="186">
        <f t="shared" si="1"/>
        <v>312</v>
      </c>
      <c r="D26" s="186">
        <v>305</v>
      </c>
      <c r="E26" s="186">
        <v>7</v>
      </c>
      <c r="G26" s="186">
        <f t="shared" si="0"/>
        <v>3010.3936077057792</v>
      </c>
      <c r="H26" s="186">
        <f t="shared" si="3"/>
        <v>2907.9417688266199</v>
      </c>
      <c r="I26" s="186">
        <f t="shared" si="2"/>
        <v>102.45183887915937</v>
      </c>
    </row>
    <row r="27" spans="1:12">
      <c r="A27" s="141">
        <v>19</v>
      </c>
      <c r="B27" s="134" t="s">
        <v>104</v>
      </c>
      <c r="C27" s="186">
        <f t="shared" si="1"/>
        <v>447</v>
      </c>
      <c r="D27" s="186">
        <v>267</v>
      </c>
      <c r="E27" s="186">
        <v>180</v>
      </c>
      <c r="G27" s="186">
        <f t="shared" si="0"/>
        <v>4312.9677648861643</v>
      </c>
      <c r="H27" s="186">
        <f t="shared" si="3"/>
        <v>4166.1858034150609</v>
      </c>
      <c r="I27" s="186">
        <f t="shared" si="2"/>
        <v>146.78196147110333</v>
      </c>
    </row>
    <row r="28" spans="1:12">
      <c r="A28" s="133">
        <v>20</v>
      </c>
      <c r="B28" s="134" t="s">
        <v>105</v>
      </c>
      <c r="C28" s="186">
        <f t="shared" si="1"/>
        <v>934</v>
      </c>
      <c r="D28" s="186">
        <v>708</v>
      </c>
      <c r="E28" s="186">
        <v>226</v>
      </c>
      <c r="G28" s="186">
        <f t="shared" si="0"/>
        <v>9011.8834281961463</v>
      </c>
      <c r="H28" s="186">
        <f t="shared" si="3"/>
        <v>8705.1846541155865</v>
      </c>
      <c r="I28" s="186">
        <f t="shared" si="2"/>
        <v>306.69877408056038</v>
      </c>
    </row>
    <row r="29" spans="1:12">
      <c r="A29" s="141">
        <v>21</v>
      </c>
      <c r="B29" s="134" t="s">
        <v>107</v>
      </c>
      <c r="C29" s="186">
        <f t="shared" si="1"/>
        <v>598</v>
      </c>
      <c r="D29" s="186">
        <v>477</v>
      </c>
      <c r="E29" s="186">
        <v>121</v>
      </c>
      <c r="G29" s="186">
        <f t="shared" si="0"/>
        <v>5769.9210814360777</v>
      </c>
      <c r="H29" s="186">
        <f t="shared" si="3"/>
        <v>5573.5550569176885</v>
      </c>
      <c r="I29" s="186">
        <f t="shared" si="2"/>
        <v>196.36602451838877</v>
      </c>
    </row>
    <row r="30" spans="1:12">
      <c r="A30" s="141">
        <v>22</v>
      </c>
      <c r="B30" s="134" t="s">
        <v>109</v>
      </c>
      <c r="C30" s="186">
        <f t="shared" si="1"/>
        <v>234</v>
      </c>
      <c r="D30" s="186"/>
      <c r="E30" s="186">
        <v>234</v>
      </c>
      <c r="G30" s="186">
        <f t="shared" si="0"/>
        <v>2257.7952057793345</v>
      </c>
      <c r="H30" s="186">
        <f t="shared" si="3"/>
        <v>2180.9563266199648</v>
      </c>
      <c r="I30" s="186">
        <f t="shared" si="2"/>
        <v>76.838879159369526</v>
      </c>
    </row>
    <row r="31" spans="1:12">
      <c r="A31" s="133">
        <v>23</v>
      </c>
      <c r="B31" s="134" t="s">
        <v>110</v>
      </c>
      <c r="C31" s="186">
        <f t="shared" si="1"/>
        <v>432</v>
      </c>
      <c r="D31" s="186">
        <v>49</v>
      </c>
      <c r="E31" s="186">
        <v>383</v>
      </c>
      <c r="G31" s="186">
        <f t="shared" si="0"/>
        <v>4168.2373029772325</v>
      </c>
      <c r="H31" s="186">
        <f t="shared" si="3"/>
        <v>4026.3809106830122</v>
      </c>
      <c r="I31" s="186">
        <f t="shared" si="2"/>
        <v>141.85639229422065</v>
      </c>
    </row>
    <row r="32" spans="1:12">
      <c r="A32" s="141">
        <v>24</v>
      </c>
      <c r="B32" s="134" t="s">
        <v>111</v>
      </c>
      <c r="C32" s="186">
        <f t="shared" si="1"/>
        <v>193</v>
      </c>
      <c r="D32" s="186">
        <v>2</v>
      </c>
      <c r="E32" s="186">
        <v>191</v>
      </c>
      <c r="G32" s="186">
        <f t="shared" si="0"/>
        <v>1862.1986098949212</v>
      </c>
      <c r="H32" s="186">
        <f t="shared" si="3"/>
        <v>1798.8229531523643</v>
      </c>
      <c r="I32" s="186">
        <f t="shared" si="2"/>
        <v>63.375656742556913</v>
      </c>
      <c r="L32" s="137">
        <v>60</v>
      </c>
    </row>
    <row r="33" spans="1:9">
      <c r="A33" s="141">
        <v>25</v>
      </c>
      <c r="B33" s="134" t="s">
        <v>113</v>
      </c>
      <c r="C33" s="186">
        <f t="shared" si="1"/>
        <v>285</v>
      </c>
      <c r="D33" s="186">
        <v>8</v>
      </c>
      <c r="E33" s="186">
        <v>277</v>
      </c>
      <c r="G33" s="186">
        <f t="shared" si="0"/>
        <v>2749.8787762697025</v>
      </c>
      <c r="H33" s="186">
        <f t="shared" si="3"/>
        <v>2656.2929619089318</v>
      </c>
      <c r="I33" s="186">
        <f t="shared" si="2"/>
        <v>93.58581436077057</v>
      </c>
    </row>
    <row r="34" spans="1:9">
      <c r="A34" s="133">
        <v>26</v>
      </c>
      <c r="B34" s="134" t="s">
        <v>116</v>
      </c>
      <c r="C34" s="186">
        <f t="shared" si="1"/>
        <v>1817</v>
      </c>
      <c r="D34" s="186">
        <v>1754</v>
      </c>
      <c r="E34" s="186">
        <v>63</v>
      </c>
      <c r="G34" s="186">
        <f t="shared" si="0"/>
        <v>17531.683285901923</v>
      </c>
      <c r="H34" s="186">
        <f t="shared" si="3"/>
        <v>16935.032672942205</v>
      </c>
      <c r="I34" s="186">
        <f t="shared" si="2"/>
        <v>596.65061295971975</v>
      </c>
    </row>
    <row r="35" spans="1:9">
      <c r="A35" s="141">
        <v>27</v>
      </c>
      <c r="B35" s="134" t="s">
        <v>117</v>
      </c>
      <c r="C35" s="186">
        <f t="shared" si="1"/>
        <v>1249</v>
      </c>
      <c r="D35" s="186">
        <v>916</v>
      </c>
      <c r="E35" s="186">
        <v>333</v>
      </c>
      <c r="G35" s="186">
        <f t="shared" si="0"/>
        <v>12051.223128283713</v>
      </c>
      <c r="H35" s="186">
        <f t="shared" si="3"/>
        <v>11641.087401488616</v>
      </c>
      <c r="I35" s="186">
        <f t="shared" si="2"/>
        <v>410.13572679509628</v>
      </c>
    </row>
    <row r="36" spans="1:9">
      <c r="A36" s="141">
        <v>28</v>
      </c>
      <c r="B36" s="134" t="s">
        <v>118</v>
      </c>
      <c r="C36" s="186">
        <f t="shared" si="1"/>
        <v>1107</v>
      </c>
      <c r="D36" s="186">
        <v>1092</v>
      </c>
      <c r="E36" s="186">
        <v>15</v>
      </c>
      <c r="G36" s="186">
        <f t="shared" si="0"/>
        <v>10681.10808887916</v>
      </c>
      <c r="H36" s="186">
        <f t="shared" si="3"/>
        <v>10317.601083625219</v>
      </c>
      <c r="I36" s="186">
        <f t="shared" si="2"/>
        <v>363.50700525394046</v>
      </c>
    </row>
    <row r="37" spans="1:9">
      <c r="A37" s="133">
        <v>29</v>
      </c>
      <c r="B37" s="134" t="s">
        <v>120</v>
      </c>
      <c r="C37" s="186">
        <f t="shared" si="1"/>
        <v>330</v>
      </c>
      <c r="D37" s="186"/>
      <c r="E37" s="186">
        <v>330</v>
      </c>
      <c r="G37" s="186">
        <f t="shared" si="0"/>
        <v>3184.0701619964971</v>
      </c>
      <c r="H37" s="186">
        <f t="shared" si="3"/>
        <v>3075.7076401050786</v>
      </c>
      <c r="I37" s="186">
        <f t="shared" si="2"/>
        <v>108.36252189141855</v>
      </c>
    </row>
    <row r="38" spans="1:9">
      <c r="A38" s="141">
        <v>30</v>
      </c>
      <c r="B38" s="134" t="s">
        <v>123</v>
      </c>
      <c r="C38" s="186">
        <f t="shared" si="1"/>
        <v>281</v>
      </c>
      <c r="D38" s="186">
        <v>250</v>
      </c>
      <c r="E38" s="186">
        <v>31</v>
      </c>
      <c r="G38" s="186">
        <f t="shared" si="0"/>
        <v>2711.2839864273201</v>
      </c>
      <c r="H38" s="186">
        <f t="shared" si="3"/>
        <v>2619.0116571803851</v>
      </c>
      <c r="I38" s="186">
        <f t="shared" si="2"/>
        <v>92.2723292469352</v>
      </c>
    </row>
    <row r="39" spans="1:9">
      <c r="A39" s="141">
        <v>31</v>
      </c>
      <c r="B39" s="134" t="s">
        <v>124</v>
      </c>
      <c r="C39" s="186">
        <f t="shared" si="1"/>
        <v>548</v>
      </c>
      <c r="D39" s="186">
        <v>522</v>
      </c>
      <c r="E39" s="186">
        <v>26</v>
      </c>
      <c r="G39" s="186">
        <f t="shared" si="0"/>
        <v>5287.4862084063043</v>
      </c>
      <c r="H39" s="186">
        <f t="shared" si="3"/>
        <v>5107.5387478108578</v>
      </c>
      <c r="I39" s="186">
        <f t="shared" si="2"/>
        <v>179.94746059544659</v>
      </c>
    </row>
    <row r="40" spans="1:9">
      <c r="A40" s="133">
        <v>32</v>
      </c>
      <c r="B40" s="134" t="s">
        <v>127</v>
      </c>
      <c r="C40" s="186">
        <f t="shared" si="1"/>
        <v>643</v>
      </c>
      <c r="D40" s="186"/>
      <c r="E40" s="186">
        <v>643</v>
      </c>
      <c r="G40" s="186">
        <f t="shared" si="0"/>
        <v>6204.1124671628722</v>
      </c>
      <c r="H40" s="186">
        <f t="shared" si="3"/>
        <v>5992.9697351138357</v>
      </c>
      <c r="I40" s="186">
        <f t="shared" si="2"/>
        <v>211.14273204903677</v>
      </c>
    </row>
    <row r="41" spans="1:9">
      <c r="A41" s="141">
        <v>33</v>
      </c>
      <c r="B41" s="134" t="s">
        <v>130</v>
      </c>
      <c r="C41" s="186">
        <f t="shared" si="1"/>
        <v>435</v>
      </c>
      <c r="D41" s="186">
        <v>413</v>
      </c>
      <c r="E41" s="186">
        <v>22</v>
      </c>
      <c r="G41" s="186">
        <f t="shared" si="0"/>
        <v>4197.1833953590194</v>
      </c>
      <c r="H41" s="186">
        <f t="shared" si="3"/>
        <v>4054.3418892294221</v>
      </c>
      <c r="I41" s="186">
        <f t="shared" si="2"/>
        <v>142.84150612959718</v>
      </c>
    </row>
    <row r="42" spans="1:9">
      <c r="A42" s="141">
        <v>34</v>
      </c>
      <c r="B42" s="134" t="s">
        <v>131</v>
      </c>
      <c r="C42" s="186">
        <f t="shared" ref="C42:C60" si="4">D42+E42</f>
        <v>628</v>
      </c>
      <c r="D42" s="186">
        <v>348</v>
      </c>
      <c r="E42" s="186">
        <v>280</v>
      </c>
      <c r="G42" s="186">
        <f t="shared" si="0"/>
        <v>6059.3820052539404</v>
      </c>
      <c r="H42" s="186">
        <f t="shared" si="3"/>
        <v>5853.164842381786</v>
      </c>
      <c r="I42" s="186">
        <f t="shared" si="2"/>
        <v>206.21716287215412</v>
      </c>
    </row>
    <row r="43" spans="1:9">
      <c r="A43" s="133">
        <v>35</v>
      </c>
      <c r="B43" s="134" t="s">
        <v>134</v>
      </c>
      <c r="C43" s="186">
        <f t="shared" si="4"/>
        <v>438</v>
      </c>
      <c r="D43" s="186">
        <v>279</v>
      </c>
      <c r="E43" s="186">
        <v>159</v>
      </c>
      <c r="G43" s="186">
        <f t="shared" si="0"/>
        <v>4226.1294877408054</v>
      </c>
      <c r="H43" s="186">
        <f t="shared" si="3"/>
        <v>4082.3028677758321</v>
      </c>
      <c r="I43" s="186">
        <f t="shared" si="2"/>
        <v>143.82661996497373</v>
      </c>
    </row>
    <row r="44" spans="1:9">
      <c r="A44" s="141">
        <v>36</v>
      </c>
      <c r="B44" s="134" t="s">
        <v>135</v>
      </c>
      <c r="C44" s="186">
        <f t="shared" si="4"/>
        <v>854</v>
      </c>
      <c r="D44" s="186">
        <v>96</v>
      </c>
      <c r="E44" s="186">
        <v>758</v>
      </c>
      <c r="G44" s="186">
        <f t="shared" si="0"/>
        <v>8239.9876313485111</v>
      </c>
      <c r="H44" s="186">
        <f t="shared" si="3"/>
        <v>7959.5585595446582</v>
      </c>
      <c r="I44" s="186">
        <f t="shared" si="2"/>
        <v>280.42907180385288</v>
      </c>
    </row>
    <row r="45" spans="1:9">
      <c r="A45" s="141">
        <v>37</v>
      </c>
      <c r="B45" s="134" t="s">
        <v>136</v>
      </c>
      <c r="C45" s="186">
        <f t="shared" si="4"/>
        <v>256</v>
      </c>
      <c r="D45" s="186">
        <v>5</v>
      </c>
      <c r="E45" s="186">
        <v>251</v>
      </c>
      <c r="G45" s="186">
        <f t="shared" si="0"/>
        <v>2470.0665499124343</v>
      </c>
      <c r="H45" s="186">
        <f t="shared" si="3"/>
        <v>2386.0035026269702</v>
      </c>
      <c r="I45" s="186">
        <f t="shared" si="2"/>
        <v>84.063047285464094</v>
      </c>
    </row>
    <row r="46" spans="1:9">
      <c r="A46" s="133">
        <v>38</v>
      </c>
      <c r="B46" s="134" t="s">
        <v>137</v>
      </c>
      <c r="C46" s="186">
        <f t="shared" si="4"/>
        <v>105</v>
      </c>
      <c r="D46" s="186"/>
      <c r="E46" s="186">
        <v>105</v>
      </c>
      <c r="G46" s="186">
        <f t="shared" si="0"/>
        <v>1013.1132333625219</v>
      </c>
      <c r="H46" s="186">
        <f t="shared" si="3"/>
        <v>978.63424912434323</v>
      </c>
      <c r="I46" s="186">
        <f t="shared" si="2"/>
        <v>34.478984238178633</v>
      </c>
    </row>
    <row r="47" spans="1:9">
      <c r="A47" s="141">
        <v>39</v>
      </c>
      <c r="B47" s="134" t="s">
        <v>138</v>
      </c>
      <c r="C47" s="186">
        <f t="shared" si="4"/>
        <v>1140</v>
      </c>
      <c r="D47" s="186">
        <v>1088</v>
      </c>
      <c r="E47" s="186">
        <v>52</v>
      </c>
      <c r="G47" s="186">
        <f t="shared" si="0"/>
        <v>10999.51510507881</v>
      </c>
      <c r="H47" s="186">
        <f t="shared" si="3"/>
        <v>10625.171847635727</v>
      </c>
      <c r="I47" s="186">
        <f t="shared" si="2"/>
        <v>374.34325744308228</v>
      </c>
    </row>
    <row r="48" spans="1:9">
      <c r="A48" s="141">
        <v>40</v>
      </c>
      <c r="B48" s="134" t="s">
        <v>139</v>
      </c>
      <c r="C48" s="186">
        <f t="shared" si="4"/>
        <v>570</v>
      </c>
      <c r="D48" s="186">
        <v>204</v>
      </c>
      <c r="E48" s="186">
        <v>366</v>
      </c>
      <c r="G48" s="186">
        <f t="shared" si="0"/>
        <v>5499.757552539405</v>
      </c>
      <c r="H48" s="186">
        <f t="shared" si="3"/>
        <v>5312.5859238178637</v>
      </c>
      <c r="I48" s="186">
        <f t="shared" si="2"/>
        <v>187.17162872154114</v>
      </c>
    </row>
    <row r="49" spans="1:12">
      <c r="A49" s="133">
        <v>41</v>
      </c>
      <c r="B49" s="134" t="s">
        <v>140</v>
      </c>
      <c r="C49" s="186">
        <f t="shared" si="4"/>
        <v>790</v>
      </c>
      <c r="D49" s="186">
        <v>193</v>
      </c>
      <c r="E49" s="186">
        <v>597</v>
      </c>
      <c r="G49" s="186">
        <f t="shared" si="0"/>
        <v>7622.4709938704027</v>
      </c>
      <c r="H49" s="186">
        <f t="shared" si="3"/>
        <v>7363.057683887916</v>
      </c>
      <c r="I49" s="186">
        <f t="shared" si="2"/>
        <v>259.41330998248685</v>
      </c>
    </row>
    <row r="50" spans="1:12">
      <c r="A50" s="141">
        <v>42</v>
      </c>
      <c r="B50" s="134" t="s">
        <v>141</v>
      </c>
      <c r="C50" s="186">
        <f t="shared" si="4"/>
        <v>573</v>
      </c>
      <c r="D50" s="186">
        <v>498</v>
      </c>
      <c r="E50" s="186">
        <v>75</v>
      </c>
      <c r="G50" s="186">
        <f t="shared" si="0"/>
        <v>5528.703644921191</v>
      </c>
      <c r="H50" s="186">
        <f t="shared" si="3"/>
        <v>5340.5469023642736</v>
      </c>
      <c r="I50" s="186">
        <f t="shared" si="2"/>
        <v>188.15674255691769</v>
      </c>
    </row>
    <row r="51" spans="1:12">
      <c r="A51" s="141">
        <v>43</v>
      </c>
      <c r="B51" s="134" t="s">
        <v>142</v>
      </c>
      <c r="C51" s="186">
        <f t="shared" si="4"/>
        <v>270</v>
      </c>
      <c r="D51" s="186">
        <v>192</v>
      </c>
      <c r="E51" s="186">
        <v>78</v>
      </c>
      <c r="G51" s="186">
        <f t="shared" si="0"/>
        <v>2605.1483143607707</v>
      </c>
      <c r="H51" s="186">
        <f t="shared" si="3"/>
        <v>2516.4880691768826</v>
      </c>
      <c r="I51" s="186">
        <f t="shared" si="2"/>
        <v>88.660245183887909</v>
      </c>
    </row>
    <row r="52" spans="1:12">
      <c r="A52" s="133">
        <v>44</v>
      </c>
      <c r="B52" s="134" t="s">
        <v>143</v>
      </c>
      <c r="C52" s="186">
        <f t="shared" si="4"/>
        <v>1024</v>
      </c>
      <c r="D52" s="186">
        <v>2</v>
      </c>
      <c r="E52" s="186">
        <v>1022</v>
      </c>
      <c r="G52" s="186">
        <f t="shared" si="0"/>
        <v>9880.2661996497372</v>
      </c>
      <c r="H52" s="186">
        <f t="shared" si="3"/>
        <v>9544.0140105078808</v>
      </c>
      <c r="I52" s="186">
        <f t="shared" si="2"/>
        <v>336.25218914185638</v>
      </c>
    </row>
    <row r="53" spans="1:12">
      <c r="A53" s="141">
        <v>45</v>
      </c>
      <c r="B53" s="134" t="s">
        <v>145</v>
      </c>
      <c r="C53" s="186">
        <f t="shared" si="4"/>
        <v>280</v>
      </c>
      <c r="D53" s="186">
        <v>258</v>
      </c>
      <c r="E53" s="186">
        <v>22</v>
      </c>
      <c r="G53" s="186">
        <f t="shared" si="0"/>
        <v>2701.6352889667251</v>
      </c>
      <c r="H53" s="186">
        <f t="shared" si="3"/>
        <v>2609.6913309982488</v>
      </c>
      <c r="I53" s="186">
        <f t="shared" si="2"/>
        <v>91.943957968476354</v>
      </c>
    </row>
    <row r="54" spans="1:12">
      <c r="A54" s="141">
        <v>46</v>
      </c>
      <c r="B54" s="134" t="s">
        <v>146</v>
      </c>
      <c r="C54" s="186">
        <f t="shared" si="4"/>
        <v>118</v>
      </c>
      <c r="D54" s="186"/>
      <c r="E54" s="186">
        <v>118</v>
      </c>
      <c r="G54" s="186">
        <f t="shared" si="0"/>
        <v>1138.5463003502628</v>
      </c>
      <c r="H54" s="186">
        <f t="shared" si="3"/>
        <v>1099.7984894921192</v>
      </c>
      <c r="I54" s="186">
        <f t="shared" si="2"/>
        <v>38.747810858143609</v>
      </c>
    </row>
    <row r="55" spans="1:12">
      <c r="A55" s="133">
        <v>47</v>
      </c>
      <c r="B55" s="134" t="s">
        <v>148</v>
      </c>
      <c r="C55" s="186">
        <f t="shared" si="4"/>
        <v>125</v>
      </c>
      <c r="D55" s="186">
        <v>87</v>
      </c>
      <c r="E55" s="186">
        <v>38</v>
      </c>
      <c r="G55" s="186">
        <f t="shared" si="0"/>
        <v>1206.0871825744309</v>
      </c>
      <c r="H55" s="186">
        <f t="shared" si="3"/>
        <v>1165.0407727670754</v>
      </c>
      <c r="I55" s="186">
        <f t="shared" si="2"/>
        <v>41.046409807355516</v>
      </c>
    </row>
    <row r="56" spans="1:12">
      <c r="A56" s="141">
        <v>48</v>
      </c>
      <c r="B56" s="134" t="s">
        <v>151</v>
      </c>
      <c r="C56" s="186">
        <f t="shared" si="4"/>
        <v>125</v>
      </c>
      <c r="D56" s="186">
        <v>95</v>
      </c>
      <c r="E56" s="186">
        <v>30</v>
      </c>
      <c r="G56" s="186">
        <f t="shared" si="0"/>
        <v>1206.0871825744309</v>
      </c>
      <c r="H56" s="186">
        <f t="shared" si="3"/>
        <v>1165.0407727670754</v>
      </c>
      <c r="I56" s="186">
        <f t="shared" si="2"/>
        <v>41.046409807355516</v>
      </c>
    </row>
    <row r="57" spans="1:12">
      <c r="A57" s="141">
        <v>49</v>
      </c>
      <c r="B57" s="134" t="s">
        <v>155</v>
      </c>
      <c r="C57" s="186">
        <f t="shared" si="4"/>
        <v>220</v>
      </c>
      <c r="D57" s="186">
        <v>203</v>
      </c>
      <c r="E57" s="186">
        <v>17</v>
      </c>
      <c r="G57" s="186">
        <f t="shared" si="0"/>
        <v>2122.7134413309982</v>
      </c>
      <c r="H57" s="186">
        <f t="shared" si="3"/>
        <v>2050.4717600700524</v>
      </c>
      <c r="I57" s="186">
        <f t="shared" si="2"/>
        <v>72.241681260945711</v>
      </c>
    </row>
    <row r="58" spans="1:12" s="143" customFormat="1">
      <c r="A58" s="133">
        <v>50</v>
      </c>
      <c r="B58" s="134" t="s">
        <v>157</v>
      </c>
      <c r="C58" s="186">
        <f t="shared" si="4"/>
        <v>988</v>
      </c>
      <c r="D58" s="186">
        <v>579</v>
      </c>
      <c r="E58" s="186">
        <v>409</v>
      </c>
      <c r="G58" s="186">
        <f t="shared" si="0"/>
        <v>9532.9130910683016</v>
      </c>
      <c r="H58" s="186">
        <f t="shared" si="3"/>
        <v>9208.4822679509634</v>
      </c>
      <c r="I58" s="186">
        <f t="shared" si="2"/>
        <v>324.43082311733798</v>
      </c>
      <c r="J58" s="137"/>
      <c r="K58" s="137"/>
      <c r="L58" s="137"/>
    </row>
    <row r="59" spans="1:12" s="143" customFormat="1">
      <c r="A59" s="141">
        <v>51</v>
      </c>
      <c r="B59" s="134" t="s">
        <v>158</v>
      </c>
      <c r="C59" s="186">
        <f t="shared" si="4"/>
        <v>1762</v>
      </c>
      <c r="D59" s="186">
        <v>1179</v>
      </c>
      <c r="E59" s="186">
        <v>583</v>
      </c>
      <c r="G59" s="186">
        <f t="shared" si="0"/>
        <v>17001.004925569174</v>
      </c>
      <c r="H59" s="186">
        <f t="shared" si="3"/>
        <v>16422.414732924692</v>
      </c>
      <c r="I59" s="186">
        <f t="shared" si="2"/>
        <v>578.5901926444833</v>
      </c>
      <c r="J59" s="137"/>
      <c r="K59" s="137"/>
      <c r="L59" s="137"/>
    </row>
    <row r="60" spans="1:12" s="143" customFormat="1">
      <c r="A60" s="141">
        <v>52</v>
      </c>
      <c r="B60" s="134" t="s">
        <v>159</v>
      </c>
      <c r="C60" s="186">
        <f t="shared" si="4"/>
        <v>105</v>
      </c>
      <c r="D60" s="186">
        <v>25</v>
      </c>
      <c r="E60" s="186">
        <v>80</v>
      </c>
      <c r="G60" s="186">
        <f t="shared" si="0"/>
        <v>1013.1132333625219</v>
      </c>
      <c r="H60" s="186">
        <f t="shared" si="3"/>
        <v>978.63424912434323</v>
      </c>
      <c r="I60" s="186">
        <f t="shared" si="2"/>
        <v>34.478984238178633</v>
      </c>
      <c r="J60" s="137"/>
      <c r="K60" s="137"/>
      <c r="L60" s="137"/>
    </row>
    <row r="61" spans="1:12" s="143" customFormat="1">
      <c r="A61" s="157"/>
      <c r="B61" s="157"/>
      <c r="C61" s="157"/>
      <c r="D61" s="157"/>
      <c r="E61" s="157"/>
      <c r="H61" s="137"/>
      <c r="I61" s="137"/>
      <c r="J61" s="137"/>
      <c r="K61" s="137"/>
      <c r="L61" s="137"/>
    </row>
  </sheetData>
  <autoFilter ref="A5:B60">
    <sortState ref="A4:B98">
      <sortCondition ref="B3:B98"/>
    </sortState>
  </autoFilter>
  <mergeCells count="10">
    <mergeCell ref="A6:B6"/>
    <mergeCell ref="G4:I4"/>
    <mergeCell ref="A8:B8"/>
    <mergeCell ref="A61:E61"/>
    <mergeCell ref="A7:B7"/>
    <mergeCell ref="A4:A5"/>
    <mergeCell ref="B4:B5"/>
    <mergeCell ref="C4:C5"/>
    <mergeCell ref="A1:I1"/>
    <mergeCell ref="A2:I2"/>
  </mergeCells>
  <pageMargins left="0.70866141732283505" right="0.70866141732283505" top="0.55118110236220497" bottom="0.55118110236220497" header="0.31496062992126" footer="0.31496062992126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02"/>
  <sheetViews>
    <sheetView topLeftCell="A13" workbookViewId="0">
      <selection activeCell="L90" sqref="L90"/>
    </sheetView>
  </sheetViews>
  <sheetFormatPr defaultRowHeight="18.75"/>
  <cols>
    <col min="1" max="1" width="13" style="136" customWidth="1"/>
    <col min="2" max="2" width="30" style="144" bestFit="1" customWidth="1"/>
    <col min="3" max="3" width="12" style="145" bestFit="1" customWidth="1"/>
    <col min="4" max="4" width="19.5703125" style="145" bestFit="1" customWidth="1"/>
    <col min="5" max="5" width="13.140625" style="145" bestFit="1" customWidth="1"/>
    <col min="6" max="6" width="20.5703125" style="136" hidden="1" customWidth="1"/>
    <col min="7" max="7" width="13.85546875" style="137" customWidth="1"/>
    <col min="8" max="16384" width="9.140625" style="137"/>
  </cols>
  <sheetData>
    <row r="1" spans="1:6">
      <c r="A1" s="153" t="s">
        <v>299</v>
      </c>
      <c r="B1" s="153"/>
      <c r="C1" s="153"/>
      <c r="D1" s="153"/>
      <c r="E1" s="153"/>
    </row>
    <row r="2" spans="1:6">
      <c r="A2" s="154" t="s">
        <v>300</v>
      </c>
      <c r="B2" s="154"/>
      <c r="C2" s="154"/>
      <c r="D2" s="154"/>
      <c r="E2" s="154"/>
    </row>
    <row r="4" spans="1:6" s="140" customFormat="1" ht="37.5">
      <c r="A4" s="138" t="s">
        <v>64</v>
      </c>
      <c r="B4" s="139" t="s">
        <v>65</v>
      </c>
      <c r="C4" s="139" t="s">
        <v>285</v>
      </c>
      <c r="D4" s="138" t="s">
        <v>293</v>
      </c>
      <c r="E4" s="138" t="s">
        <v>294</v>
      </c>
      <c r="F4" s="140" t="s">
        <v>296</v>
      </c>
    </row>
    <row r="5" spans="1:6" s="140" customFormat="1">
      <c r="A5" s="155" t="s">
        <v>295</v>
      </c>
      <c r="B5" s="156"/>
      <c r="C5" s="146">
        <f>SUM(C6:C100)</f>
        <v>28348</v>
      </c>
      <c r="D5" s="146">
        <f>SUM(D6:D100)-1</f>
        <v>17010</v>
      </c>
      <c r="E5" s="146">
        <f>SUM(E6:E100)-1</f>
        <v>11338</v>
      </c>
    </row>
    <row r="6" spans="1:6">
      <c r="A6" s="141">
        <v>1</v>
      </c>
      <c r="B6" s="142" t="s">
        <v>66</v>
      </c>
      <c r="C6" s="132">
        <f t="shared" ref="C6:C70" si="0">D6+E6</f>
        <v>216</v>
      </c>
      <c r="D6" s="135">
        <v>1</v>
      </c>
      <c r="E6" s="135">
        <v>215</v>
      </c>
    </row>
    <row r="7" spans="1:6">
      <c r="A7" s="133">
        <f>A6+1</f>
        <v>2</v>
      </c>
      <c r="B7" s="134" t="s">
        <v>67</v>
      </c>
      <c r="C7" s="135">
        <f t="shared" si="0"/>
        <v>1105</v>
      </c>
      <c r="D7" s="135">
        <v>1103</v>
      </c>
      <c r="E7" s="135">
        <v>2</v>
      </c>
    </row>
    <row r="8" spans="1:6">
      <c r="A8" s="133">
        <f t="shared" ref="A8:A71" si="1">A7+1</f>
        <v>3</v>
      </c>
      <c r="B8" s="134" t="s">
        <v>68</v>
      </c>
      <c r="C8" s="135">
        <f t="shared" si="0"/>
        <v>15</v>
      </c>
      <c r="D8" s="135">
        <v>0</v>
      </c>
      <c r="E8" s="135">
        <v>15</v>
      </c>
    </row>
    <row r="9" spans="1:6">
      <c r="A9" s="133">
        <f t="shared" si="1"/>
        <v>4</v>
      </c>
      <c r="B9" s="134" t="s">
        <v>69</v>
      </c>
      <c r="C9" s="132">
        <f t="shared" si="0"/>
        <v>626</v>
      </c>
      <c r="D9" s="135">
        <v>500</v>
      </c>
      <c r="E9" s="135">
        <v>126</v>
      </c>
    </row>
    <row r="10" spans="1:6">
      <c r="A10" s="133">
        <f t="shared" si="1"/>
        <v>5</v>
      </c>
      <c r="B10" s="134" t="s">
        <v>70</v>
      </c>
      <c r="C10" s="135">
        <f t="shared" si="0"/>
        <v>172</v>
      </c>
      <c r="D10" s="135">
        <v>145</v>
      </c>
      <c r="E10" s="135">
        <v>27</v>
      </c>
    </row>
    <row r="11" spans="1:6">
      <c r="A11" s="133">
        <f t="shared" si="1"/>
        <v>6</v>
      </c>
      <c r="B11" s="134" t="s">
        <v>71</v>
      </c>
      <c r="C11" s="132">
        <f t="shared" si="0"/>
        <v>3</v>
      </c>
      <c r="D11" s="135"/>
      <c r="E11" s="135">
        <v>3</v>
      </c>
    </row>
    <row r="12" spans="1:6">
      <c r="A12" s="133">
        <f t="shared" si="1"/>
        <v>7</v>
      </c>
      <c r="B12" s="134" t="s">
        <v>72</v>
      </c>
      <c r="C12" s="135">
        <f t="shared" si="0"/>
        <v>117</v>
      </c>
      <c r="D12" s="135">
        <v>117</v>
      </c>
      <c r="E12" s="135"/>
    </row>
    <row r="13" spans="1:6">
      <c r="A13" s="133">
        <f t="shared" si="1"/>
        <v>8</v>
      </c>
      <c r="B13" s="134" t="s">
        <v>73</v>
      </c>
      <c r="C13" s="132">
        <f t="shared" si="0"/>
        <v>265</v>
      </c>
      <c r="D13" s="135">
        <v>2</v>
      </c>
      <c r="E13" s="135">
        <v>263</v>
      </c>
    </row>
    <row r="14" spans="1:6">
      <c r="A14" s="133">
        <f t="shared" si="1"/>
        <v>9</v>
      </c>
      <c r="B14" s="134" t="s">
        <v>74</v>
      </c>
      <c r="C14" s="132">
        <f t="shared" si="0"/>
        <v>6</v>
      </c>
      <c r="D14" s="135">
        <v>2</v>
      </c>
      <c r="E14" s="135">
        <v>4</v>
      </c>
    </row>
    <row r="15" spans="1:6">
      <c r="A15" s="133">
        <f t="shared" si="1"/>
        <v>10</v>
      </c>
      <c r="B15" s="134" t="s">
        <v>75</v>
      </c>
      <c r="C15" s="135">
        <f t="shared" si="0"/>
        <v>0</v>
      </c>
      <c r="D15" s="135">
        <v>0</v>
      </c>
      <c r="E15" s="135">
        <v>0</v>
      </c>
      <c r="F15" s="136" t="s">
        <v>297</v>
      </c>
    </row>
    <row r="16" spans="1:6">
      <c r="A16" s="133">
        <f t="shared" si="1"/>
        <v>11</v>
      </c>
      <c r="B16" s="134" t="s">
        <v>76</v>
      </c>
      <c r="C16" s="132">
        <f t="shared" si="0"/>
        <v>126</v>
      </c>
      <c r="D16" s="135"/>
      <c r="E16" s="135">
        <v>126</v>
      </c>
    </row>
    <row r="17" spans="1:6">
      <c r="A17" s="133">
        <f t="shared" si="1"/>
        <v>12</v>
      </c>
      <c r="B17" s="134" t="s">
        <v>77</v>
      </c>
      <c r="C17" s="132">
        <f t="shared" si="0"/>
        <v>21</v>
      </c>
      <c r="D17" s="135"/>
      <c r="E17" s="135">
        <v>21</v>
      </c>
    </row>
    <row r="18" spans="1:6">
      <c r="A18" s="133">
        <f t="shared" si="1"/>
        <v>13</v>
      </c>
      <c r="B18" s="134" t="s">
        <v>78</v>
      </c>
      <c r="C18" s="132">
        <f t="shared" si="0"/>
        <v>0</v>
      </c>
      <c r="D18" s="135">
        <v>0</v>
      </c>
      <c r="E18" s="135">
        <v>0</v>
      </c>
      <c r="F18" s="136" t="s">
        <v>297</v>
      </c>
    </row>
    <row r="19" spans="1:6">
      <c r="A19" s="133">
        <f t="shared" si="1"/>
        <v>14</v>
      </c>
      <c r="B19" s="134" t="s">
        <v>79</v>
      </c>
      <c r="C19" s="132">
        <f t="shared" si="0"/>
        <v>143</v>
      </c>
      <c r="D19" s="135"/>
      <c r="E19" s="135">
        <v>143</v>
      </c>
    </row>
    <row r="20" spans="1:6">
      <c r="A20" s="133">
        <f t="shared" si="1"/>
        <v>15</v>
      </c>
      <c r="B20" s="134" t="s">
        <v>80</v>
      </c>
      <c r="C20" s="132">
        <f t="shared" si="0"/>
        <v>0</v>
      </c>
      <c r="D20" s="135">
        <v>0</v>
      </c>
      <c r="E20" s="135">
        <v>0</v>
      </c>
      <c r="F20" s="136" t="s">
        <v>297</v>
      </c>
    </row>
    <row r="21" spans="1:6">
      <c r="A21" s="133">
        <f t="shared" si="1"/>
        <v>16</v>
      </c>
      <c r="B21" s="134" t="s">
        <v>81</v>
      </c>
      <c r="C21" s="135">
        <f t="shared" si="0"/>
        <v>0</v>
      </c>
      <c r="D21" s="135">
        <v>0</v>
      </c>
      <c r="E21" s="135">
        <v>0</v>
      </c>
      <c r="F21" s="136" t="s">
        <v>297</v>
      </c>
    </row>
    <row r="22" spans="1:6">
      <c r="A22" s="133">
        <f t="shared" si="1"/>
        <v>17</v>
      </c>
      <c r="B22" s="134" t="s">
        <v>82</v>
      </c>
      <c r="C22" s="132">
        <f t="shared" si="0"/>
        <v>30</v>
      </c>
      <c r="D22" s="135">
        <v>2</v>
      </c>
      <c r="E22" s="135">
        <v>28</v>
      </c>
    </row>
    <row r="23" spans="1:6">
      <c r="A23" s="133">
        <f t="shared" si="1"/>
        <v>18</v>
      </c>
      <c r="B23" s="134" t="s">
        <v>83</v>
      </c>
      <c r="C23" s="135">
        <f t="shared" si="0"/>
        <v>203</v>
      </c>
      <c r="D23" s="135">
        <v>141</v>
      </c>
      <c r="E23" s="135">
        <v>62</v>
      </c>
    </row>
    <row r="24" spans="1:6">
      <c r="A24" s="133">
        <f t="shared" si="1"/>
        <v>19</v>
      </c>
      <c r="B24" s="134" t="s">
        <v>84</v>
      </c>
      <c r="C24" s="132">
        <f t="shared" si="0"/>
        <v>493</v>
      </c>
      <c r="D24" s="135">
        <v>131</v>
      </c>
      <c r="E24" s="135">
        <v>362</v>
      </c>
    </row>
    <row r="25" spans="1:6">
      <c r="A25" s="133">
        <f t="shared" si="1"/>
        <v>20</v>
      </c>
      <c r="B25" s="134" t="s">
        <v>85</v>
      </c>
      <c r="C25" s="135">
        <f t="shared" si="0"/>
        <v>1008</v>
      </c>
      <c r="D25" s="135">
        <v>934</v>
      </c>
      <c r="E25" s="135">
        <v>74</v>
      </c>
    </row>
    <row r="26" spans="1:6">
      <c r="A26" s="133">
        <f t="shared" si="1"/>
        <v>21</v>
      </c>
      <c r="B26" s="134" t="s">
        <v>86</v>
      </c>
      <c r="C26" s="135">
        <f t="shared" si="0"/>
        <v>708</v>
      </c>
      <c r="D26" s="135">
        <v>640</v>
      </c>
      <c r="E26" s="135">
        <v>68</v>
      </c>
    </row>
    <row r="27" spans="1:6">
      <c r="A27" s="133">
        <f t="shared" si="1"/>
        <v>22</v>
      </c>
      <c r="B27" s="134" t="s">
        <v>87</v>
      </c>
      <c r="C27" s="132">
        <f t="shared" si="0"/>
        <v>3</v>
      </c>
      <c r="D27" s="135"/>
      <c r="E27" s="135">
        <v>3</v>
      </c>
    </row>
    <row r="28" spans="1:6">
      <c r="A28" s="133">
        <f t="shared" si="1"/>
        <v>23</v>
      </c>
      <c r="B28" s="134" t="s">
        <v>88</v>
      </c>
      <c r="C28" s="132">
        <f t="shared" si="0"/>
        <v>0</v>
      </c>
      <c r="D28" s="135">
        <v>0</v>
      </c>
      <c r="E28" s="135">
        <v>0</v>
      </c>
      <c r="F28" s="136" t="s">
        <v>297</v>
      </c>
    </row>
    <row r="29" spans="1:6">
      <c r="A29" s="133">
        <f t="shared" si="1"/>
        <v>24</v>
      </c>
      <c r="B29" s="134" t="s">
        <v>89</v>
      </c>
      <c r="C29" s="135">
        <f t="shared" si="0"/>
        <v>855</v>
      </c>
      <c r="D29" s="135">
        <v>708</v>
      </c>
      <c r="E29" s="135">
        <v>147</v>
      </c>
    </row>
    <row r="30" spans="1:6">
      <c r="A30" s="133">
        <f t="shared" si="1"/>
        <v>25</v>
      </c>
      <c r="B30" s="134" t="s">
        <v>90</v>
      </c>
      <c r="C30" s="132">
        <f t="shared" si="0"/>
        <v>69</v>
      </c>
      <c r="D30" s="135"/>
      <c r="E30" s="135">
        <v>69</v>
      </c>
    </row>
    <row r="31" spans="1:6">
      <c r="A31" s="133">
        <f t="shared" si="1"/>
        <v>26</v>
      </c>
      <c r="B31" s="134" t="s">
        <v>91</v>
      </c>
      <c r="C31" s="132">
        <f t="shared" si="0"/>
        <v>358</v>
      </c>
      <c r="D31" s="135"/>
      <c r="E31" s="135">
        <v>358</v>
      </c>
    </row>
    <row r="32" spans="1:6">
      <c r="A32" s="133">
        <f t="shared" si="1"/>
        <v>27</v>
      </c>
      <c r="B32" s="134" t="s">
        <v>92</v>
      </c>
      <c r="C32" s="132">
        <f t="shared" si="0"/>
        <v>71</v>
      </c>
      <c r="D32" s="135"/>
      <c r="E32" s="135">
        <v>71</v>
      </c>
    </row>
    <row r="33" spans="1:6">
      <c r="A33" s="133">
        <f t="shared" si="1"/>
        <v>28</v>
      </c>
      <c r="B33" s="134" t="s">
        <v>93</v>
      </c>
      <c r="C33" s="135">
        <f t="shared" si="0"/>
        <v>0</v>
      </c>
      <c r="D33" s="135"/>
      <c r="E33" s="135">
        <v>0</v>
      </c>
      <c r="F33" s="136" t="s">
        <v>297</v>
      </c>
    </row>
    <row r="34" spans="1:6">
      <c r="A34" s="133">
        <f t="shared" si="1"/>
        <v>29</v>
      </c>
      <c r="B34" s="134" t="s">
        <v>94</v>
      </c>
      <c r="C34" s="132">
        <f t="shared" si="0"/>
        <v>6</v>
      </c>
      <c r="D34" s="135"/>
      <c r="E34" s="135">
        <v>6</v>
      </c>
    </row>
    <row r="35" spans="1:6">
      <c r="A35" s="133">
        <f t="shared" si="1"/>
        <v>30</v>
      </c>
      <c r="B35" s="134" t="s">
        <v>95</v>
      </c>
      <c r="C35" s="132">
        <f t="shared" si="0"/>
        <v>245</v>
      </c>
      <c r="D35" s="135">
        <v>219</v>
      </c>
      <c r="E35" s="135">
        <v>26</v>
      </c>
    </row>
    <row r="36" spans="1:6">
      <c r="A36" s="133">
        <f t="shared" si="1"/>
        <v>31</v>
      </c>
      <c r="B36" s="134" t="s">
        <v>96</v>
      </c>
      <c r="C36" s="132">
        <f t="shared" si="0"/>
        <v>389</v>
      </c>
      <c r="D36" s="135">
        <v>2</v>
      </c>
      <c r="E36" s="135">
        <v>387</v>
      </c>
    </row>
    <row r="37" spans="1:6">
      <c r="A37" s="133">
        <f t="shared" si="1"/>
        <v>32</v>
      </c>
      <c r="B37" s="134" t="s">
        <v>97</v>
      </c>
      <c r="C37" s="135">
        <f t="shared" si="0"/>
        <v>70</v>
      </c>
      <c r="D37" s="135">
        <v>3</v>
      </c>
      <c r="E37" s="135">
        <v>67</v>
      </c>
    </row>
    <row r="38" spans="1:6">
      <c r="A38" s="133">
        <f t="shared" si="1"/>
        <v>33</v>
      </c>
      <c r="B38" s="134" t="s">
        <v>98</v>
      </c>
      <c r="C38" s="135">
        <f t="shared" si="0"/>
        <v>0</v>
      </c>
      <c r="D38" s="135">
        <v>0</v>
      </c>
      <c r="E38" s="135"/>
    </row>
    <row r="39" spans="1:6">
      <c r="A39" s="133">
        <f t="shared" si="1"/>
        <v>34</v>
      </c>
      <c r="B39" s="134" t="s">
        <v>99</v>
      </c>
      <c r="C39" s="132">
        <f t="shared" si="0"/>
        <v>0</v>
      </c>
      <c r="D39" s="135">
        <v>0</v>
      </c>
      <c r="E39" s="135">
        <v>0</v>
      </c>
      <c r="F39" s="136" t="s">
        <v>297</v>
      </c>
    </row>
    <row r="40" spans="1:6">
      <c r="A40" s="133">
        <f t="shared" si="1"/>
        <v>35</v>
      </c>
      <c r="B40" s="134" t="s">
        <v>100</v>
      </c>
      <c r="C40" s="132">
        <f t="shared" si="0"/>
        <v>26</v>
      </c>
      <c r="D40" s="135"/>
      <c r="E40" s="135">
        <v>26</v>
      </c>
    </row>
    <row r="41" spans="1:6">
      <c r="A41" s="133">
        <f t="shared" si="1"/>
        <v>36</v>
      </c>
      <c r="B41" s="134" t="s">
        <v>101</v>
      </c>
      <c r="C41" s="135">
        <f t="shared" si="0"/>
        <v>0</v>
      </c>
      <c r="D41" s="135">
        <v>0</v>
      </c>
      <c r="E41" s="135">
        <v>0</v>
      </c>
      <c r="F41" s="136" t="s">
        <v>297</v>
      </c>
    </row>
    <row r="42" spans="1:6">
      <c r="A42" s="133">
        <f t="shared" si="1"/>
        <v>37</v>
      </c>
      <c r="B42" s="134" t="s">
        <v>102</v>
      </c>
      <c r="C42" s="132">
        <f t="shared" si="0"/>
        <v>163</v>
      </c>
      <c r="D42" s="135">
        <v>48</v>
      </c>
      <c r="E42" s="135">
        <v>115</v>
      </c>
    </row>
    <row r="43" spans="1:6">
      <c r="A43" s="133">
        <f t="shared" si="1"/>
        <v>38</v>
      </c>
      <c r="B43" s="134" t="s">
        <v>103</v>
      </c>
      <c r="C43" s="135">
        <f t="shared" si="0"/>
        <v>312</v>
      </c>
      <c r="D43" s="135">
        <v>305</v>
      </c>
      <c r="E43" s="135">
        <v>7</v>
      </c>
    </row>
    <row r="44" spans="1:6">
      <c r="A44" s="133">
        <f t="shared" si="1"/>
        <v>39</v>
      </c>
      <c r="B44" s="134" t="s">
        <v>104</v>
      </c>
      <c r="C44" s="135">
        <f t="shared" si="0"/>
        <v>447</v>
      </c>
      <c r="D44" s="135">
        <v>267</v>
      </c>
      <c r="E44" s="135">
        <v>180</v>
      </c>
    </row>
    <row r="45" spans="1:6">
      <c r="A45" s="133">
        <f t="shared" si="1"/>
        <v>40</v>
      </c>
      <c r="B45" s="134" t="s">
        <v>105</v>
      </c>
      <c r="C45" s="132">
        <f t="shared" si="0"/>
        <v>934</v>
      </c>
      <c r="D45" s="135">
        <v>708</v>
      </c>
      <c r="E45" s="135">
        <v>226</v>
      </c>
    </row>
    <row r="46" spans="1:6">
      <c r="A46" s="133">
        <f t="shared" si="1"/>
        <v>41</v>
      </c>
      <c r="B46" s="134" t="s">
        <v>106</v>
      </c>
      <c r="C46" s="132">
        <f t="shared" si="0"/>
        <v>81</v>
      </c>
      <c r="D46" s="135">
        <v>50</v>
      </c>
      <c r="E46" s="135">
        <v>31</v>
      </c>
    </row>
    <row r="47" spans="1:6">
      <c r="A47" s="133">
        <f t="shared" si="1"/>
        <v>42</v>
      </c>
      <c r="B47" s="134" t="s">
        <v>107</v>
      </c>
      <c r="C47" s="132">
        <f t="shared" si="0"/>
        <v>598</v>
      </c>
      <c r="D47" s="135">
        <v>477</v>
      </c>
      <c r="E47" s="135">
        <v>121</v>
      </c>
    </row>
    <row r="48" spans="1:6">
      <c r="A48" s="133">
        <f t="shared" si="1"/>
        <v>43</v>
      </c>
      <c r="B48" s="134" t="s">
        <v>108</v>
      </c>
      <c r="C48" s="132">
        <f t="shared" si="0"/>
        <v>60</v>
      </c>
      <c r="D48" s="135"/>
      <c r="E48" s="135">
        <v>60</v>
      </c>
    </row>
    <row r="49" spans="1:11">
      <c r="A49" s="133">
        <f t="shared" si="1"/>
        <v>44</v>
      </c>
      <c r="B49" s="134" t="s">
        <v>109</v>
      </c>
      <c r="C49" s="132">
        <f t="shared" si="0"/>
        <v>234</v>
      </c>
      <c r="D49" s="135"/>
      <c r="E49" s="135">
        <v>234</v>
      </c>
    </row>
    <row r="50" spans="1:11">
      <c r="A50" s="133">
        <f t="shared" si="1"/>
        <v>45</v>
      </c>
      <c r="B50" s="134" t="s">
        <v>110</v>
      </c>
      <c r="C50" s="132">
        <f t="shared" si="0"/>
        <v>432</v>
      </c>
      <c r="D50" s="135">
        <v>49</v>
      </c>
      <c r="E50" s="135">
        <v>383</v>
      </c>
    </row>
    <row r="51" spans="1:11">
      <c r="A51" s="133">
        <f t="shared" si="1"/>
        <v>46</v>
      </c>
      <c r="B51" s="134" t="s">
        <v>111</v>
      </c>
      <c r="C51" s="132">
        <f t="shared" si="0"/>
        <v>193</v>
      </c>
      <c r="D51" s="135">
        <v>2</v>
      </c>
      <c r="E51" s="135">
        <v>191</v>
      </c>
      <c r="K51" s="137">
        <v>60</v>
      </c>
    </row>
    <row r="52" spans="1:11">
      <c r="A52" s="133">
        <f t="shared" si="1"/>
        <v>47</v>
      </c>
      <c r="B52" s="134" t="s">
        <v>112</v>
      </c>
      <c r="C52" s="132">
        <f t="shared" si="0"/>
        <v>67</v>
      </c>
      <c r="D52" s="135"/>
      <c r="E52" s="135">
        <v>67</v>
      </c>
    </row>
    <row r="53" spans="1:11">
      <c r="A53" s="133">
        <f t="shared" si="1"/>
        <v>48</v>
      </c>
      <c r="B53" s="134" t="s">
        <v>113</v>
      </c>
      <c r="C53" s="135">
        <f t="shared" si="0"/>
        <v>285</v>
      </c>
      <c r="D53" s="135">
        <v>8</v>
      </c>
      <c r="E53" s="135">
        <v>277</v>
      </c>
    </row>
    <row r="54" spans="1:11">
      <c r="A54" s="133">
        <f t="shared" si="1"/>
        <v>49</v>
      </c>
      <c r="B54" s="134" t="s">
        <v>114</v>
      </c>
      <c r="C54" s="132">
        <f t="shared" si="0"/>
        <v>0</v>
      </c>
      <c r="D54" s="135">
        <v>0</v>
      </c>
      <c r="E54" s="135">
        <v>0</v>
      </c>
      <c r="F54" s="136" t="s">
        <v>297</v>
      </c>
    </row>
    <row r="55" spans="1:11">
      <c r="A55" s="133">
        <f t="shared" si="1"/>
        <v>50</v>
      </c>
      <c r="B55" s="134" t="s">
        <v>115</v>
      </c>
      <c r="C55" s="132">
        <v>75</v>
      </c>
      <c r="D55" s="135">
        <v>25</v>
      </c>
      <c r="E55" s="135">
        <v>51</v>
      </c>
    </row>
    <row r="56" spans="1:11">
      <c r="A56" s="133">
        <f t="shared" si="1"/>
        <v>51</v>
      </c>
      <c r="B56" s="134" t="s">
        <v>116</v>
      </c>
      <c r="C56" s="135">
        <f t="shared" si="0"/>
        <v>1817</v>
      </c>
      <c r="D56" s="135">
        <v>1754</v>
      </c>
      <c r="E56" s="135">
        <v>63</v>
      </c>
    </row>
    <row r="57" spans="1:11">
      <c r="A57" s="133">
        <f t="shared" si="1"/>
        <v>52</v>
      </c>
      <c r="B57" s="134" t="s">
        <v>117</v>
      </c>
      <c r="C57" s="135">
        <f t="shared" si="0"/>
        <v>1249</v>
      </c>
      <c r="D57" s="135">
        <v>916</v>
      </c>
      <c r="E57" s="135">
        <v>333</v>
      </c>
    </row>
    <row r="58" spans="1:11">
      <c r="A58" s="133">
        <f t="shared" si="1"/>
        <v>53</v>
      </c>
      <c r="B58" s="134" t="s">
        <v>118</v>
      </c>
      <c r="C58" s="135">
        <f t="shared" si="0"/>
        <v>1107</v>
      </c>
      <c r="D58" s="135">
        <v>1092</v>
      </c>
      <c r="E58" s="135">
        <v>15</v>
      </c>
    </row>
    <row r="59" spans="1:11">
      <c r="A59" s="133">
        <f t="shared" si="1"/>
        <v>54</v>
      </c>
      <c r="B59" s="134" t="s">
        <v>119</v>
      </c>
      <c r="C59" s="135">
        <f t="shared" si="0"/>
        <v>0</v>
      </c>
      <c r="D59" s="135">
        <v>0</v>
      </c>
      <c r="E59" s="135">
        <v>0</v>
      </c>
      <c r="F59" s="136" t="s">
        <v>297</v>
      </c>
    </row>
    <row r="60" spans="1:11">
      <c r="A60" s="133">
        <f t="shared" si="1"/>
        <v>55</v>
      </c>
      <c r="B60" s="134" t="s">
        <v>120</v>
      </c>
      <c r="C60" s="132">
        <f t="shared" si="0"/>
        <v>330</v>
      </c>
      <c r="D60" s="135"/>
      <c r="E60" s="135">
        <v>330</v>
      </c>
    </row>
    <row r="61" spans="1:11">
      <c r="A61" s="133">
        <f t="shared" si="1"/>
        <v>56</v>
      </c>
      <c r="B61" s="134" t="s">
        <v>121</v>
      </c>
      <c r="C61" s="132">
        <f t="shared" si="0"/>
        <v>0</v>
      </c>
      <c r="D61" s="135">
        <v>0</v>
      </c>
      <c r="E61" s="135">
        <v>0</v>
      </c>
      <c r="F61" s="136" t="s">
        <v>297</v>
      </c>
    </row>
    <row r="62" spans="1:11">
      <c r="A62" s="133">
        <f t="shared" si="1"/>
        <v>57</v>
      </c>
      <c r="B62" s="134" t="s">
        <v>122</v>
      </c>
      <c r="C62" s="132">
        <f t="shared" si="0"/>
        <v>3</v>
      </c>
      <c r="D62" s="135"/>
      <c r="E62" s="135">
        <v>3</v>
      </c>
    </row>
    <row r="63" spans="1:11">
      <c r="A63" s="133">
        <f t="shared" si="1"/>
        <v>58</v>
      </c>
      <c r="B63" s="134" t="s">
        <v>123</v>
      </c>
      <c r="C63" s="135">
        <f t="shared" si="0"/>
        <v>281</v>
      </c>
      <c r="D63" s="135">
        <v>250</v>
      </c>
      <c r="E63" s="135">
        <v>31</v>
      </c>
    </row>
    <row r="64" spans="1:11">
      <c r="A64" s="133">
        <f t="shared" si="1"/>
        <v>59</v>
      </c>
      <c r="B64" s="134" t="s">
        <v>124</v>
      </c>
      <c r="C64" s="135">
        <f t="shared" si="0"/>
        <v>548</v>
      </c>
      <c r="D64" s="135">
        <v>522</v>
      </c>
      <c r="E64" s="135">
        <v>26</v>
      </c>
    </row>
    <row r="65" spans="1:6">
      <c r="A65" s="133">
        <f t="shared" si="1"/>
        <v>60</v>
      </c>
      <c r="B65" s="134" t="s">
        <v>125</v>
      </c>
      <c r="C65" s="135">
        <f t="shared" si="0"/>
        <v>21</v>
      </c>
      <c r="D65" s="135">
        <v>12</v>
      </c>
      <c r="E65" s="135">
        <v>9</v>
      </c>
    </row>
    <row r="66" spans="1:6">
      <c r="A66" s="133">
        <f t="shared" si="1"/>
        <v>61</v>
      </c>
      <c r="B66" s="134" t="s">
        <v>126</v>
      </c>
      <c r="C66" s="132">
        <v>45</v>
      </c>
      <c r="D66" s="135">
        <v>41</v>
      </c>
      <c r="E66" s="135">
        <v>5</v>
      </c>
      <c r="F66" s="136" t="s">
        <v>298</v>
      </c>
    </row>
    <row r="67" spans="1:6">
      <c r="A67" s="133">
        <f t="shared" si="1"/>
        <v>62</v>
      </c>
      <c r="B67" s="134" t="s">
        <v>127</v>
      </c>
      <c r="C67" s="132">
        <f t="shared" si="0"/>
        <v>643</v>
      </c>
      <c r="D67" s="135"/>
      <c r="E67" s="135">
        <v>643</v>
      </c>
    </row>
    <row r="68" spans="1:6">
      <c r="A68" s="133">
        <f t="shared" si="1"/>
        <v>63</v>
      </c>
      <c r="B68" s="134" t="s">
        <v>128</v>
      </c>
      <c r="C68" s="135">
        <f t="shared" si="0"/>
        <v>43</v>
      </c>
      <c r="D68" s="135">
        <v>43</v>
      </c>
      <c r="E68" s="135"/>
    </row>
    <row r="69" spans="1:6">
      <c r="A69" s="133">
        <f t="shared" si="1"/>
        <v>64</v>
      </c>
      <c r="B69" s="134" t="s">
        <v>129</v>
      </c>
      <c r="C69" s="135">
        <f t="shared" si="0"/>
        <v>26</v>
      </c>
      <c r="D69" s="135">
        <v>23</v>
      </c>
      <c r="E69" s="135">
        <v>3</v>
      </c>
    </row>
    <row r="70" spans="1:6">
      <c r="A70" s="133">
        <f t="shared" si="1"/>
        <v>65</v>
      </c>
      <c r="B70" s="134" t="s">
        <v>130</v>
      </c>
      <c r="C70" s="135">
        <f t="shared" si="0"/>
        <v>435</v>
      </c>
      <c r="D70" s="135">
        <v>413</v>
      </c>
      <c r="E70" s="135">
        <v>22</v>
      </c>
    </row>
    <row r="71" spans="1:6">
      <c r="A71" s="133">
        <f t="shared" si="1"/>
        <v>66</v>
      </c>
      <c r="B71" s="134" t="s">
        <v>131</v>
      </c>
      <c r="C71" s="135">
        <f t="shared" ref="C71:C100" si="2">D71+E71</f>
        <v>628</v>
      </c>
      <c r="D71" s="135">
        <v>348</v>
      </c>
      <c r="E71" s="135">
        <v>280</v>
      </c>
    </row>
    <row r="72" spans="1:6">
      <c r="A72" s="133">
        <f t="shared" ref="A72:A100" si="3">A71+1</f>
        <v>67</v>
      </c>
      <c r="B72" s="134" t="s">
        <v>132</v>
      </c>
      <c r="C72" s="132">
        <f t="shared" si="2"/>
        <v>0</v>
      </c>
      <c r="D72" s="135">
        <v>0</v>
      </c>
      <c r="E72" s="135">
        <v>0</v>
      </c>
      <c r="F72" s="136" t="s">
        <v>297</v>
      </c>
    </row>
    <row r="73" spans="1:6">
      <c r="A73" s="133">
        <f t="shared" si="3"/>
        <v>68</v>
      </c>
      <c r="B73" s="134" t="s">
        <v>133</v>
      </c>
      <c r="C73" s="135">
        <f t="shared" si="2"/>
        <v>33</v>
      </c>
      <c r="D73" s="135"/>
      <c r="E73" s="135">
        <v>33</v>
      </c>
    </row>
    <row r="74" spans="1:6">
      <c r="A74" s="133">
        <f t="shared" si="3"/>
        <v>69</v>
      </c>
      <c r="B74" s="134" t="s">
        <v>134</v>
      </c>
      <c r="C74" s="135">
        <f t="shared" si="2"/>
        <v>438</v>
      </c>
      <c r="D74" s="135">
        <v>279</v>
      </c>
      <c r="E74" s="135">
        <v>159</v>
      </c>
    </row>
    <row r="75" spans="1:6">
      <c r="A75" s="133">
        <f t="shared" si="3"/>
        <v>70</v>
      </c>
      <c r="B75" s="134" t="s">
        <v>135</v>
      </c>
      <c r="C75" s="132">
        <f t="shared" si="2"/>
        <v>854</v>
      </c>
      <c r="D75" s="135">
        <v>96</v>
      </c>
      <c r="E75" s="135">
        <v>758</v>
      </c>
    </row>
    <row r="76" spans="1:6">
      <c r="A76" s="133">
        <f t="shared" si="3"/>
        <v>71</v>
      </c>
      <c r="B76" s="134" t="s">
        <v>136</v>
      </c>
      <c r="C76" s="132">
        <f t="shared" si="2"/>
        <v>256</v>
      </c>
      <c r="D76" s="135">
        <v>5</v>
      </c>
      <c r="E76" s="135">
        <v>251</v>
      </c>
    </row>
    <row r="77" spans="1:6">
      <c r="A77" s="133">
        <f t="shared" si="3"/>
        <v>72</v>
      </c>
      <c r="B77" s="134" t="s">
        <v>137</v>
      </c>
      <c r="C77" s="132">
        <f t="shared" si="2"/>
        <v>105</v>
      </c>
      <c r="D77" s="135"/>
      <c r="E77" s="135">
        <v>105</v>
      </c>
    </row>
    <row r="78" spans="1:6">
      <c r="A78" s="133">
        <f t="shared" si="3"/>
        <v>73</v>
      </c>
      <c r="B78" s="134" t="s">
        <v>138</v>
      </c>
      <c r="C78" s="135">
        <f t="shared" si="2"/>
        <v>1140</v>
      </c>
      <c r="D78" s="135">
        <v>1088</v>
      </c>
      <c r="E78" s="135">
        <v>52</v>
      </c>
    </row>
    <row r="79" spans="1:6">
      <c r="A79" s="133">
        <f t="shared" si="3"/>
        <v>74</v>
      </c>
      <c r="B79" s="134" t="s">
        <v>139</v>
      </c>
      <c r="C79" s="132">
        <f t="shared" si="2"/>
        <v>570</v>
      </c>
      <c r="D79" s="135">
        <v>204</v>
      </c>
      <c r="E79" s="135">
        <v>366</v>
      </c>
    </row>
    <row r="80" spans="1:6">
      <c r="A80" s="133">
        <f t="shared" si="3"/>
        <v>75</v>
      </c>
      <c r="B80" s="134" t="s">
        <v>140</v>
      </c>
      <c r="C80" s="132">
        <f t="shared" si="2"/>
        <v>790</v>
      </c>
      <c r="D80" s="135">
        <v>193</v>
      </c>
      <c r="E80" s="135">
        <v>597</v>
      </c>
    </row>
    <row r="81" spans="1:6">
      <c r="A81" s="133">
        <f t="shared" si="3"/>
        <v>76</v>
      </c>
      <c r="B81" s="134" t="s">
        <v>141</v>
      </c>
      <c r="C81" s="135">
        <f t="shared" si="2"/>
        <v>573</v>
      </c>
      <c r="D81" s="135">
        <v>498</v>
      </c>
      <c r="E81" s="135">
        <v>75</v>
      </c>
    </row>
    <row r="82" spans="1:6">
      <c r="A82" s="133">
        <f t="shared" si="3"/>
        <v>77</v>
      </c>
      <c r="B82" s="134" t="s">
        <v>142</v>
      </c>
      <c r="C82" s="135">
        <f t="shared" si="2"/>
        <v>270</v>
      </c>
      <c r="D82" s="135">
        <v>192</v>
      </c>
      <c r="E82" s="135">
        <v>78</v>
      </c>
    </row>
    <row r="83" spans="1:6">
      <c r="A83" s="133">
        <f t="shared" si="3"/>
        <v>78</v>
      </c>
      <c r="B83" s="134" t="s">
        <v>143</v>
      </c>
      <c r="C83" s="132">
        <f t="shared" si="2"/>
        <v>1024</v>
      </c>
      <c r="D83" s="135">
        <v>2</v>
      </c>
      <c r="E83" s="135">
        <v>1022</v>
      </c>
    </row>
    <row r="84" spans="1:6">
      <c r="A84" s="133">
        <f t="shared" si="3"/>
        <v>79</v>
      </c>
      <c r="B84" s="134" t="s">
        <v>144</v>
      </c>
      <c r="C84" s="132">
        <f t="shared" si="2"/>
        <v>0</v>
      </c>
      <c r="D84" s="135">
        <v>0</v>
      </c>
      <c r="E84" s="135">
        <v>0</v>
      </c>
      <c r="F84" s="136" t="s">
        <v>297</v>
      </c>
    </row>
    <row r="85" spans="1:6">
      <c r="A85" s="133">
        <f t="shared" si="3"/>
        <v>80</v>
      </c>
      <c r="B85" s="134" t="s">
        <v>145</v>
      </c>
      <c r="C85" s="135">
        <f t="shared" si="2"/>
        <v>280</v>
      </c>
      <c r="D85" s="135">
        <v>258</v>
      </c>
      <c r="E85" s="135">
        <v>22</v>
      </c>
    </row>
    <row r="86" spans="1:6">
      <c r="A86" s="133">
        <f t="shared" si="3"/>
        <v>81</v>
      </c>
      <c r="B86" s="134" t="s">
        <v>146</v>
      </c>
      <c r="C86" s="132">
        <f t="shared" si="2"/>
        <v>118</v>
      </c>
      <c r="D86" s="135"/>
      <c r="E86" s="135">
        <v>118</v>
      </c>
    </row>
    <row r="87" spans="1:6">
      <c r="A87" s="133">
        <f t="shared" si="3"/>
        <v>82</v>
      </c>
      <c r="B87" s="134" t="s">
        <v>147</v>
      </c>
      <c r="C87" s="135">
        <f t="shared" si="2"/>
        <v>72</v>
      </c>
      <c r="D87" s="135">
        <v>0</v>
      </c>
      <c r="E87" s="135">
        <v>72</v>
      </c>
    </row>
    <row r="88" spans="1:6">
      <c r="A88" s="133">
        <f t="shared" si="3"/>
        <v>83</v>
      </c>
      <c r="B88" s="134" t="s">
        <v>148</v>
      </c>
      <c r="C88" s="132">
        <f t="shared" si="2"/>
        <v>125</v>
      </c>
      <c r="D88" s="135">
        <v>87</v>
      </c>
      <c r="E88" s="135">
        <v>38</v>
      </c>
    </row>
    <row r="89" spans="1:6">
      <c r="A89" s="133">
        <f t="shared" si="3"/>
        <v>84</v>
      </c>
      <c r="B89" s="134" t="s">
        <v>149</v>
      </c>
      <c r="C89" s="132">
        <f t="shared" si="2"/>
        <v>9</v>
      </c>
      <c r="D89" s="135"/>
      <c r="E89" s="135">
        <v>9</v>
      </c>
    </row>
    <row r="90" spans="1:6">
      <c r="A90" s="133">
        <f t="shared" si="3"/>
        <v>85</v>
      </c>
      <c r="B90" s="134" t="s">
        <v>150</v>
      </c>
      <c r="C90" s="135">
        <f t="shared" si="2"/>
        <v>48</v>
      </c>
      <c r="D90" s="135"/>
      <c r="E90" s="135">
        <v>48</v>
      </c>
    </row>
    <row r="91" spans="1:6">
      <c r="A91" s="133">
        <f t="shared" si="3"/>
        <v>86</v>
      </c>
      <c r="B91" s="134" t="s">
        <v>151</v>
      </c>
      <c r="C91" s="135">
        <f t="shared" si="2"/>
        <v>125</v>
      </c>
      <c r="D91" s="135">
        <v>95</v>
      </c>
      <c r="E91" s="135">
        <v>30</v>
      </c>
    </row>
    <row r="92" spans="1:6">
      <c r="A92" s="133">
        <f t="shared" si="3"/>
        <v>87</v>
      </c>
      <c r="B92" s="134" t="s">
        <v>152</v>
      </c>
      <c r="C92" s="135">
        <f t="shared" si="2"/>
        <v>9</v>
      </c>
      <c r="D92" s="135">
        <v>6</v>
      </c>
      <c r="E92" s="135">
        <v>3</v>
      </c>
    </row>
    <row r="93" spans="1:6">
      <c r="A93" s="133">
        <f t="shared" si="3"/>
        <v>88</v>
      </c>
      <c r="B93" s="134" t="s">
        <v>153</v>
      </c>
      <c r="C93" s="135">
        <f t="shared" si="2"/>
        <v>12</v>
      </c>
      <c r="D93" s="135">
        <v>7</v>
      </c>
      <c r="E93" s="135">
        <v>5</v>
      </c>
      <c r="F93" s="136" t="s">
        <v>298</v>
      </c>
    </row>
    <row r="94" spans="1:6" ht="18" customHeight="1">
      <c r="A94" s="133">
        <f t="shared" si="3"/>
        <v>89</v>
      </c>
      <c r="B94" s="134" t="s">
        <v>154</v>
      </c>
      <c r="C94" s="135">
        <f t="shared" si="2"/>
        <v>6</v>
      </c>
      <c r="D94" s="135">
        <v>6</v>
      </c>
      <c r="E94" s="135">
        <v>0</v>
      </c>
    </row>
    <row r="95" spans="1:6">
      <c r="A95" s="133">
        <f t="shared" si="3"/>
        <v>90</v>
      </c>
      <c r="B95" s="134" t="s">
        <v>155</v>
      </c>
      <c r="C95" s="135">
        <f t="shared" si="2"/>
        <v>220</v>
      </c>
      <c r="D95" s="135">
        <v>203</v>
      </c>
      <c r="E95" s="135">
        <v>17</v>
      </c>
    </row>
    <row r="96" spans="1:6">
      <c r="A96" s="133">
        <f t="shared" si="3"/>
        <v>91</v>
      </c>
      <c r="B96" s="134" t="s">
        <v>156</v>
      </c>
      <c r="C96" s="135">
        <v>8</v>
      </c>
      <c r="D96" s="135">
        <v>6</v>
      </c>
      <c r="E96" s="135">
        <v>2</v>
      </c>
    </row>
    <row r="97" spans="1:5">
      <c r="A97" s="133">
        <f t="shared" si="3"/>
        <v>92</v>
      </c>
      <c r="B97" s="134" t="s">
        <v>157</v>
      </c>
      <c r="C97" s="135">
        <f t="shared" si="2"/>
        <v>988</v>
      </c>
      <c r="D97" s="135">
        <v>579</v>
      </c>
      <c r="E97" s="135">
        <v>409</v>
      </c>
    </row>
    <row r="98" spans="1:5">
      <c r="A98" s="133">
        <f t="shared" si="3"/>
        <v>93</v>
      </c>
      <c r="B98" s="134" t="s">
        <v>158</v>
      </c>
      <c r="C98" s="135">
        <f t="shared" si="2"/>
        <v>1762</v>
      </c>
      <c r="D98" s="135">
        <v>1179</v>
      </c>
      <c r="E98" s="135">
        <v>583</v>
      </c>
    </row>
    <row r="99" spans="1:5">
      <c r="A99" s="133">
        <f t="shared" si="3"/>
        <v>94</v>
      </c>
      <c r="B99" s="134" t="s">
        <v>159</v>
      </c>
      <c r="C99" s="135">
        <f t="shared" si="2"/>
        <v>105</v>
      </c>
      <c r="D99" s="135">
        <v>25</v>
      </c>
      <c r="E99" s="135">
        <v>80</v>
      </c>
    </row>
    <row r="100" spans="1:5">
      <c r="A100" s="133">
        <f t="shared" si="3"/>
        <v>95</v>
      </c>
      <c r="B100" s="134" t="s">
        <v>160</v>
      </c>
      <c r="C100" s="135">
        <f t="shared" si="2"/>
        <v>2</v>
      </c>
      <c r="D100" s="135"/>
      <c r="E100" s="135">
        <v>2</v>
      </c>
    </row>
    <row r="102" spans="1:5">
      <c r="A102" s="157"/>
      <c r="B102" s="157"/>
      <c r="C102" s="157"/>
      <c r="D102" s="157"/>
      <c r="E102" s="157"/>
    </row>
  </sheetData>
  <autoFilter ref="A4:B100">
    <sortState ref="A4:B98">
      <sortCondition ref="B3:B98"/>
    </sortState>
  </autoFilter>
  <mergeCells count="4">
    <mergeCell ref="A5:B5"/>
    <mergeCell ref="A102:E102"/>
    <mergeCell ref="A1:E1"/>
    <mergeCell ref="A2:E2"/>
  </mergeCells>
  <pageMargins left="0.70866141732283505" right="0.70866141732283505" top="0.55118110236220497" bottom="0.55118110236220497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3:L100"/>
  <sheetViews>
    <sheetView workbookViewId="0">
      <selection activeCell="P18" sqref="P18"/>
    </sheetView>
  </sheetViews>
  <sheetFormatPr defaultRowHeight="15"/>
  <cols>
    <col min="2" max="3" width="30.140625" customWidth="1"/>
    <col min="4" max="4" width="19" customWidth="1"/>
    <col min="9" max="9" width="10.85546875" customWidth="1"/>
    <col min="10" max="10" width="11.5703125" customWidth="1"/>
  </cols>
  <sheetData>
    <row r="3" spans="1:12">
      <c r="E3" s="158" t="s">
        <v>175</v>
      </c>
      <c r="F3" s="158"/>
      <c r="G3" s="158"/>
      <c r="H3" s="159" t="s">
        <v>290</v>
      </c>
      <c r="I3" s="159"/>
      <c r="J3" s="159"/>
    </row>
    <row r="4" spans="1:12">
      <c r="E4" s="122">
        <f>SUM(E6:E40)</f>
        <v>30062.508379000003</v>
      </c>
      <c r="F4" s="122">
        <f t="shared" ref="F4:J4" si="0">SUM(F6:F40)</f>
        <v>505881.05442697601</v>
      </c>
      <c r="G4" s="122">
        <f t="shared" si="0"/>
        <v>546804.43658977596</v>
      </c>
      <c r="H4" s="122">
        <f t="shared" si="0"/>
        <v>156835.28956071971</v>
      </c>
      <c r="I4" s="122">
        <f t="shared" si="0"/>
        <v>2849258.9346628417</v>
      </c>
      <c r="J4" s="122">
        <f t="shared" si="0"/>
        <v>3075455.5889313617</v>
      </c>
    </row>
    <row r="5" spans="1:12">
      <c r="E5" s="123">
        <f>E6/G6</f>
        <v>5.5221310647739746E-2</v>
      </c>
      <c r="F5" s="124">
        <f>F6/G6</f>
        <v>0.94477868935226017</v>
      </c>
      <c r="G5" s="122"/>
      <c r="H5" s="125">
        <f>H6/J6</f>
        <v>6.4136790653686715E-2</v>
      </c>
      <c r="I5" s="125">
        <f>I6/J6</f>
        <v>0.93586320934631317</v>
      </c>
      <c r="J5" s="126"/>
    </row>
    <row r="6" spans="1:12">
      <c r="A6" s="19">
        <v>1</v>
      </c>
      <c r="B6" s="20" t="s">
        <v>66</v>
      </c>
      <c r="C6" s="127">
        <v>16633.747899599999</v>
      </c>
      <c r="D6" s="119">
        <v>61506.858322560001</v>
      </c>
      <c r="E6" s="128">
        <v>918.53736000000004</v>
      </c>
      <c r="F6" s="128">
        <v>15715.210539599997</v>
      </c>
      <c r="G6" s="129">
        <v>16633.747899599999</v>
      </c>
      <c r="H6">
        <v>3944.8524959999995</v>
      </c>
      <c r="I6">
        <v>57562.005826559995</v>
      </c>
      <c r="J6">
        <v>61506.858322560001</v>
      </c>
      <c r="K6" s="1">
        <f>D6-J6</f>
        <v>0</v>
      </c>
      <c r="L6" s="130">
        <f>G6-C6</f>
        <v>0</v>
      </c>
    </row>
    <row r="7" spans="1:12">
      <c r="A7" s="19">
        <f>A6+1</f>
        <v>2</v>
      </c>
      <c r="B7" s="20" t="s">
        <v>67</v>
      </c>
      <c r="C7" s="127">
        <v>12237</v>
      </c>
      <c r="D7" s="119">
        <v>55035</v>
      </c>
      <c r="E7">
        <v>753.58296000000007</v>
      </c>
      <c r="F7">
        <v>11483.539278119999</v>
      </c>
      <c r="G7">
        <v>12237.122238119999</v>
      </c>
      <c r="H7">
        <v>2736.3370319999999</v>
      </c>
      <c r="I7">
        <v>52298.826746399987</v>
      </c>
      <c r="J7">
        <v>55035.163778399998</v>
      </c>
      <c r="K7" s="1">
        <f t="shared" ref="K7:K70" si="1">D7-J7</f>
        <v>-0.16377839999768184</v>
      </c>
      <c r="L7" s="130">
        <f t="shared" ref="L7:L70" si="2">G7-C7</f>
        <v>0.12223811999865575</v>
      </c>
    </row>
    <row r="8" spans="1:12">
      <c r="A8" s="19">
        <f t="shared" ref="A8:A71" si="3">A7+1</f>
        <v>3</v>
      </c>
      <c r="B8" s="20" t="s">
        <v>68</v>
      </c>
      <c r="C8" s="127">
        <v>13964</v>
      </c>
      <c r="D8" s="119">
        <v>40991</v>
      </c>
      <c r="E8">
        <v>843.24239999999998</v>
      </c>
      <c r="F8">
        <v>13120.464239999998</v>
      </c>
      <c r="G8">
        <v>13963.70664</v>
      </c>
      <c r="H8">
        <v>2176.8458400000004</v>
      </c>
      <c r="I8">
        <v>38814.540335999998</v>
      </c>
      <c r="J8">
        <v>40991.386176</v>
      </c>
      <c r="K8" s="1">
        <f t="shared" si="1"/>
        <v>-0.38617599999997765</v>
      </c>
      <c r="L8" s="130">
        <f t="shared" si="2"/>
        <v>-0.29335999999966589</v>
      </c>
    </row>
    <row r="9" spans="1:12">
      <c r="A9" s="19">
        <f t="shared" si="3"/>
        <v>4</v>
      </c>
      <c r="B9" s="20" t="s">
        <v>69</v>
      </c>
      <c r="C9" s="127">
        <v>14359.274738639999</v>
      </c>
      <c r="D9" s="119">
        <v>58536.77333399999</v>
      </c>
      <c r="E9">
        <v>829.03391999999985</v>
      </c>
      <c r="F9">
        <v>13530.240818639999</v>
      </c>
      <c r="G9">
        <v>14359.274738639999</v>
      </c>
      <c r="H9">
        <v>3021.74496</v>
      </c>
      <c r="I9">
        <v>55515.028374000001</v>
      </c>
      <c r="J9">
        <v>58536.77333399999</v>
      </c>
      <c r="K9" s="1">
        <f t="shared" si="1"/>
        <v>0</v>
      </c>
      <c r="L9" s="130">
        <f t="shared" si="2"/>
        <v>0</v>
      </c>
    </row>
    <row r="10" spans="1:12">
      <c r="A10" s="19">
        <f t="shared" si="3"/>
        <v>5</v>
      </c>
      <c r="B10" s="20" t="s">
        <v>70</v>
      </c>
      <c r="C10" s="127">
        <v>12784.083530399999</v>
      </c>
      <c r="D10" s="119">
        <v>78951.507415559987</v>
      </c>
      <c r="E10">
        <v>781.01711999999998</v>
      </c>
      <c r="F10">
        <v>12003.066410399999</v>
      </c>
      <c r="G10">
        <v>12784.083530399999</v>
      </c>
      <c r="H10">
        <v>3936.5632799999998</v>
      </c>
      <c r="I10">
        <v>75014.944135559985</v>
      </c>
      <c r="J10">
        <v>78951.507415559987</v>
      </c>
      <c r="K10" s="1">
        <f t="shared" si="1"/>
        <v>0</v>
      </c>
      <c r="L10" s="130">
        <f t="shared" si="2"/>
        <v>0</v>
      </c>
    </row>
    <row r="11" spans="1:12">
      <c r="A11" s="19">
        <f t="shared" si="3"/>
        <v>6</v>
      </c>
      <c r="B11" s="20" t="s">
        <v>71</v>
      </c>
      <c r="C11" s="127">
        <v>13769.770960296</v>
      </c>
      <c r="D11" s="119">
        <v>85715.272796399993</v>
      </c>
      <c r="E11">
        <v>838.94615999999996</v>
      </c>
      <c r="F11">
        <v>12930.824800295999</v>
      </c>
      <c r="G11">
        <v>13769.770960296</v>
      </c>
      <c r="H11">
        <v>4640.3575919999994</v>
      </c>
      <c r="I11">
        <v>81074.915204399993</v>
      </c>
      <c r="J11">
        <v>85715.272796399993</v>
      </c>
      <c r="K11" s="1">
        <f t="shared" si="1"/>
        <v>0</v>
      </c>
      <c r="L11" s="130">
        <f t="shared" si="2"/>
        <v>0</v>
      </c>
    </row>
    <row r="12" spans="1:12">
      <c r="A12" s="19">
        <f t="shared" si="3"/>
        <v>7</v>
      </c>
      <c r="B12" s="20" t="s">
        <v>72</v>
      </c>
      <c r="C12" s="127">
        <v>13395</v>
      </c>
      <c r="D12" s="119">
        <v>35379</v>
      </c>
      <c r="E12">
        <v>783</v>
      </c>
      <c r="F12">
        <v>12612</v>
      </c>
      <c r="G12">
        <v>13395</v>
      </c>
      <c r="H12">
        <v>1875</v>
      </c>
      <c r="I12">
        <v>33504</v>
      </c>
      <c r="J12">
        <v>35379</v>
      </c>
      <c r="K12" s="1">
        <f t="shared" si="1"/>
        <v>0</v>
      </c>
      <c r="L12" s="130">
        <f t="shared" si="2"/>
        <v>0</v>
      </c>
    </row>
    <row r="13" spans="1:12">
      <c r="A13" s="19">
        <f t="shared" si="3"/>
        <v>8</v>
      </c>
      <c r="B13" s="20" t="s">
        <v>73</v>
      </c>
      <c r="C13" s="127">
        <v>20947.9964616</v>
      </c>
      <c r="D13" s="119">
        <v>85546.893743999986</v>
      </c>
      <c r="E13">
        <v>1246.0443839999998</v>
      </c>
      <c r="F13">
        <v>20167.230657600001</v>
      </c>
      <c r="G13">
        <v>21413.275041599998</v>
      </c>
      <c r="H13">
        <v>4280.9083199999995</v>
      </c>
      <c r="I13">
        <v>80800.706844</v>
      </c>
      <c r="J13">
        <v>85081.615163999988</v>
      </c>
      <c r="K13" s="1">
        <f t="shared" si="1"/>
        <v>465.27857999999833</v>
      </c>
      <c r="L13" s="130">
        <f t="shared" si="2"/>
        <v>465.27857999999833</v>
      </c>
    </row>
    <row r="14" spans="1:12">
      <c r="A14" s="19">
        <f t="shared" si="3"/>
        <v>9</v>
      </c>
      <c r="B14" s="20" t="s">
        <v>74</v>
      </c>
      <c r="C14" s="127">
        <v>16132.77013608</v>
      </c>
      <c r="D14" s="119">
        <v>69737.582426756402</v>
      </c>
      <c r="E14">
        <v>858.01247999999987</v>
      </c>
      <c r="F14">
        <v>15274.757656080001</v>
      </c>
      <c r="G14">
        <v>16132.77013608</v>
      </c>
      <c r="H14">
        <v>3764.6013599999997</v>
      </c>
      <c r="I14">
        <v>65972.981066756387</v>
      </c>
      <c r="J14">
        <v>69737.582426756388</v>
      </c>
      <c r="K14" s="1">
        <f t="shared" si="1"/>
        <v>0</v>
      </c>
      <c r="L14" s="130">
        <f t="shared" si="2"/>
        <v>0</v>
      </c>
    </row>
    <row r="15" spans="1:12">
      <c r="A15" s="19">
        <f t="shared" si="3"/>
        <v>10</v>
      </c>
      <c r="B15" s="20" t="s">
        <v>75</v>
      </c>
      <c r="C15" s="127">
        <v>15905.448187199998</v>
      </c>
      <c r="D15" s="119">
        <v>108810.14441543999</v>
      </c>
      <c r="E15">
        <v>938.87726399999985</v>
      </c>
      <c r="F15">
        <v>14966.570923199999</v>
      </c>
      <c r="G15">
        <v>15905.448187199998</v>
      </c>
      <c r="H15">
        <v>5905.7912160000005</v>
      </c>
      <c r="I15">
        <v>102904.35319944</v>
      </c>
      <c r="J15">
        <v>108810.14441543999</v>
      </c>
      <c r="K15" s="1">
        <f t="shared" si="1"/>
        <v>0</v>
      </c>
      <c r="L15" s="130">
        <f t="shared" si="2"/>
        <v>0</v>
      </c>
    </row>
    <row r="16" spans="1:12">
      <c r="A16" s="19">
        <f t="shared" si="3"/>
        <v>11</v>
      </c>
      <c r="B16" s="20" t="s">
        <v>76</v>
      </c>
      <c r="C16" s="127">
        <v>30857.749121159999</v>
      </c>
      <c r="D16" s="119">
        <v>265026.64542585117</v>
      </c>
      <c r="E16">
        <v>1716.0811199999998</v>
      </c>
      <c r="F16">
        <v>26712.651125159999</v>
      </c>
      <c r="G16">
        <v>28428.732245159998</v>
      </c>
      <c r="H16">
        <v>13353.783286799997</v>
      </c>
      <c r="I16">
        <v>243062.26351905119</v>
      </c>
      <c r="J16">
        <v>256416.04680585116</v>
      </c>
      <c r="K16" s="1">
        <f t="shared" si="1"/>
        <v>8610.5986200000043</v>
      </c>
      <c r="L16" s="130">
        <f t="shared" si="2"/>
        <v>-2429.0168760000015</v>
      </c>
    </row>
    <row r="17" spans="1:12">
      <c r="A17" s="19">
        <f t="shared" si="3"/>
        <v>12</v>
      </c>
      <c r="B17" s="20" t="s">
        <v>77</v>
      </c>
      <c r="C17" s="127">
        <v>13627.97140536</v>
      </c>
      <c r="D17" s="119">
        <v>78127</v>
      </c>
      <c r="E17">
        <v>800.52991199999997</v>
      </c>
      <c r="F17">
        <v>12827.441493359998</v>
      </c>
      <c r="G17">
        <v>13627.97140536</v>
      </c>
      <c r="H17">
        <v>3768</v>
      </c>
      <c r="I17">
        <v>74359</v>
      </c>
      <c r="J17">
        <v>78127</v>
      </c>
      <c r="K17" s="1">
        <f t="shared" si="1"/>
        <v>0</v>
      </c>
      <c r="L17" s="130">
        <f t="shared" si="2"/>
        <v>0</v>
      </c>
    </row>
    <row r="18" spans="1:12">
      <c r="A18" s="19">
        <f t="shared" si="3"/>
        <v>13</v>
      </c>
      <c r="B18" s="20" t="s">
        <v>78</v>
      </c>
      <c r="C18" s="127">
        <v>9088.5693599999995</v>
      </c>
      <c r="D18" s="119">
        <v>58900.054823999992</v>
      </c>
      <c r="E18">
        <v>480.02759999999995</v>
      </c>
      <c r="F18">
        <v>7966.4925599999988</v>
      </c>
      <c r="G18">
        <v>8446.52016</v>
      </c>
      <c r="H18">
        <v>2883.0016800000003</v>
      </c>
      <c r="I18">
        <v>56017.053144000005</v>
      </c>
      <c r="J18">
        <v>58900.054823999992</v>
      </c>
      <c r="K18" s="1">
        <f t="shared" si="1"/>
        <v>0</v>
      </c>
      <c r="L18" s="130">
        <f t="shared" si="2"/>
        <v>-642.04919999999947</v>
      </c>
    </row>
    <row r="19" spans="1:12">
      <c r="A19" s="19">
        <f t="shared" si="3"/>
        <v>14</v>
      </c>
      <c r="B19" s="20" t="s">
        <v>79</v>
      </c>
      <c r="C19" s="127">
        <v>16426</v>
      </c>
      <c r="D19" s="119">
        <v>117660.491235144</v>
      </c>
      <c r="E19">
        <v>879.99911999999995</v>
      </c>
      <c r="F19">
        <v>14971.671935999999</v>
      </c>
      <c r="G19">
        <v>15851.671055999999</v>
      </c>
      <c r="H19">
        <v>5408.5239561599992</v>
      </c>
      <c r="I19">
        <v>112251.967278984</v>
      </c>
      <c r="J19">
        <v>117660.491235144</v>
      </c>
      <c r="K19" s="1">
        <f t="shared" si="1"/>
        <v>0</v>
      </c>
      <c r="L19" s="130">
        <f t="shared" si="2"/>
        <v>-574.32894400000077</v>
      </c>
    </row>
    <row r="20" spans="1:12">
      <c r="A20" s="19">
        <f t="shared" si="3"/>
        <v>15</v>
      </c>
      <c r="B20" s="20" t="s">
        <v>80</v>
      </c>
      <c r="C20" s="127">
        <v>19125.758808000002</v>
      </c>
      <c r="D20" s="119">
        <v>42274.116911520003</v>
      </c>
      <c r="E20">
        <v>668.89368000000002</v>
      </c>
      <c r="F20">
        <v>18456.865127999998</v>
      </c>
      <c r="G20">
        <v>19125.758808000002</v>
      </c>
      <c r="H20">
        <v>1076.22216</v>
      </c>
      <c r="I20">
        <v>41197.894751519998</v>
      </c>
      <c r="J20">
        <v>42274.116911520003</v>
      </c>
      <c r="K20" s="1">
        <f t="shared" si="1"/>
        <v>0</v>
      </c>
      <c r="L20" s="130">
        <f t="shared" si="2"/>
        <v>0</v>
      </c>
    </row>
    <row r="21" spans="1:12">
      <c r="A21" s="19">
        <f t="shared" si="3"/>
        <v>16</v>
      </c>
      <c r="B21" s="20" t="s">
        <v>81</v>
      </c>
      <c r="C21" s="127">
        <v>15299.48875104</v>
      </c>
      <c r="D21" s="119">
        <v>106681.33852346879</v>
      </c>
      <c r="E21">
        <v>942.30863999999997</v>
      </c>
      <c r="F21">
        <v>14919.709559039999</v>
      </c>
      <c r="G21">
        <v>15862.01819904</v>
      </c>
      <c r="H21">
        <v>5393.8029599999991</v>
      </c>
      <c r="I21">
        <v>100725.0061154688</v>
      </c>
      <c r="J21">
        <v>106118.80907546879</v>
      </c>
      <c r="K21" s="1">
        <f t="shared" si="1"/>
        <v>562.52944800000114</v>
      </c>
      <c r="L21" s="130">
        <f t="shared" si="2"/>
        <v>562.52944799999932</v>
      </c>
    </row>
    <row r="22" spans="1:12">
      <c r="A22" s="19">
        <f t="shared" si="3"/>
        <v>17</v>
      </c>
      <c r="B22" s="20" t="s">
        <v>82</v>
      </c>
      <c r="C22" s="127">
        <v>14580.477872999998</v>
      </c>
      <c r="D22" s="119">
        <v>74664.439452720006</v>
      </c>
      <c r="E22">
        <v>882.94751999999994</v>
      </c>
      <c r="F22">
        <v>14252.592963959998</v>
      </c>
      <c r="G22">
        <v>15135.540483959998</v>
      </c>
      <c r="H22">
        <v>3868.6658400000001</v>
      </c>
      <c r="I22">
        <v>70240.711001760006</v>
      </c>
      <c r="J22">
        <v>74109.376841760008</v>
      </c>
      <c r="K22" s="1">
        <f t="shared" si="1"/>
        <v>555.06261095999798</v>
      </c>
      <c r="L22" s="130">
        <f t="shared" si="2"/>
        <v>555.0626109599998</v>
      </c>
    </row>
    <row r="23" spans="1:12">
      <c r="A23" s="19">
        <f t="shared" si="3"/>
        <v>18</v>
      </c>
      <c r="B23" s="20" t="s">
        <v>83</v>
      </c>
      <c r="C23" s="127">
        <v>23489.287848</v>
      </c>
      <c r="D23" s="119">
        <v>134754.89976364319</v>
      </c>
      <c r="E23">
        <v>1411.5254400000003</v>
      </c>
      <c r="F23">
        <v>22077.762408000002</v>
      </c>
      <c r="G23">
        <v>23489.287848</v>
      </c>
      <c r="H23">
        <v>6802.0026120000002</v>
      </c>
      <c r="I23">
        <v>127952.89715164319</v>
      </c>
      <c r="J23">
        <v>134754.89976364319</v>
      </c>
      <c r="K23" s="1">
        <f t="shared" si="1"/>
        <v>0</v>
      </c>
      <c r="L23" s="130">
        <f t="shared" si="2"/>
        <v>0</v>
      </c>
    </row>
    <row r="24" spans="1:12">
      <c r="A24" s="19">
        <f t="shared" si="3"/>
        <v>19</v>
      </c>
      <c r="B24" s="20" t="s">
        <v>84</v>
      </c>
      <c r="C24" s="127">
        <v>13501.045862799998</v>
      </c>
      <c r="D24" s="119">
        <v>80439.997762799991</v>
      </c>
      <c r="E24">
        <v>60.893434999999982</v>
      </c>
      <c r="F24">
        <v>804.3712559999999</v>
      </c>
      <c r="G24">
        <v>12696.674606799997</v>
      </c>
      <c r="H24">
        <v>356.40528499999999</v>
      </c>
      <c r="I24">
        <v>3882.06</v>
      </c>
      <c r="J24">
        <v>76557.937762799993</v>
      </c>
      <c r="K24" s="1">
        <f t="shared" si="1"/>
        <v>3882.0599999999977</v>
      </c>
      <c r="L24" s="130">
        <f t="shared" si="2"/>
        <v>-804.37125600000036</v>
      </c>
    </row>
    <row r="25" spans="1:12">
      <c r="A25" s="19">
        <f t="shared" si="3"/>
        <v>20</v>
      </c>
      <c r="B25" s="20" t="s">
        <v>85</v>
      </c>
      <c r="C25" s="127">
        <v>19571.320014479999</v>
      </c>
      <c r="D25" s="119">
        <v>89188.42607999999</v>
      </c>
      <c r="E25">
        <v>1172.1996000000001</v>
      </c>
      <c r="F25">
        <v>18399.120414479999</v>
      </c>
      <c r="G25">
        <v>19571.320014479999</v>
      </c>
      <c r="H25">
        <v>4848.18048</v>
      </c>
      <c r="I25">
        <v>84340.245599999995</v>
      </c>
      <c r="J25">
        <v>89188.42607999999</v>
      </c>
      <c r="K25" s="1">
        <f t="shared" si="1"/>
        <v>0</v>
      </c>
      <c r="L25" s="130">
        <f t="shared" si="2"/>
        <v>0</v>
      </c>
    </row>
    <row r="26" spans="1:12">
      <c r="A26" s="19">
        <f t="shared" si="3"/>
        <v>21</v>
      </c>
      <c r="B26" s="20" t="s">
        <v>86</v>
      </c>
      <c r="C26" s="127">
        <v>6487.3336319999999</v>
      </c>
      <c r="D26" s="119">
        <v>17480.775779999996</v>
      </c>
      <c r="E26">
        <v>168.31199999999998</v>
      </c>
      <c r="F26">
        <v>6487.3336319999999</v>
      </c>
      <c r="G26">
        <v>6655.6456319999998</v>
      </c>
      <c r="H26">
        <v>355.09199999999998</v>
      </c>
      <c r="I26">
        <v>17480.775779999996</v>
      </c>
      <c r="J26">
        <v>17835.867779999997</v>
      </c>
      <c r="K26" s="1">
        <f t="shared" si="1"/>
        <v>-355.09200000000055</v>
      </c>
      <c r="L26" s="130">
        <f t="shared" si="2"/>
        <v>168.3119999999999</v>
      </c>
    </row>
    <row r="27" spans="1:12">
      <c r="A27" s="19">
        <f t="shared" si="3"/>
        <v>22</v>
      </c>
      <c r="B27" s="20" t="s">
        <v>87</v>
      </c>
      <c r="C27" s="127">
        <v>9513</v>
      </c>
      <c r="D27" s="119">
        <v>59621</v>
      </c>
      <c r="E27">
        <v>506</v>
      </c>
      <c r="F27">
        <v>9007</v>
      </c>
      <c r="G27">
        <v>9513</v>
      </c>
      <c r="H27">
        <v>2752</v>
      </c>
      <c r="I27">
        <v>56869</v>
      </c>
      <c r="J27">
        <v>59621</v>
      </c>
      <c r="K27" s="1">
        <f t="shared" si="1"/>
        <v>0</v>
      </c>
      <c r="L27" s="130">
        <f t="shared" si="2"/>
        <v>0</v>
      </c>
    </row>
    <row r="28" spans="1:12">
      <c r="A28" s="19">
        <f t="shared" si="3"/>
        <v>23</v>
      </c>
      <c r="B28" s="20" t="s">
        <v>88</v>
      </c>
      <c r="C28" s="127">
        <v>13794.207335999999</v>
      </c>
      <c r="D28" s="119">
        <v>68535.757353959998</v>
      </c>
      <c r="E28">
        <v>701.69111999999996</v>
      </c>
      <c r="F28">
        <v>13092.516216</v>
      </c>
      <c r="G28">
        <v>13794.207335999999</v>
      </c>
      <c r="H28">
        <v>2546.7717600000001</v>
      </c>
      <c r="I28">
        <v>65988.985593959995</v>
      </c>
      <c r="J28">
        <v>68535.757353959998</v>
      </c>
      <c r="K28" s="1">
        <f t="shared" si="1"/>
        <v>0</v>
      </c>
      <c r="L28" s="130">
        <f t="shared" si="2"/>
        <v>0</v>
      </c>
    </row>
    <row r="29" spans="1:12">
      <c r="A29" s="19">
        <f t="shared" si="3"/>
        <v>24</v>
      </c>
      <c r="B29" s="20" t="s">
        <v>89</v>
      </c>
      <c r="C29" s="127">
        <v>15831.659</v>
      </c>
      <c r="D29" s="119">
        <v>193171.63800000001</v>
      </c>
      <c r="E29">
        <v>987.85080000000005</v>
      </c>
      <c r="F29">
        <v>14843.808000000001</v>
      </c>
      <c r="G29">
        <v>15831.658800000001</v>
      </c>
      <c r="H29">
        <v>9878.5380000000005</v>
      </c>
      <c r="I29">
        <v>183293.1</v>
      </c>
      <c r="J29">
        <v>193171.63800000001</v>
      </c>
      <c r="K29" s="1">
        <f t="shared" si="1"/>
        <v>0</v>
      </c>
      <c r="L29" s="130">
        <f t="shared" si="2"/>
        <v>-1.9999999858555384E-4</v>
      </c>
    </row>
    <row r="30" spans="1:12">
      <c r="A30" s="19">
        <f t="shared" si="3"/>
        <v>25</v>
      </c>
      <c r="B30" s="20" t="s">
        <v>90</v>
      </c>
      <c r="C30" s="127">
        <v>20246.885179559999</v>
      </c>
      <c r="D30" s="119">
        <v>105832.57537933369</v>
      </c>
      <c r="E30">
        <v>475.53480000000008</v>
      </c>
      <c r="F30">
        <v>19771.350379559997</v>
      </c>
      <c r="G30">
        <v>20246.885179559999</v>
      </c>
      <c r="H30">
        <v>2307.4204927597407</v>
      </c>
      <c r="I30">
        <v>103525.15488657393</v>
      </c>
      <c r="J30">
        <v>105832.57537933369</v>
      </c>
      <c r="K30" s="1">
        <f t="shared" si="1"/>
        <v>0</v>
      </c>
      <c r="L30" s="130">
        <f t="shared" si="2"/>
        <v>0</v>
      </c>
    </row>
    <row r="31" spans="1:12">
      <c r="A31" s="19">
        <f t="shared" si="3"/>
        <v>26</v>
      </c>
      <c r="B31" s="20" t="s">
        <v>91</v>
      </c>
      <c r="C31" s="127">
        <v>16375.107736799997</v>
      </c>
      <c r="D31" s="119">
        <v>62105.879114000003</v>
      </c>
      <c r="E31">
        <v>1049.627592</v>
      </c>
      <c r="F31">
        <v>16296.016276799997</v>
      </c>
      <c r="G31">
        <v>16375.107736799997</v>
      </c>
      <c r="H31">
        <v>3208.1119200000003</v>
      </c>
      <c r="I31">
        <v>61855.874964000002</v>
      </c>
      <c r="J31">
        <v>62105.879114000003</v>
      </c>
      <c r="K31" s="1">
        <f t="shared" si="1"/>
        <v>0</v>
      </c>
      <c r="L31" s="130">
        <f t="shared" si="2"/>
        <v>0</v>
      </c>
    </row>
    <row r="32" spans="1:12">
      <c r="A32" s="19">
        <f t="shared" si="3"/>
        <v>27</v>
      </c>
      <c r="B32" s="20" t="s">
        <v>92</v>
      </c>
      <c r="C32" s="127">
        <v>26135.440203599996</v>
      </c>
      <c r="D32" s="119">
        <v>67465.227304799992</v>
      </c>
      <c r="E32">
        <v>1541.8362959999999</v>
      </c>
      <c r="F32">
        <v>24593.603907599994</v>
      </c>
      <c r="G32">
        <v>26135.440203599996</v>
      </c>
      <c r="H32">
        <v>3163.3243199999997</v>
      </c>
      <c r="I32">
        <v>56332.087156799993</v>
      </c>
      <c r="J32">
        <v>59495.411476799993</v>
      </c>
      <c r="K32" s="1">
        <f t="shared" si="1"/>
        <v>7969.8158279999989</v>
      </c>
      <c r="L32" s="130">
        <f t="shared" si="2"/>
        <v>0</v>
      </c>
    </row>
    <row r="33" spans="1:12">
      <c r="A33" s="19">
        <f t="shared" si="3"/>
        <v>28</v>
      </c>
      <c r="B33" s="20" t="s">
        <v>93</v>
      </c>
      <c r="C33" s="127">
        <v>20707</v>
      </c>
      <c r="D33" s="119">
        <v>123386.88086727999</v>
      </c>
      <c r="E33">
        <v>1245.2918400000001</v>
      </c>
      <c r="F33">
        <v>19461.527074079997</v>
      </c>
      <c r="G33">
        <v>20706.818914079999</v>
      </c>
      <c r="H33">
        <v>6612.5928960000001</v>
      </c>
      <c r="I33">
        <v>116773.88086727999</v>
      </c>
      <c r="J33">
        <v>123386.47376328</v>
      </c>
      <c r="K33" s="1">
        <f t="shared" si="1"/>
        <v>0.40710399999807123</v>
      </c>
      <c r="L33" s="130">
        <f t="shared" si="2"/>
        <v>-0.18108592000135104</v>
      </c>
    </row>
    <row r="34" spans="1:12">
      <c r="A34" s="19">
        <f t="shared" si="3"/>
        <v>29</v>
      </c>
      <c r="B34" s="20" t="s">
        <v>94</v>
      </c>
      <c r="C34" s="127">
        <v>13793.937768</v>
      </c>
      <c r="D34" s="119">
        <v>35190.771408000001</v>
      </c>
      <c r="E34">
        <v>822.63167999999996</v>
      </c>
      <c r="F34">
        <v>12971.306088000001</v>
      </c>
      <c r="G34">
        <v>13793.937768</v>
      </c>
      <c r="H34">
        <v>1875.80016</v>
      </c>
      <c r="I34">
        <v>33314.971247999994</v>
      </c>
      <c r="J34">
        <v>35190.771408000001</v>
      </c>
      <c r="K34" s="1">
        <f t="shared" si="1"/>
        <v>0</v>
      </c>
      <c r="L34" s="130">
        <f t="shared" si="2"/>
        <v>0</v>
      </c>
    </row>
    <row r="35" spans="1:12">
      <c r="A35" s="19">
        <f t="shared" si="3"/>
        <v>30</v>
      </c>
      <c r="B35" s="20" t="s">
        <v>95</v>
      </c>
      <c r="C35" s="127">
        <v>11769.280164719999</v>
      </c>
      <c r="D35" s="119">
        <v>110783.03295851998</v>
      </c>
      <c r="E35">
        <v>713.78517599999998</v>
      </c>
      <c r="F35">
        <v>11055.49498872</v>
      </c>
      <c r="G35">
        <v>11769.280164719999</v>
      </c>
      <c r="H35">
        <v>5968.1119680000002</v>
      </c>
      <c r="I35">
        <v>104814.92099051998</v>
      </c>
      <c r="J35">
        <v>110783.03295851998</v>
      </c>
      <c r="K35" s="1">
        <f t="shared" si="1"/>
        <v>0</v>
      </c>
      <c r="L35" s="130">
        <f t="shared" si="2"/>
        <v>0</v>
      </c>
    </row>
    <row r="36" spans="1:12">
      <c r="A36" s="19">
        <f t="shared" si="3"/>
        <v>31</v>
      </c>
      <c r="B36" s="20" t="s">
        <v>96</v>
      </c>
      <c r="C36" s="127">
        <v>11730.350779679999</v>
      </c>
      <c r="D36" s="119">
        <v>29529.591378768004</v>
      </c>
      <c r="E36">
        <v>644.18016</v>
      </c>
      <c r="F36">
        <v>11086.170619679999</v>
      </c>
      <c r="G36">
        <v>11730.350779679999</v>
      </c>
      <c r="H36" s="131">
        <v>1436.7974400000001</v>
      </c>
      <c r="I36" s="131">
        <v>28092.793938767998</v>
      </c>
      <c r="J36" s="131">
        <v>29529.591378768004</v>
      </c>
      <c r="K36" s="1">
        <f t="shared" si="1"/>
        <v>0</v>
      </c>
      <c r="L36" s="130">
        <f t="shared" si="2"/>
        <v>0</v>
      </c>
    </row>
    <row r="37" spans="1:12">
      <c r="A37" s="19">
        <f t="shared" si="3"/>
        <v>32</v>
      </c>
      <c r="B37" s="20" t="s">
        <v>97</v>
      </c>
      <c r="C37" s="127">
        <v>18616.644703800001</v>
      </c>
      <c r="D37" s="119">
        <v>83688.747426647999</v>
      </c>
      <c r="E37">
        <v>1130.7535200000002</v>
      </c>
      <c r="F37">
        <v>17485.891183799999</v>
      </c>
      <c r="G37">
        <v>18616.644703800001</v>
      </c>
      <c r="H37">
        <v>4490.1099359999998</v>
      </c>
      <c r="I37">
        <v>79198.63749064799</v>
      </c>
      <c r="J37">
        <v>83688.747426647999</v>
      </c>
      <c r="K37" s="1">
        <f t="shared" si="1"/>
        <v>0</v>
      </c>
      <c r="L37" s="130">
        <f t="shared" si="2"/>
        <v>0</v>
      </c>
    </row>
    <row r="38" spans="1:12">
      <c r="A38" s="19">
        <f t="shared" si="3"/>
        <v>33</v>
      </c>
      <c r="B38" s="20" t="s">
        <v>98</v>
      </c>
      <c r="C38" s="127">
        <v>9504</v>
      </c>
      <c r="D38" s="119">
        <v>85513</v>
      </c>
      <c r="E38">
        <v>577.94256000000007</v>
      </c>
      <c r="F38">
        <v>8926.521084</v>
      </c>
      <c r="G38">
        <v>9504.4636439999995</v>
      </c>
      <c r="H38">
        <v>4261.2242399999996</v>
      </c>
      <c r="I38">
        <v>81251.702531999996</v>
      </c>
      <c r="J38">
        <v>85512.926772000006</v>
      </c>
      <c r="K38" s="1">
        <f t="shared" si="1"/>
        <v>7.3227999993832782E-2</v>
      </c>
      <c r="L38" s="130">
        <f t="shared" si="2"/>
        <v>0.46364399999947636</v>
      </c>
    </row>
    <row r="39" spans="1:12">
      <c r="A39" s="19">
        <f t="shared" si="3"/>
        <v>34</v>
      </c>
      <c r="B39" s="20" t="s">
        <v>99</v>
      </c>
      <c r="C39" s="127">
        <v>15838.342883999998</v>
      </c>
      <c r="D39" s="119">
        <v>255143.27343491995</v>
      </c>
      <c r="E39">
        <v>966.42935999999997</v>
      </c>
      <c r="F39">
        <v>14871.913523999998</v>
      </c>
      <c r="G39">
        <v>15838.342883999998</v>
      </c>
      <c r="H39">
        <v>20702.342232000003</v>
      </c>
      <c r="I39">
        <v>234440.93120291998</v>
      </c>
      <c r="J39">
        <v>255143.27343491995</v>
      </c>
      <c r="K39" s="1">
        <f t="shared" si="1"/>
        <v>0</v>
      </c>
      <c r="L39" s="130">
        <f t="shared" si="2"/>
        <v>0</v>
      </c>
    </row>
    <row r="40" spans="1:12">
      <c r="A40" s="19">
        <f t="shared" si="3"/>
        <v>35</v>
      </c>
      <c r="B40" s="20" t="s">
        <v>100</v>
      </c>
      <c r="C40" s="127">
        <v>12609.2596968</v>
      </c>
      <c r="D40" s="119">
        <v>66802.257531827985</v>
      </c>
      <c r="E40">
        <v>724.94135999999992</v>
      </c>
      <c r="F40">
        <v>12738.017284799998</v>
      </c>
      <c r="G40">
        <v>13462.958644799997</v>
      </c>
      <c r="H40">
        <v>3235.4618399999999</v>
      </c>
      <c r="I40">
        <v>68534.717715827996</v>
      </c>
      <c r="J40">
        <v>71770.179555827999</v>
      </c>
      <c r="K40" s="1">
        <f t="shared" si="1"/>
        <v>-4967.9220240000141</v>
      </c>
      <c r="L40" s="130">
        <f t="shared" si="2"/>
        <v>853.69894799999747</v>
      </c>
    </row>
    <row r="41" spans="1:12">
      <c r="A41" s="19">
        <f t="shared" si="3"/>
        <v>36</v>
      </c>
      <c r="B41" s="20" t="s">
        <v>101</v>
      </c>
      <c r="C41" s="127">
        <v>13864</v>
      </c>
      <c r="D41" s="119">
        <v>95617</v>
      </c>
      <c r="K41" s="1">
        <f t="shared" si="1"/>
        <v>95617</v>
      </c>
      <c r="L41" s="130">
        <f t="shared" si="2"/>
        <v>-13864</v>
      </c>
    </row>
    <row r="42" spans="1:12">
      <c r="A42" s="19">
        <f t="shared" si="3"/>
        <v>37</v>
      </c>
      <c r="B42" s="20" t="s">
        <v>102</v>
      </c>
      <c r="C42" s="127">
        <v>17484.987779999996</v>
      </c>
      <c r="D42" s="119">
        <v>137505.18283218</v>
      </c>
      <c r="K42" s="1">
        <f t="shared" si="1"/>
        <v>137505.18283218</v>
      </c>
      <c r="L42" s="130">
        <f t="shared" si="2"/>
        <v>-17484.987779999996</v>
      </c>
    </row>
    <row r="43" spans="1:12">
      <c r="A43" s="19">
        <f t="shared" si="3"/>
        <v>38</v>
      </c>
      <c r="B43" s="20" t="s">
        <v>103</v>
      </c>
      <c r="C43" s="127">
        <v>12631</v>
      </c>
      <c r="D43" s="119">
        <v>59224.687967671191</v>
      </c>
      <c r="K43" s="1">
        <f t="shared" si="1"/>
        <v>59224.687967671191</v>
      </c>
      <c r="L43" s="130">
        <f t="shared" si="2"/>
        <v>-12631</v>
      </c>
    </row>
    <row r="44" spans="1:12">
      <c r="A44" s="19">
        <f t="shared" si="3"/>
        <v>39</v>
      </c>
      <c r="B44" s="20" t="s">
        <v>104</v>
      </c>
      <c r="C44" s="127">
        <v>15167.486412</v>
      </c>
      <c r="D44" s="119">
        <v>138433.30872696001</v>
      </c>
      <c r="K44" s="1">
        <f t="shared" si="1"/>
        <v>138433.30872696001</v>
      </c>
      <c r="L44" s="130">
        <f t="shared" si="2"/>
        <v>-15167.486412</v>
      </c>
    </row>
    <row r="45" spans="1:12">
      <c r="A45" s="19">
        <f t="shared" si="3"/>
        <v>40</v>
      </c>
      <c r="B45" s="20" t="s">
        <v>105</v>
      </c>
      <c r="C45" s="127">
        <v>10450.459188000001</v>
      </c>
      <c r="D45" s="119">
        <v>57011.153945580001</v>
      </c>
      <c r="K45" s="1">
        <f t="shared" si="1"/>
        <v>57011.153945580001</v>
      </c>
      <c r="L45" s="130">
        <f t="shared" si="2"/>
        <v>-10450.459188000001</v>
      </c>
    </row>
    <row r="46" spans="1:12">
      <c r="A46" s="19">
        <f t="shared" si="3"/>
        <v>41</v>
      </c>
      <c r="B46" s="20" t="s">
        <v>106</v>
      </c>
      <c r="C46" s="127">
        <v>13694.363279999998</v>
      </c>
      <c r="D46" s="119">
        <v>93489.237226199999</v>
      </c>
      <c r="K46" s="1">
        <f t="shared" si="1"/>
        <v>93489.237226199999</v>
      </c>
      <c r="L46" s="130">
        <f t="shared" si="2"/>
        <v>-13694.363279999998</v>
      </c>
    </row>
    <row r="47" spans="1:12">
      <c r="A47" s="19">
        <f t="shared" si="3"/>
        <v>42</v>
      </c>
      <c r="B47" s="20" t="s">
        <v>107</v>
      </c>
      <c r="C47" s="127">
        <v>12768.419664000001</v>
      </c>
      <c r="D47" s="119">
        <v>64098.311312505597</v>
      </c>
      <c r="K47" s="1">
        <f t="shared" si="1"/>
        <v>64098.311312505597</v>
      </c>
      <c r="L47" s="130">
        <f t="shared" si="2"/>
        <v>-12768.419664000001</v>
      </c>
    </row>
    <row r="48" spans="1:12">
      <c r="A48" s="19">
        <f t="shared" si="3"/>
        <v>43</v>
      </c>
      <c r="B48" s="20" t="s">
        <v>108</v>
      </c>
      <c r="C48" s="127">
        <v>10551.083868</v>
      </c>
      <c r="D48" s="119">
        <v>48669.701534999993</v>
      </c>
      <c r="K48" s="1">
        <f t="shared" si="1"/>
        <v>48669.701534999993</v>
      </c>
      <c r="L48" s="130">
        <f t="shared" si="2"/>
        <v>-10551.083868</v>
      </c>
    </row>
    <row r="49" spans="1:12">
      <c r="A49" s="19">
        <f t="shared" si="3"/>
        <v>44</v>
      </c>
      <c r="B49" s="20" t="s">
        <v>109</v>
      </c>
      <c r="C49" s="127">
        <v>14204.119793759997</v>
      </c>
      <c r="D49" s="119">
        <v>43834.944188879999</v>
      </c>
      <c r="K49" s="1">
        <f t="shared" si="1"/>
        <v>43834.944188879999</v>
      </c>
      <c r="L49" s="130">
        <f t="shared" si="2"/>
        <v>-14204.119793759997</v>
      </c>
    </row>
    <row r="50" spans="1:12">
      <c r="A50" s="19">
        <f t="shared" si="3"/>
        <v>45</v>
      </c>
      <c r="B50" s="20" t="s">
        <v>110</v>
      </c>
      <c r="C50" s="127">
        <v>10377.723704399998</v>
      </c>
      <c r="D50" s="119">
        <v>26164.593837</v>
      </c>
      <c r="K50" s="1">
        <f t="shared" si="1"/>
        <v>26164.593837</v>
      </c>
      <c r="L50" s="130">
        <f t="shared" si="2"/>
        <v>-10377.723704399998</v>
      </c>
    </row>
    <row r="51" spans="1:12">
      <c r="A51" s="19">
        <f t="shared" si="3"/>
        <v>46</v>
      </c>
      <c r="B51" s="20" t="s">
        <v>111</v>
      </c>
      <c r="C51" s="127">
        <v>12150.242676</v>
      </c>
      <c r="D51" s="119">
        <v>34598.757959999995</v>
      </c>
      <c r="K51" s="1">
        <f t="shared" si="1"/>
        <v>34598.757959999995</v>
      </c>
      <c r="L51" s="130">
        <f t="shared" si="2"/>
        <v>-12150.242676</v>
      </c>
    </row>
    <row r="52" spans="1:12">
      <c r="A52" s="19">
        <f t="shared" si="3"/>
        <v>47</v>
      </c>
      <c r="B52" s="20" t="s">
        <v>112</v>
      </c>
      <c r="C52" s="127">
        <v>14415.431565599998</v>
      </c>
      <c r="D52" s="119">
        <v>42595.3062288</v>
      </c>
      <c r="K52" s="1">
        <f t="shared" si="1"/>
        <v>42595.3062288</v>
      </c>
      <c r="L52" s="130">
        <f t="shared" si="2"/>
        <v>-14415.431565599998</v>
      </c>
    </row>
    <row r="53" spans="1:12">
      <c r="A53" s="19">
        <f t="shared" si="3"/>
        <v>48</v>
      </c>
      <c r="B53" s="20" t="s">
        <v>113</v>
      </c>
      <c r="C53" s="127">
        <v>12336.344279999999</v>
      </c>
      <c r="D53" s="119">
        <v>46668.685405679993</v>
      </c>
      <c r="K53" s="1">
        <f t="shared" si="1"/>
        <v>46668.685405679993</v>
      </c>
      <c r="L53" s="130">
        <f t="shared" si="2"/>
        <v>-12336.344279999999</v>
      </c>
    </row>
    <row r="54" spans="1:12">
      <c r="A54" s="19">
        <f t="shared" si="3"/>
        <v>49</v>
      </c>
      <c r="B54" s="20" t="s">
        <v>114</v>
      </c>
      <c r="C54" s="127">
        <v>13710.590883599998</v>
      </c>
      <c r="D54" s="119">
        <v>96547.281582480005</v>
      </c>
      <c r="K54" s="1">
        <f t="shared" si="1"/>
        <v>96547.281582480005</v>
      </c>
      <c r="L54" s="130">
        <f t="shared" si="2"/>
        <v>-13710.590883599998</v>
      </c>
    </row>
    <row r="55" spans="1:12">
      <c r="A55" s="19">
        <f t="shared" si="3"/>
        <v>50</v>
      </c>
      <c r="B55" s="20" t="s">
        <v>115</v>
      </c>
      <c r="C55" s="127">
        <v>15686.012113199999</v>
      </c>
      <c r="D55" s="119">
        <v>45151.532986715996</v>
      </c>
      <c r="K55" s="1">
        <f t="shared" si="1"/>
        <v>45151.532986715996</v>
      </c>
      <c r="L55" s="130">
        <f t="shared" si="2"/>
        <v>-15686.012113199999</v>
      </c>
    </row>
    <row r="56" spans="1:12">
      <c r="A56" s="19">
        <f t="shared" si="3"/>
        <v>51</v>
      </c>
      <c r="B56" s="20" t="s">
        <v>116</v>
      </c>
      <c r="C56" s="127">
        <v>24637.2728112</v>
      </c>
      <c r="D56" s="119">
        <v>164011.27386839996</v>
      </c>
      <c r="K56" s="1">
        <f t="shared" si="1"/>
        <v>164011.27386839996</v>
      </c>
      <c r="L56" s="130">
        <f t="shared" si="2"/>
        <v>-24637.2728112</v>
      </c>
    </row>
    <row r="57" spans="1:12">
      <c r="A57" s="19">
        <f t="shared" si="3"/>
        <v>52</v>
      </c>
      <c r="B57" s="20" t="s">
        <v>117</v>
      </c>
      <c r="C57" s="127">
        <v>10822.072716000002</v>
      </c>
      <c r="D57" s="119">
        <v>58724.773482959994</v>
      </c>
      <c r="K57" s="1">
        <f t="shared" si="1"/>
        <v>58724.773482959994</v>
      </c>
      <c r="L57" s="130">
        <f t="shared" si="2"/>
        <v>-10822.072716000002</v>
      </c>
    </row>
    <row r="58" spans="1:12">
      <c r="A58" s="19">
        <f t="shared" si="3"/>
        <v>53</v>
      </c>
      <c r="B58" s="20" t="s">
        <v>118</v>
      </c>
      <c r="C58" s="127">
        <v>15095.876234400001</v>
      </c>
      <c r="D58" s="119">
        <v>138061.81383696001</v>
      </c>
      <c r="K58" s="1">
        <f t="shared" si="1"/>
        <v>138061.81383696001</v>
      </c>
      <c r="L58" s="130">
        <f t="shared" si="2"/>
        <v>-15095.876234400001</v>
      </c>
    </row>
    <row r="59" spans="1:12">
      <c r="A59" s="19">
        <f t="shared" si="3"/>
        <v>54</v>
      </c>
      <c r="B59" s="20" t="s">
        <v>119</v>
      </c>
      <c r="C59" s="127">
        <v>8304.416265599999</v>
      </c>
      <c r="D59" s="119">
        <v>16470.178349039998</v>
      </c>
      <c r="K59" s="1">
        <f t="shared" si="1"/>
        <v>16470.178349039998</v>
      </c>
      <c r="L59" s="130">
        <f t="shared" si="2"/>
        <v>-8304.416265599999</v>
      </c>
    </row>
    <row r="60" spans="1:12">
      <c r="A60" s="19">
        <f t="shared" si="3"/>
        <v>55</v>
      </c>
      <c r="B60" s="20" t="s">
        <v>120</v>
      </c>
      <c r="C60" s="127">
        <v>14704</v>
      </c>
      <c r="D60" s="119">
        <v>83904</v>
      </c>
      <c r="K60" s="1">
        <f t="shared" si="1"/>
        <v>83904</v>
      </c>
      <c r="L60" s="130">
        <f t="shared" si="2"/>
        <v>-14704</v>
      </c>
    </row>
    <row r="61" spans="1:12">
      <c r="A61" s="19">
        <f t="shared" si="3"/>
        <v>56</v>
      </c>
      <c r="B61" s="20" t="s">
        <v>121</v>
      </c>
      <c r="C61" s="127">
        <v>13037.52</v>
      </c>
      <c r="D61" s="119">
        <v>109377.6791928</v>
      </c>
      <c r="K61" s="1">
        <f t="shared" si="1"/>
        <v>109377.6791928</v>
      </c>
      <c r="L61" s="130">
        <f t="shared" si="2"/>
        <v>-13037.52</v>
      </c>
    </row>
    <row r="62" spans="1:12">
      <c r="A62" s="19">
        <f t="shared" si="3"/>
        <v>57</v>
      </c>
      <c r="B62" s="20" t="s">
        <v>122</v>
      </c>
      <c r="C62" s="127">
        <v>16426</v>
      </c>
      <c r="D62" s="119">
        <v>26423.959297319998</v>
      </c>
      <c r="K62" s="1">
        <f t="shared" si="1"/>
        <v>26423.959297319998</v>
      </c>
      <c r="L62" s="130">
        <f t="shared" si="2"/>
        <v>-16426</v>
      </c>
    </row>
    <row r="63" spans="1:12">
      <c r="A63" s="19">
        <f t="shared" si="3"/>
        <v>58</v>
      </c>
      <c r="B63" s="20" t="s">
        <v>123</v>
      </c>
      <c r="C63" s="127">
        <v>12149.067528</v>
      </c>
      <c r="D63" s="119">
        <v>57625.956273599993</v>
      </c>
      <c r="K63" s="1">
        <f t="shared" si="1"/>
        <v>57625.956273599993</v>
      </c>
      <c r="L63" s="130">
        <f t="shared" si="2"/>
        <v>-12149.067528</v>
      </c>
    </row>
    <row r="64" spans="1:12">
      <c r="A64" s="19">
        <f t="shared" si="3"/>
        <v>59</v>
      </c>
      <c r="B64" s="20" t="s">
        <v>124</v>
      </c>
      <c r="C64" s="127">
        <v>19244.019871439999</v>
      </c>
      <c r="D64" s="119">
        <v>95323.391668440003</v>
      </c>
      <c r="K64" s="1">
        <f t="shared" si="1"/>
        <v>95323.391668440003</v>
      </c>
      <c r="L64" s="130">
        <f t="shared" si="2"/>
        <v>-19244.019871439999</v>
      </c>
    </row>
    <row r="65" spans="1:12">
      <c r="A65" s="19">
        <f t="shared" si="3"/>
        <v>60</v>
      </c>
      <c r="B65" s="20" t="s">
        <v>125</v>
      </c>
      <c r="C65" s="127">
        <v>21160.381787999999</v>
      </c>
      <c r="D65" s="119">
        <v>90547.833074399998</v>
      </c>
      <c r="K65" s="1">
        <f t="shared" si="1"/>
        <v>90547.833074399998</v>
      </c>
      <c r="L65" s="130">
        <f t="shared" si="2"/>
        <v>-21160.381787999999</v>
      </c>
    </row>
    <row r="66" spans="1:12">
      <c r="A66" s="19">
        <f t="shared" si="3"/>
        <v>61</v>
      </c>
      <c r="B66" s="20" t="s">
        <v>126</v>
      </c>
      <c r="C66" s="127">
        <v>20317.23741528</v>
      </c>
      <c r="D66" s="119">
        <v>81766.052157628801</v>
      </c>
      <c r="K66" s="1">
        <f t="shared" si="1"/>
        <v>81766.052157628801</v>
      </c>
      <c r="L66" s="130">
        <f t="shared" si="2"/>
        <v>-20317.23741528</v>
      </c>
    </row>
    <row r="67" spans="1:12">
      <c r="A67" s="19">
        <f t="shared" si="3"/>
        <v>62</v>
      </c>
      <c r="B67" s="20" t="s">
        <v>127</v>
      </c>
      <c r="C67" s="127">
        <v>10856.198761200001</v>
      </c>
      <c r="D67" s="119">
        <v>84045</v>
      </c>
      <c r="K67" s="1">
        <f t="shared" si="1"/>
        <v>84045</v>
      </c>
      <c r="L67" s="130">
        <f t="shared" si="2"/>
        <v>-10856.198761200001</v>
      </c>
    </row>
    <row r="68" spans="1:12">
      <c r="A68" s="19">
        <f t="shared" si="3"/>
        <v>63</v>
      </c>
      <c r="B68" s="20" t="s">
        <v>128</v>
      </c>
      <c r="C68" s="127">
        <v>13071.913919999999</v>
      </c>
      <c r="D68" s="119">
        <v>87163.24649759999</v>
      </c>
      <c r="K68" s="1">
        <f t="shared" si="1"/>
        <v>87163.24649759999</v>
      </c>
      <c r="L68" s="130">
        <f t="shared" si="2"/>
        <v>-13071.913919999999</v>
      </c>
    </row>
    <row r="69" spans="1:12">
      <c r="A69" s="19">
        <f t="shared" si="3"/>
        <v>64</v>
      </c>
      <c r="B69" s="20" t="s">
        <v>129</v>
      </c>
      <c r="C69" s="127">
        <v>12112.122672</v>
      </c>
      <c r="D69" s="119">
        <v>74957.353333200008</v>
      </c>
      <c r="K69" s="1">
        <f t="shared" si="1"/>
        <v>74957.353333200008</v>
      </c>
      <c r="L69" s="130">
        <f t="shared" si="2"/>
        <v>-12112.122672</v>
      </c>
    </row>
    <row r="70" spans="1:12">
      <c r="A70" s="19">
        <f t="shared" si="3"/>
        <v>65</v>
      </c>
      <c r="B70" s="20" t="s">
        <v>130</v>
      </c>
      <c r="C70" s="127">
        <v>10039.988556000002</v>
      </c>
      <c r="D70" s="119">
        <v>84240.906174593983</v>
      </c>
      <c r="K70" s="1">
        <f t="shared" si="1"/>
        <v>84240.906174593983</v>
      </c>
      <c r="L70" s="130">
        <f t="shared" si="2"/>
        <v>-10039.988556000002</v>
      </c>
    </row>
    <row r="71" spans="1:12">
      <c r="A71" s="19">
        <f t="shared" si="3"/>
        <v>66</v>
      </c>
      <c r="B71" s="20" t="s">
        <v>131</v>
      </c>
      <c r="C71" s="127">
        <v>13684.328892</v>
      </c>
      <c r="D71" s="119">
        <v>80789.696953559993</v>
      </c>
      <c r="K71" s="1">
        <f t="shared" ref="K71:K100" si="4">D71-J71</f>
        <v>80789.696953559993</v>
      </c>
      <c r="L71" s="130">
        <f t="shared" ref="L71:L100" si="5">G71-C71</f>
        <v>-13684.328892</v>
      </c>
    </row>
    <row r="72" spans="1:12">
      <c r="A72" s="19">
        <f t="shared" ref="A72:A100" si="6">A71+1</f>
        <v>67</v>
      </c>
      <c r="B72" s="20" t="s">
        <v>132</v>
      </c>
      <c r="C72" s="127">
        <v>16289.933867999996</v>
      </c>
      <c r="D72" s="119">
        <v>206663.65829928001</v>
      </c>
      <c r="K72" s="1">
        <f t="shared" si="4"/>
        <v>206663.65829928001</v>
      </c>
      <c r="L72" s="130">
        <f t="shared" si="5"/>
        <v>-16289.933867999996</v>
      </c>
    </row>
    <row r="73" spans="1:12">
      <c r="A73" s="19">
        <f t="shared" si="6"/>
        <v>68</v>
      </c>
      <c r="B73" s="20" t="s">
        <v>133</v>
      </c>
      <c r="C73" s="127">
        <v>11926</v>
      </c>
      <c r="D73" s="119">
        <v>100849</v>
      </c>
      <c r="K73" s="1">
        <f t="shared" si="4"/>
        <v>100849</v>
      </c>
      <c r="L73" s="130">
        <f t="shared" si="5"/>
        <v>-11926</v>
      </c>
    </row>
    <row r="74" spans="1:12">
      <c r="A74" s="19">
        <f t="shared" si="6"/>
        <v>69</v>
      </c>
      <c r="B74" s="20" t="s">
        <v>134</v>
      </c>
      <c r="C74" s="127">
        <v>14192</v>
      </c>
      <c r="D74" s="119">
        <v>65193</v>
      </c>
      <c r="K74" s="1">
        <f t="shared" si="4"/>
        <v>65193</v>
      </c>
      <c r="L74" s="130">
        <f t="shared" si="5"/>
        <v>-14192</v>
      </c>
    </row>
    <row r="75" spans="1:12">
      <c r="A75" s="19">
        <f t="shared" si="6"/>
        <v>70</v>
      </c>
      <c r="B75" s="20" t="s">
        <v>135</v>
      </c>
      <c r="C75" s="127">
        <v>12102.836616000001</v>
      </c>
      <c r="D75" s="119">
        <v>75244.088929319987</v>
      </c>
      <c r="K75" s="1">
        <f t="shared" si="4"/>
        <v>75244.088929319987</v>
      </c>
      <c r="L75" s="130">
        <f t="shared" si="5"/>
        <v>-12102.836616000001</v>
      </c>
    </row>
    <row r="76" spans="1:12">
      <c r="A76" s="19">
        <f t="shared" si="6"/>
        <v>71</v>
      </c>
      <c r="B76" s="20" t="s">
        <v>136</v>
      </c>
      <c r="C76" s="127">
        <v>12165.802</v>
      </c>
      <c r="D76" s="119">
        <v>71085.911453153996</v>
      </c>
      <c r="K76" s="1">
        <f t="shared" si="4"/>
        <v>71085.911453153996</v>
      </c>
      <c r="L76" s="130">
        <f t="shared" si="5"/>
        <v>-12165.802</v>
      </c>
    </row>
    <row r="77" spans="1:12">
      <c r="A77" s="19">
        <f t="shared" si="6"/>
        <v>72</v>
      </c>
      <c r="B77" s="20" t="s">
        <v>137</v>
      </c>
      <c r="C77" s="127">
        <v>13905.42342696</v>
      </c>
      <c r="D77" s="119">
        <v>32948.194612319996</v>
      </c>
      <c r="K77" s="1">
        <f t="shared" si="4"/>
        <v>32948.194612319996</v>
      </c>
      <c r="L77" s="130">
        <f t="shared" si="5"/>
        <v>-13905.42342696</v>
      </c>
    </row>
    <row r="78" spans="1:12">
      <c r="A78" s="19">
        <f t="shared" si="6"/>
        <v>73</v>
      </c>
      <c r="B78" s="20" t="s">
        <v>138</v>
      </c>
      <c r="C78" s="127">
        <v>16836.928757999998</v>
      </c>
      <c r="D78" s="119">
        <v>155641.8127654728</v>
      </c>
      <c r="K78" s="1">
        <f t="shared" si="4"/>
        <v>155641.8127654728</v>
      </c>
      <c r="L78" s="130">
        <f t="shared" si="5"/>
        <v>-16836.928757999998</v>
      </c>
    </row>
    <row r="79" spans="1:12">
      <c r="A79" s="19">
        <f t="shared" si="6"/>
        <v>74</v>
      </c>
      <c r="B79" s="20" t="s">
        <v>139</v>
      </c>
      <c r="C79" s="127">
        <v>12968.054642039999</v>
      </c>
      <c r="D79" s="119">
        <v>58367.39009868</v>
      </c>
      <c r="K79" s="1">
        <f t="shared" si="4"/>
        <v>58367.39009868</v>
      </c>
      <c r="L79" s="130">
        <f t="shared" si="5"/>
        <v>-12968.054642039999</v>
      </c>
    </row>
    <row r="80" spans="1:12">
      <c r="A80" s="19">
        <f t="shared" si="6"/>
        <v>75</v>
      </c>
      <c r="B80" s="20" t="s">
        <v>140</v>
      </c>
      <c r="C80" s="127">
        <v>14621.878042199998</v>
      </c>
      <c r="D80" s="119">
        <v>60591.74522076</v>
      </c>
      <c r="K80" s="1">
        <f t="shared" si="4"/>
        <v>60591.74522076</v>
      </c>
      <c r="L80" s="130">
        <f t="shared" si="5"/>
        <v>-14621.878042199998</v>
      </c>
    </row>
    <row r="81" spans="1:12">
      <c r="A81" s="19">
        <f t="shared" si="6"/>
        <v>76</v>
      </c>
      <c r="B81" s="20" t="s">
        <v>141</v>
      </c>
      <c r="C81" s="127">
        <v>16080</v>
      </c>
      <c r="D81" s="119">
        <v>167142</v>
      </c>
      <c r="K81" s="1">
        <f t="shared" si="4"/>
        <v>167142</v>
      </c>
      <c r="L81" s="130">
        <f t="shared" si="5"/>
        <v>-16080</v>
      </c>
    </row>
    <row r="82" spans="1:12">
      <c r="A82" s="19">
        <f t="shared" si="6"/>
        <v>77</v>
      </c>
      <c r="B82" s="20" t="s">
        <v>142</v>
      </c>
      <c r="C82" s="127">
        <v>10184</v>
      </c>
      <c r="D82" s="119">
        <v>63082</v>
      </c>
      <c r="K82" s="1">
        <f t="shared" si="4"/>
        <v>63082</v>
      </c>
      <c r="L82" s="130">
        <f t="shared" si="5"/>
        <v>-10184</v>
      </c>
    </row>
    <row r="83" spans="1:12">
      <c r="A83" s="19">
        <f t="shared" si="6"/>
        <v>78</v>
      </c>
      <c r="B83" s="20" t="s">
        <v>143</v>
      </c>
      <c r="C83" s="127">
        <v>17392.5909612</v>
      </c>
      <c r="D83" s="119">
        <v>116266.04379</v>
      </c>
      <c r="K83" s="1">
        <f t="shared" si="4"/>
        <v>116266.04379</v>
      </c>
      <c r="L83" s="130">
        <f t="shared" si="5"/>
        <v>-17392.5909612</v>
      </c>
    </row>
    <row r="84" spans="1:12">
      <c r="A84" s="19">
        <f t="shared" si="6"/>
        <v>79</v>
      </c>
      <c r="B84" s="20" t="s">
        <v>144</v>
      </c>
      <c r="C84" s="127">
        <v>12284.517024000001</v>
      </c>
      <c r="D84" s="119">
        <v>62898.81667991999</v>
      </c>
      <c r="K84" s="1">
        <f t="shared" si="4"/>
        <v>62898.81667991999</v>
      </c>
      <c r="L84" s="130">
        <f t="shared" si="5"/>
        <v>-12284.517024000001</v>
      </c>
    </row>
    <row r="85" spans="1:12">
      <c r="A85" s="19">
        <f t="shared" si="6"/>
        <v>80</v>
      </c>
      <c r="B85" s="20" t="s">
        <v>145</v>
      </c>
      <c r="C85" s="127">
        <v>15305</v>
      </c>
      <c r="D85" s="119">
        <v>110376.342331501</v>
      </c>
      <c r="K85" s="1">
        <f t="shared" si="4"/>
        <v>110376.342331501</v>
      </c>
      <c r="L85" s="130">
        <f t="shared" si="5"/>
        <v>-15305</v>
      </c>
    </row>
    <row r="86" spans="1:12">
      <c r="A86" s="19">
        <f t="shared" si="6"/>
        <v>81</v>
      </c>
      <c r="B86" s="20" t="s">
        <v>146</v>
      </c>
      <c r="C86" s="127">
        <v>18171.246223260001</v>
      </c>
      <c r="D86" s="119">
        <v>61006.276992959996</v>
      </c>
      <c r="K86" s="1">
        <f t="shared" si="4"/>
        <v>61006.276992959996</v>
      </c>
      <c r="L86" s="130">
        <f t="shared" si="5"/>
        <v>-18171.246223260001</v>
      </c>
    </row>
    <row r="87" spans="1:12">
      <c r="A87" s="19">
        <f t="shared" si="6"/>
        <v>82</v>
      </c>
      <c r="B87" s="20" t="s">
        <v>147</v>
      </c>
      <c r="C87" s="127">
        <v>21146</v>
      </c>
      <c r="D87" s="119">
        <v>155983.29785999999</v>
      </c>
      <c r="K87" s="1">
        <f t="shared" si="4"/>
        <v>155983.29785999999</v>
      </c>
      <c r="L87" s="130">
        <f t="shared" si="5"/>
        <v>-21146</v>
      </c>
    </row>
    <row r="88" spans="1:12">
      <c r="A88" s="19">
        <f t="shared" si="6"/>
        <v>83</v>
      </c>
      <c r="B88" s="20" t="s">
        <v>148</v>
      </c>
      <c r="C88" s="127">
        <v>13608.547992</v>
      </c>
      <c r="D88" s="119">
        <v>164318.75958420002</v>
      </c>
      <c r="K88" s="1">
        <f t="shared" si="4"/>
        <v>164318.75958420002</v>
      </c>
      <c r="L88" s="130">
        <f t="shared" si="5"/>
        <v>-13608.547992</v>
      </c>
    </row>
    <row r="89" spans="1:12">
      <c r="A89" s="19">
        <f t="shared" si="6"/>
        <v>84</v>
      </c>
      <c r="B89" s="20" t="s">
        <v>149</v>
      </c>
      <c r="C89" s="127">
        <v>27145.582487243999</v>
      </c>
      <c r="D89" s="119">
        <v>264289.10218167602</v>
      </c>
      <c r="K89" s="1">
        <f t="shared" si="4"/>
        <v>264289.10218167602</v>
      </c>
      <c r="L89" s="130">
        <f t="shared" si="5"/>
        <v>-27145.582487243999</v>
      </c>
    </row>
    <row r="90" spans="1:12">
      <c r="A90" s="19">
        <f t="shared" si="6"/>
        <v>85</v>
      </c>
      <c r="B90" s="20" t="s">
        <v>150</v>
      </c>
      <c r="C90" s="127">
        <v>21589</v>
      </c>
      <c r="D90" s="119">
        <v>114664</v>
      </c>
      <c r="K90" s="1">
        <f t="shared" si="4"/>
        <v>114664</v>
      </c>
      <c r="L90" s="130">
        <f t="shared" si="5"/>
        <v>-21589</v>
      </c>
    </row>
    <row r="91" spans="1:12">
      <c r="A91" s="19">
        <f t="shared" si="6"/>
        <v>86</v>
      </c>
      <c r="B91" s="20" t="s">
        <v>151</v>
      </c>
      <c r="C91" s="127">
        <v>12976.267009679997</v>
      </c>
      <c r="D91" s="119">
        <v>70109.430734551992</v>
      </c>
      <c r="K91" s="1">
        <f t="shared" si="4"/>
        <v>70109.430734551992</v>
      </c>
      <c r="L91" s="130">
        <f t="shared" si="5"/>
        <v>-12976.267009679997</v>
      </c>
    </row>
    <row r="92" spans="1:12">
      <c r="A92" s="19">
        <f t="shared" si="6"/>
        <v>87</v>
      </c>
      <c r="B92" s="20" t="s">
        <v>152</v>
      </c>
      <c r="C92" s="127">
        <v>12212</v>
      </c>
      <c r="D92" s="119">
        <v>74794</v>
      </c>
      <c r="K92" s="1">
        <f t="shared" si="4"/>
        <v>74794</v>
      </c>
      <c r="L92" s="130">
        <f t="shared" si="5"/>
        <v>-12212</v>
      </c>
    </row>
    <row r="93" spans="1:12">
      <c r="A93" s="19">
        <f t="shared" si="6"/>
        <v>88</v>
      </c>
      <c r="B93" s="20" t="s">
        <v>153</v>
      </c>
      <c r="C93" s="127">
        <v>13646.232755999998</v>
      </c>
      <c r="D93" s="119">
        <v>97693.754720608791</v>
      </c>
      <c r="K93" s="1">
        <f t="shared" si="4"/>
        <v>97693.754720608791</v>
      </c>
      <c r="L93" s="130">
        <f t="shared" si="5"/>
        <v>-13646.232755999998</v>
      </c>
    </row>
    <row r="94" spans="1:12">
      <c r="A94" s="19">
        <f t="shared" si="6"/>
        <v>89</v>
      </c>
      <c r="B94" s="20" t="s">
        <v>154</v>
      </c>
      <c r="C94" s="127">
        <v>10330.08533856</v>
      </c>
      <c r="D94" s="119">
        <v>57447.991808531995</v>
      </c>
      <c r="K94" s="1">
        <f t="shared" si="4"/>
        <v>57447.991808531995</v>
      </c>
      <c r="L94" s="130">
        <f t="shared" si="5"/>
        <v>-10330.08533856</v>
      </c>
    </row>
    <row r="95" spans="1:12">
      <c r="A95" s="19">
        <f t="shared" si="6"/>
        <v>90</v>
      </c>
      <c r="B95" s="20" t="s">
        <v>155</v>
      </c>
      <c r="C95" s="127">
        <v>14546</v>
      </c>
      <c r="D95" s="119">
        <v>133621</v>
      </c>
      <c r="K95" s="1">
        <f t="shared" si="4"/>
        <v>133621</v>
      </c>
      <c r="L95" s="130">
        <f t="shared" si="5"/>
        <v>-14546</v>
      </c>
    </row>
    <row r="96" spans="1:12">
      <c r="A96" s="19">
        <f t="shared" si="6"/>
        <v>91</v>
      </c>
      <c r="B96" s="20" t="s">
        <v>156</v>
      </c>
      <c r="C96" s="127">
        <v>13490.129858400001</v>
      </c>
      <c r="D96" s="119">
        <v>28145.375684276762</v>
      </c>
      <c r="K96" s="1">
        <f t="shared" si="4"/>
        <v>28145.375684276762</v>
      </c>
      <c r="L96" s="130">
        <f t="shared" si="5"/>
        <v>-13490.129858400001</v>
      </c>
    </row>
    <row r="97" spans="1:12">
      <c r="A97" s="19">
        <f t="shared" si="6"/>
        <v>92</v>
      </c>
      <c r="B97" s="20" t="s">
        <v>157</v>
      </c>
      <c r="C97" s="127">
        <v>17660</v>
      </c>
      <c r="D97" s="119">
        <v>222995</v>
      </c>
      <c r="K97" s="1">
        <f t="shared" si="4"/>
        <v>222995</v>
      </c>
      <c r="L97" s="130">
        <f t="shared" si="5"/>
        <v>-17660</v>
      </c>
    </row>
    <row r="98" spans="1:12">
      <c r="A98" s="19">
        <f t="shared" si="6"/>
        <v>93</v>
      </c>
      <c r="B98" s="20" t="s">
        <v>158</v>
      </c>
      <c r="C98" s="127">
        <v>13164</v>
      </c>
      <c r="D98" s="119">
        <v>59516</v>
      </c>
      <c r="K98" s="1">
        <f t="shared" si="4"/>
        <v>59516</v>
      </c>
      <c r="L98" s="130">
        <f t="shared" si="5"/>
        <v>-13164</v>
      </c>
    </row>
    <row r="99" spans="1:12">
      <c r="A99" s="19">
        <f t="shared" si="6"/>
        <v>94</v>
      </c>
      <c r="B99" s="20" t="s">
        <v>159</v>
      </c>
      <c r="C99" s="127">
        <v>11145.754526399998</v>
      </c>
      <c r="D99" s="119">
        <v>38190.848367484803</v>
      </c>
      <c r="K99" s="1">
        <f t="shared" si="4"/>
        <v>38190.848367484803</v>
      </c>
      <c r="L99" s="130">
        <f t="shared" si="5"/>
        <v>-11145.754526399998</v>
      </c>
    </row>
    <row r="100" spans="1:12">
      <c r="A100" s="19">
        <f t="shared" si="6"/>
        <v>95</v>
      </c>
      <c r="B100" s="20" t="s">
        <v>160</v>
      </c>
      <c r="C100" s="127">
        <v>12588.407999999999</v>
      </c>
      <c r="D100" s="119">
        <v>52999.679999999986</v>
      </c>
      <c r="K100" s="1">
        <f t="shared" si="4"/>
        <v>52999.679999999986</v>
      </c>
      <c r="L100" s="130">
        <f t="shared" si="5"/>
        <v>-12588.407999999999</v>
      </c>
    </row>
  </sheetData>
  <mergeCells count="2">
    <mergeCell ref="E3:G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G103"/>
  <sheetViews>
    <sheetView view="pageBreakPreview" zoomScale="115" zoomScaleNormal="122" zoomScaleSheetLayoutView="115" workbookViewId="0">
      <pane ySplit="4" topLeftCell="A62" activePane="bottomLeft" state="frozen"/>
      <selection pane="bottomLeft" activeCell="E68" sqref="E68"/>
    </sheetView>
  </sheetViews>
  <sheetFormatPr defaultColWidth="11.42578125" defaultRowHeight="18.75"/>
  <cols>
    <col min="1" max="1" width="7.5703125" style="102" customWidth="1"/>
    <col min="2" max="4" width="25.7109375" style="118" customWidth="1"/>
    <col min="5" max="5" width="39" style="118" customWidth="1"/>
    <col min="6" max="6" width="16.5703125" style="101" customWidth="1"/>
    <col min="7" max="7" width="17.5703125" style="101" customWidth="1"/>
    <col min="8" max="256" width="11.42578125" style="102"/>
    <col min="257" max="257" width="7.5703125" style="102" customWidth="1"/>
    <col min="258" max="260" width="25.7109375" style="102" customWidth="1"/>
    <col min="261" max="261" width="39" style="102" customWidth="1"/>
    <col min="262" max="262" width="16.5703125" style="102" customWidth="1"/>
    <col min="263" max="263" width="17.5703125" style="102" customWidth="1"/>
    <col min="264" max="512" width="11.42578125" style="102"/>
    <col min="513" max="513" width="7.5703125" style="102" customWidth="1"/>
    <col min="514" max="516" width="25.7109375" style="102" customWidth="1"/>
    <col min="517" max="517" width="39" style="102" customWidth="1"/>
    <col min="518" max="518" width="16.5703125" style="102" customWidth="1"/>
    <col min="519" max="519" width="17.5703125" style="102" customWidth="1"/>
    <col min="520" max="768" width="11.42578125" style="102"/>
    <col min="769" max="769" width="7.5703125" style="102" customWidth="1"/>
    <col min="770" max="772" width="25.7109375" style="102" customWidth="1"/>
    <col min="773" max="773" width="39" style="102" customWidth="1"/>
    <col min="774" max="774" width="16.5703125" style="102" customWidth="1"/>
    <col min="775" max="775" width="17.5703125" style="102" customWidth="1"/>
    <col min="776" max="1024" width="11.42578125" style="102"/>
    <col min="1025" max="1025" width="7.5703125" style="102" customWidth="1"/>
    <col min="1026" max="1028" width="25.7109375" style="102" customWidth="1"/>
    <col min="1029" max="1029" width="39" style="102" customWidth="1"/>
    <col min="1030" max="1030" width="16.5703125" style="102" customWidth="1"/>
    <col min="1031" max="1031" width="17.5703125" style="102" customWidth="1"/>
    <col min="1032" max="1280" width="11.42578125" style="102"/>
    <col min="1281" max="1281" width="7.5703125" style="102" customWidth="1"/>
    <col min="1282" max="1284" width="25.7109375" style="102" customWidth="1"/>
    <col min="1285" max="1285" width="39" style="102" customWidth="1"/>
    <col min="1286" max="1286" width="16.5703125" style="102" customWidth="1"/>
    <col min="1287" max="1287" width="17.5703125" style="102" customWidth="1"/>
    <col min="1288" max="1536" width="11.42578125" style="102"/>
    <col min="1537" max="1537" width="7.5703125" style="102" customWidth="1"/>
    <col min="1538" max="1540" width="25.7109375" style="102" customWidth="1"/>
    <col min="1541" max="1541" width="39" style="102" customWidth="1"/>
    <col min="1542" max="1542" width="16.5703125" style="102" customWidth="1"/>
    <col min="1543" max="1543" width="17.5703125" style="102" customWidth="1"/>
    <col min="1544" max="1792" width="11.42578125" style="102"/>
    <col min="1793" max="1793" width="7.5703125" style="102" customWidth="1"/>
    <col min="1794" max="1796" width="25.7109375" style="102" customWidth="1"/>
    <col min="1797" max="1797" width="39" style="102" customWidth="1"/>
    <col min="1798" max="1798" width="16.5703125" style="102" customWidth="1"/>
    <col min="1799" max="1799" width="17.5703125" style="102" customWidth="1"/>
    <col min="1800" max="2048" width="11.42578125" style="102"/>
    <col min="2049" max="2049" width="7.5703125" style="102" customWidth="1"/>
    <col min="2050" max="2052" width="25.7109375" style="102" customWidth="1"/>
    <col min="2053" max="2053" width="39" style="102" customWidth="1"/>
    <col min="2054" max="2054" width="16.5703125" style="102" customWidth="1"/>
    <col min="2055" max="2055" width="17.5703125" style="102" customWidth="1"/>
    <col min="2056" max="2304" width="11.42578125" style="102"/>
    <col min="2305" max="2305" width="7.5703125" style="102" customWidth="1"/>
    <col min="2306" max="2308" width="25.7109375" style="102" customWidth="1"/>
    <col min="2309" max="2309" width="39" style="102" customWidth="1"/>
    <col min="2310" max="2310" width="16.5703125" style="102" customWidth="1"/>
    <col min="2311" max="2311" width="17.5703125" style="102" customWidth="1"/>
    <col min="2312" max="2560" width="11.42578125" style="102"/>
    <col min="2561" max="2561" width="7.5703125" style="102" customWidth="1"/>
    <col min="2562" max="2564" width="25.7109375" style="102" customWidth="1"/>
    <col min="2565" max="2565" width="39" style="102" customWidth="1"/>
    <col min="2566" max="2566" width="16.5703125" style="102" customWidth="1"/>
    <col min="2567" max="2567" width="17.5703125" style="102" customWidth="1"/>
    <col min="2568" max="2816" width="11.42578125" style="102"/>
    <col min="2817" max="2817" width="7.5703125" style="102" customWidth="1"/>
    <col min="2818" max="2820" width="25.7109375" style="102" customWidth="1"/>
    <col min="2821" max="2821" width="39" style="102" customWidth="1"/>
    <col min="2822" max="2822" width="16.5703125" style="102" customWidth="1"/>
    <col min="2823" max="2823" width="17.5703125" style="102" customWidth="1"/>
    <col min="2824" max="3072" width="11.42578125" style="102"/>
    <col min="3073" max="3073" width="7.5703125" style="102" customWidth="1"/>
    <col min="3074" max="3076" width="25.7109375" style="102" customWidth="1"/>
    <col min="3077" max="3077" width="39" style="102" customWidth="1"/>
    <col min="3078" max="3078" width="16.5703125" style="102" customWidth="1"/>
    <col min="3079" max="3079" width="17.5703125" style="102" customWidth="1"/>
    <col min="3080" max="3328" width="11.42578125" style="102"/>
    <col min="3329" max="3329" width="7.5703125" style="102" customWidth="1"/>
    <col min="3330" max="3332" width="25.7109375" style="102" customWidth="1"/>
    <col min="3333" max="3333" width="39" style="102" customWidth="1"/>
    <col min="3334" max="3334" width="16.5703125" style="102" customWidth="1"/>
    <col min="3335" max="3335" width="17.5703125" style="102" customWidth="1"/>
    <col min="3336" max="3584" width="11.42578125" style="102"/>
    <col min="3585" max="3585" width="7.5703125" style="102" customWidth="1"/>
    <col min="3586" max="3588" width="25.7109375" style="102" customWidth="1"/>
    <col min="3589" max="3589" width="39" style="102" customWidth="1"/>
    <col min="3590" max="3590" width="16.5703125" style="102" customWidth="1"/>
    <col min="3591" max="3591" width="17.5703125" style="102" customWidth="1"/>
    <col min="3592" max="3840" width="11.42578125" style="102"/>
    <col min="3841" max="3841" width="7.5703125" style="102" customWidth="1"/>
    <col min="3842" max="3844" width="25.7109375" style="102" customWidth="1"/>
    <col min="3845" max="3845" width="39" style="102" customWidth="1"/>
    <col min="3846" max="3846" width="16.5703125" style="102" customWidth="1"/>
    <col min="3847" max="3847" width="17.5703125" style="102" customWidth="1"/>
    <col min="3848" max="4096" width="11.42578125" style="102"/>
    <col min="4097" max="4097" width="7.5703125" style="102" customWidth="1"/>
    <col min="4098" max="4100" width="25.7109375" style="102" customWidth="1"/>
    <col min="4101" max="4101" width="39" style="102" customWidth="1"/>
    <col min="4102" max="4102" width="16.5703125" style="102" customWidth="1"/>
    <col min="4103" max="4103" width="17.5703125" style="102" customWidth="1"/>
    <col min="4104" max="4352" width="11.42578125" style="102"/>
    <col min="4353" max="4353" width="7.5703125" style="102" customWidth="1"/>
    <col min="4354" max="4356" width="25.7109375" style="102" customWidth="1"/>
    <col min="4357" max="4357" width="39" style="102" customWidth="1"/>
    <col min="4358" max="4358" width="16.5703125" style="102" customWidth="1"/>
    <col min="4359" max="4359" width="17.5703125" style="102" customWidth="1"/>
    <col min="4360" max="4608" width="11.42578125" style="102"/>
    <col min="4609" max="4609" width="7.5703125" style="102" customWidth="1"/>
    <col min="4610" max="4612" width="25.7109375" style="102" customWidth="1"/>
    <col min="4613" max="4613" width="39" style="102" customWidth="1"/>
    <col min="4614" max="4614" width="16.5703125" style="102" customWidth="1"/>
    <col min="4615" max="4615" width="17.5703125" style="102" customWidth="1"/>
    <col min="4616" max="4864" width="11.42578125" style="102"/>
    <col min="4865" max="4865" width="7.5703125" style="102" customWidth="1"/>
    <col min="4866" max="4868" width="25.7109375" style="102" customWidth="1"/>
    <col min="4869" max="4869" width="39" style="102" customWidth="1"/>
    <col min="4870" max="4870" width="16.5703125" style="102" customWidth="1"/>
    <col min="4871" max="4871" width="17.5703125" style="102" customWidth="1"/>
    <col min="4872" max="5120" width="11.42578125" style="102"/>
    <col min="5121" max="5121" width="7.5703125" style="102" customWidth="1"/>
    <col min="5122" max="5124" width="25.7109375" style="102" customWidth="1"/>
    <col min="5125" max="5125" width="39" style="102" customWidth="1"/>
    <col min="5126" max="5126" width="16.5703125" style="102" customWidth="1"/>
    <col min="5127" max="5127" width="17.5703125" style="102" customWidth="1"/>
    <col min="5128" max="5376" width="11.42578125" style="102"/>
    <col min="5377" max="5377" width="7.5703125" style="102" customWidth="1"/>
    <col min="5378" max="5380" width="25.7109375" style="102" customWidth="1"/>
    <col min="5381" max="5381" width="39" style="102" customWidth="1"/>
    <col min="5382" max="5382" width="16.5703125" style="102" customWidth="1"/>
    <col min="5383" max="5383" width="17.5703125" style="102" customWidth="1"/>
    <col min="5384" max="5632" width="11.42578125" style="102"/>
    <col min="5633" max="5633" width="7.5703125" style="102" customWidth="1"/>
    <col min="5634" max="5636" width="25.7109375" style="102" customWidth="1"/>
    <col min="5637" max="5637" width="39" style="102" customWidth="1"/>
    <col min="5638" max="5638" width="16.5703125" style="102" customWidth="1"/>
    <col min="5639" max="5639" width="17.5703125" style="102" customWidth="1"/>
    <col min="5640" max="5888" width="11.42578125" style="102"/>
    <col min="5889" max="5889" width="7.5703125" style="102" customWidth="1"/>
    <col min="5890" max="5892" width="25.7109375" style="102" customWidth="1"/>
    <col min="5893" max="5893" width="39" style="102" customWidth="1"/>
    <col min="5894" max="5894" width="16.5703125" style="102" customWidth="1"/>
    <col min="5895" max="5895" width="17.5703125" style="102" customWidth="1"/>
    <col min="5896" max="6144" width="11.42578125" style="102"/>
    <col min="6145" max="6145" width="7.5703125" style="102" customWidth="1"/>
    <col min="6146" max="6148" width="25.7109375" style="102" customWidth="1"/>
    <col min="6149" max="6149" width="39" style="102" customWidth="1"/>
    <col min="6150" max="6150" width="16.5703125" style="102" customWidth="1"/>
    <col min="6151" max="6151" width="17.5703125" style="102" customWidth="1"/>
    <col min="6152" max="6400" width="11.42578125" style="102"/>
    <col min="6401" max="6401" width="7.5703125" style="102" customWidth="1"/>
    <col min="6402" max="6404" width="25.7109375" style="102" customWidth="1"/>
    <col min="6405" max="6405" width="39" style="102" customWidth="1"/>
    <col min="6406" max="6406" width="16.5703125" style="102" customWidth="1"/>
    <col min="6407" max="6407" width="17.5703125" style="102" customWidth="1"/>
    <col min="6408" max="6656" width="11.42578125" style="102"/>
    <col min="6657" max="6657" width="7.5703125" style="102" customWidth="1"/>
    <col min="6658" max="6660" width="25.7109375" style="102" customWidth="1"/>
    <col min="6661" max="6661" width="39" style="102" customWidth="1"/>
    <col min="6662" max="6662" width="16.5703125" style="102" customWidth="1"/>
    <col min="6663" max="6663" width="17.5703125" style="102" customWidth="1"/>
    <col min="6664" max="6912" width="11.42578125" style="102"/>
    <col min="6913" max="6913" width="7.5703125" style="102" customWidth="1"/>
    <col min="6914" max="6916" width="25.7109375" style="102" customWidth="1"/>
    <col min="6917" max="6917" width="39" style="102" customWidth="1"/>
    <col min="6918" max="6918" width="16.5703125" style="102" customWidth="1"/>
    <col min="6919" max="6919" width="17.5703125" style="102" customWidth="1"/>
    <col min="6920" max="7168" width="11.42578125" style="102"/>
    <col min="7169" max="7169" width="7.5703125" style="102" customWidth="1"/>
    <col min="7170" max="7172" width="25.7109375" style="102" customWidth="1"/>
    <col min="7173" max="7173" width="39" style="102" customWidth="1"/>
    <col min="7174" max="7174" width="16.5703125" style="102" customWidth="1"/>
    <col min="7175" max="7175" width="17.5703125" style="102" customWidth="1"/>
    <col min="7176" max="7424" width="11.42578125" style="102"/>
    <col min="7425" max="7425" width="7.5703125" style="102" customWidth="1"/>
    <col min="7426" max="7428" width="25.7109375" style="102" customWidth="1"/>
    <col min="7429" max="7429" width="39" style="102" customWidth="1"/>
    <col min="7430" max="7430" width="16.5703125" style="102" customWidth="1"/>
    <col min="7431" max="7431" width="17.5703125" style="102" customWidth="1"/>
    <col min="7432" max="7680" width="11.42578125" style="102"/>
    <col min="7681" max="7681" width="7.5703125" style="102" customWidth="1"/>
    <col min="7682" max="7684" width="25.7109375" style="102" customWidth="1"/>
    <col min="7685" max="7685" width="39" style="102" customWidth="1"/>
    <col min="7686" max="7686" width="16.5703125" style="102" customWidth="1"/>
    <col min="7687" max="7687" width="17.5703125" style="102" customWidth="1"/>
    <col min="7688" max="7936" width="11.42578125" style="102"/>
    <col min="7937" max="7937" width="7.5703125" style="102" customWidth="1"/>
    <col min="7938" max="7940" width="25.7109375" style="102" customWidth="1"/>
    <col min="7941" max="7941" width="39" style="102" customWidth="1"/>
    <col min="7942" max="7942" width="16.5703125" style="102" customWidth="1"/>
    <col min="7943" max="7943" width="17.5703125" style="102" customWidth="1"/>
    <col min="7944" max="8192" width="11.42578125" style="102"/>
    <col min="8193" max="8193" width="7.5703125" style="102" customWidth="1"/>
    <col min="8194" max="8196" width="25.7109375" style="102" customWidth="1"/>
    <col min="8197" max="8197" width="39" style="102" customWidth="1"/>
    <col min="8198" max="8198" width="16.5703125" style="102" customWidth="1"/>
    <col min="8199" max="8199" width="17.5703125" style="102" customWidth="1"/>
    <col min="8200" max="8448" width="11.42578125" style="102"/>
    <col min="8449" max="8449" width="7.5703125" style="102" customWidth="1"/>
    <col min="8450" max="8452" width="25.7109375" style="102" customWidth="1"/>
    <col min="8453" max="8453" width="39" style="102" customWidth="1"/>
    <col min="8454" max="8454" width="16.5703125" style="102" customWidth="1"/>
    <col min="8455" max="8455" width="17.5703125" style="102" customWidth="1"/>
    <col min="8456" max="8704" width="11.42578125" style="102"/>
    <col min="8705" max="8705" width="7.5703125" style="102" customWidth="1"/>
    <col min="8706" max="8708" width="25.7109375" style="102" customWidth="1"/>
    <col min="8709" max="8709" width="39" style="102" customWidth="1"/>
    <col min="8710" max="8710" width="16.5703125" style="102" customWidth="1"/>
    <col min="8711" max="8711" width="17.5703125" style="102" customWidth="1"/>
    <col min="8712" max="8960" width="11.42578125" style="102"/>
    <col min="8961" max="8961" width="7.5703125" style="102" customWidth="1"/>
    <col min="8962" max="8964" width="25.7109375" style="102" customWidth="1"/>
    <col min="8965" max="8965" width="39" style="102" customWidth="1"/>
    <col min="8966" max="8966" width="16.5703125" style="102" customWidth="1"/>
    <col min="8967" max="8967" width="17.5703125" style="102" customWidth="1"/>
    <col min="8968" max="9216" width="11.42578125" style="102"/>
    <col min="9217" max="9217" width="7.5703125" style="102" customWidth="1"/>
    <col min="9218" max="9220" width="25.7109375" style="102" customWidth="1"/>
    <col min="9221" max="9221" width="39" style="102" customWidth="1"/>
    <col min="9222" max="9222" width="16.5703125" style="102" customWidth="1"/>
    <col min="9223" max="9223" width="17.5703125" style="102" customWidth="1"/>
    <col min="9224" max="9472" width="11.42578125" style="102"/>
    <col min="9473" max="9473" width="7.5703125" style="102" customWidth="1"/>
    <col min="9474" max="9476" width="25.7109375" style="102" customWidth="1"/>
    <col min="9477" max="9477" width="39" style="102" customWidth="1"/>
    <col min="9478" max="9478" width="16.5703125" style="102" customWidth="1"/>
    <col min="9479" max="9479" width="17.5703125" style="102" customWidth="1"/>
    <col min="9480" max="9728" width="11.42578125" style="102"/>
    <col min="9729" max="9729" width="7.5703125" style="102" customWidth="1"/>
    <col min="9730" max="9732" width="25.7109375" style="102" customWidth="1"/>
    <col min="9733" max="9733" width="39" style="102" customWidth="1"/>
    <col min="9734" max="9734" width="16.5703125" style="102" customWidth="1"/>
    <col min="9735" max="9735" width="17.5703125" style="102" customWidth="1"/>
    <col min="9736" max="9984" width="11.42578125" style="102"/>
    <col min="9985" max="9985" width="7.5703125" style="102" customWidth="1"/>
    <col min="9986" max="9988" width="25.7109375" style="102" customWidth="1"/>
    <col min="9989" max="9989" width="39" style="102" customWidth="1"/>
    <col min="9990" max="9990" width="16.5703125" style="102" customWidth="1"/>
    <col min="9991" max="9991" width="17.5703125" style="102" customWidth="1"/>
    <col min="9992" max="10240" width="11.42578125" style="102"/>
    <col min="10241" max="10241" width="7.5703125" style="102" customWidth="1"/>
    <col min="10242" max="10244" width="25.7109375" style="102" customWidth="1"/>
    <col min="10245" max="10245" width="39" style="102" customWidth="1"/>
    <col min="10246" max="10246" width="16.5703125" style="102" customWidth="1"/>
    <col min="10247" max="10247" width="17.5703125" style="102" customWidth="1"/>
    <col min="10248" max="10496" width="11.42578125" style="102"/>
    <col min="10497" max="10497" width="7.5703125" style="102" customWidth="1"/>
    <col min="10498" max="10500" width="25.7109375" style="102" customWidth="1"/>
    <col min="10501" max="10501" width="39" style="102" customWidth="1"/>
    <col min="10502" max="10502" width="16.5703125" style="102" customWidth="1"/>
    <col min="10503" max="10503" width="17.5703125" style="102" customWidth="1"/>
    <col min="10504" max="10752" width="11.42578125" style="102"/>
    <col min="10753" max="10753" width="7.5703125" style="102" customWidth="1"/>
    <col min="10754" max="10756" width="25.7109375" style="102" customWidth="1"/>
    <col min="10757" max="10757" width="39" style="102" customWidth="1"/>
    <col min="10758" max="10758" width="16.5703125" style="102" customWidth="1"/>
    <col min="10759" max="10759" width="17.5703125" style="102" customWidth="1"/>
    <col min="10760" max="11008" width="11.42578125" style="102"/>
    <col min="11009" max="11009" width="7.5703125" style="102" customWidth="1"/>
    <col min="11010" max="11012" width="25.7109375" style="102" customWidth="1"/>
    <col min="11013" max="11013" width="39" style="102" customWidth="1"/>
    <col min="11014" max="11014" width="16.5703125" style="102" customWidth="1"/>
    <col min="11015" max="11015" width="17.5703125" style="102" customWidth="1"/>
    <col min="11016" max="11264" width="11.42578125" style="102"/>
    <col min="11265" max="11265" width="7.5703125" style="102" customWidth="1"/>
    <col min="11266" max="11268" width="25.7109375" style="102" customWidth="1"/>
    <col min="11269" max="11269" width="39" style="102" customWidth="1"/>
    <col min="11270" max="11270" width="16.5703125" style="102" customWidth="1"/>
    <col min="11271" max="11271" width="17.5703125" style="102" customWidth="1"/>
    <col min="11272" max="11520" width="11.42578125" style="102"/>
    <col min="11521" max="11521" width="7.5703125" style="102" customWidth="1"/>
    <col min="11522" max="11524" width="25.7109375" style="102" customWidth="1"/>
    <col min="11525" max="11525" width="39" style="102" customWidth="1"/>
    <col min="11526" max="11526" width="16.5703125" style="102" customWidth="1"/>
    <col min="11527" max="11527" width="17.5703125" style="102" customWidth="1"/>
    <col min="11528" max="11776" width="11.42578125" style="102"/>
    <col min="11777" max="11777" width="7.5703125" style="102" customWidth="1"/>
    <col min="11778" max="11780" width="25.7109375" style="102" customWidth="1"/>
    <col min="11781" max="11781" width="39" style="102" customWidth="1"/>
    <col min="11782" max="11782" width="16.5703125" style="102" customWidth="1"/>
    <col min="11783" max="11783" width="17.5703125" style="102" customWidth="1"/>
    <col min="11784" max="12032" width="11.42578125" style="102"/>
    <col min="12033" max="12033" width="7.5703125" style="102" customWidth="1"/>
    <col min="12034" max="12036" width="25.7109375" style="102" customWidth="1"/>
    <col min="12037" max="12037" width="39" style="102" customWidth="1"/>
    <col min="12038" max="12038" width="16.5703125" style="102" customWidth="1"/>
    <col min="12039" max="12039" width="17.5703125" style="102" customWidth="1"/>
    <col min="12040" max="12288" width="11.42578125" style="102"/>
    <col min="12289" max="12289" width="7.5703125" style="102" customWidth="1"/>
    <col min="12290" max="12292" width="25.7109375" style="102" customWidth="1"/>
    <col min="12293" max="12293" width="39" style="102" customWidth="1"/>
    <col min="12294" max="12294" width="16.5703125" style="102" customWidth="1"/>
    <col min="12295" max="12295" width="17.5703125" style="102" customWidth="1"/>
    <col min="12296" max="12544" width="11.42578125" style="102"/>
    <col min="12545" max="12545" width="7.5703125" style="102" customWidth="1"/>
    <col min="12546" max="12548" width="25.7109375" style="102" customWidth="1"/>
    <col min="12549" max="12549" width="39" style="102" customWidth="1"/>
    <col min="12550" max="12550" width="16.5703125" style="102" customWidth="1"/>
    <col min="12551" max="12551" width="17.5703125" style="102" customWidth="1"/>
    <col min="12552" max="12800" width="11.42578125" style="102"/>
    <col min="12801" max="12801" width="7.5703125" style="102" customWidth="1"/>
    <col min="12802" max="12804" width="25.7109375" style="102" customWidth="1"/>
    <col min="12805" max="12805" width="39" style="102" customWidth="1"/>
    <col min="12806" max="12806" width="16.5703125" style="102" customWidth="1"/>
    <col min="12807" max="12807" width="17.5703125" style="102" customWidth="1"/>
    <col min="12808" max="13056" width="11.42578125" style="102"/>
    <col min="13057" max="13057" width="7.5703125" style="102" customWidth="1"/>
    <col min="13058" max="13060" width="25.7109375" style="102" customWidth="1"/>
    <col min="13061" max="13061" width="39" style="102" customWidth="1"/>
    <col min="13062" max="13062" width="16.5703125" style="102" customWidth="1"/>
    <col min="13063" max="13063" width="17.5703125" style="102" customWidth="1"/>
    <col min="13064" max="13312" width="11.42578125" style="102"/>
    <col min="13313" max="13313" width="7.5703125" style="102" customWidth="1"/>
    <col min="13314" max="13316" width="25.7109375" style="102" customWidth="1"/>
    <col min="13317" max="13317" width="39" style="102" customWidth="1"/>
    <col min="13318" max="13318" width="16.5703125" style="102" customWidth="1"/>
    <col min="13319" max="13319" width="17.5703125" style="102" customWidth="1"/>
    <col min="13320" max="13568" width="11.42578125" style="102"/>
    <col min="13569" max="13569" width="7.5703125" style="102" customWidth="1"/>
    <col min="13570" max="13572" width="25.7109375" style="102" customWidth="1"/>
    <col min="13573" max="13573" width="39" style="102" customWidth="1"/>
    <col min="13574" max="13574" width="16.5703125" style="102" customWidth="1"/>
    <col min="13575" max="13575" width="17.5703125" style="102" customWidth="1"/>
    <col min="13576" max="13824" width="11.42578125" style="102"/>
    <col min="13825" max="13825" width="7.5703125" style="102" customWidth="1"/>
    <col min="13826" max="13828" width="25.7109375" style="102" customWidth="1"/>
    <col min="13829" max="13829" width="39" style="102" customWidth="1"/>
    <col min="13830" max="13830" width="16.5703125" style="102" customWidth="1"/>
    <col min="13831" max="13831" width="17.5703125" style="102" customWidth="1"/>
    <col min="13832" max="14080" width="11.42578125" style="102"/>
    <col min="14081" max="14081" width="7.5703125" style="102" customWidth="1"/>
    <col min="14082" max="14084" width="25.7109375" style="102" customWidth="1"/>
    <col min="14085" max="14085" width="39" style="102" customWidth="1"/>
    <col min="14086" max="14086" width="16.5703125" style="102" customWidth="1"/>
    <col min="14087" max="14087" width="17.5703125" style="102" customWidth="1"/>
    <col min="14088" max="14336" width="11.42578125" style="102"/>
    <col min="14337" max="14337" width="7.5703125" style="102" customWidth="1"/>
    <col min="14338" max="14340" width="25.7109375" style="102" customWidth="1"/>
    <col min="14341" max="14341" width="39" style="102" customWidth="1"/>
    <col min="14342" max="14342" width="16.5703125" style="102" customWidth="1"/>
    <col min="14343" max="14343" width="17.5703125" style="102" customWidth="1"/>
    <col min="14344" max="14592" width="11.42578125" style="102"/>
    <col min="14593" max="14593" width="7.5703125" style="102" customWidth="1"/>
    <col min="14594" max="14596" width="25.7109375" style="102" customWidth="1"/>
    <col min="14597" max="14597" width="39" style="102" customWidth="1"/>
    <col min="14598" max="14598" width="16.5703125" style="102" customWidth="1"/>
    <col min="14599" max="14599" width="17.5703125" style="102" customWidth="1"/>
    <col min="14600" max="14848" width="11.42578125" style="102"/>
    <col min="14849" max="14849" width="7.5703125" style="102" customWidth="1"/>
    <col min="14850" max="14852" width="25.7109375" style="102" customWidth="1"/>
    <col min="14853" max="14853" width="39" style="102" customWidth="1"/>
    <col min="14854" max="14854" width="16.5703125" style="102" customWidth="1"/>
    <col min="14855" max="14855" width="17.5703125" style="102" customWidth="1"/>
    <col min="14856" max="15104" width="11.42578125" style="102"/>
    <col min="15105" max="15105" width="7.5703125" style="102" customWidth="1"/>
    <col min="15106" max="15108" width="25.7109375" style="102" customWidth="1"/>
    <col min="15109" max="15109" width="39" style="102" customWidth="1"/>
    <col min="15110" max="15110" width="16.5703125" style="102" customWidth="1"/>
    <col min="15111" max="15111" width="17.5703125" style="102" customWidth="1"/>
    <col min="15112" max="15360" width="11.42578125" style="102"/>
    <col min="15361" max="15361" width="7.5703125" style="102" customWidth="1"/>
    <col min="15362" max="15364" width="25.7109375" style="102" customWidth="1"/>
    <col min="15365" max="15365" width="39" style="102" customWidth="1"/>
    <col min="15366" max="15366" width="16.5703125" style="102" customWidth="1"/>
    <col min="15367" max="15367" width="17.5703125" style="102" customWidth="1"/>
    <col min="15368" max="15616" width="11.42578125" style="102"/>
    <col min="15617" max="15617" width="7.5703125" style="102" customWidth="1"/>
    <col min="15618" max="15620" width="25.7109375" style="102" customWidth="1"/>
    <col min="15621" max="15621" width="39" style="102" customWidth="1"/>
    <col min="15622" max="15622" width="16.5703125" style="102" customWidth="1"/>
    <col min="15623" max="15623" width="17.5703125" style="102" customWidth="1"/>
    <col min="15624" max="15872" width="11.42578125" style="102"/>
    <col min="15873" max="15873" width="7.5703125" style="102" customWidth="1"/>
    <col min="15874" max="15876" width="25.7109375" style="102" customWidth="1"/>
    <col min="15877" max="15877" width="39" style="102" customWidth="1"/>
    <col min="15878" max="15878" width="16.5703125" style="102" customWidth="1"/>
    <col min="15879" max="15879" width="17.5703125" style="102" customWidth="1"/>
    <col min="15880" max="16128" width="11.42578125" style="102"/>
    <col min="16129" max="16129" width="7.5703125" style="102" customWidth="1"/>
    <col min="16130" max="16132" width="25.7109375" style="102" customWidth="1"/>
    <col min="16133" max="16133" width="39" style="102" customWidth="1"/>
    <col min="16134" max="16134" width="16.5703125" style="102" customWidth="1"/>
    <col min="16135" max="16135" width="17.5703125" style="102" customWidth="1"/>
    <col min="16136" max="16384" width="11.42578125" style="102"/>
  </cols>
  <sheetData>
    <row r="1" spans="1:7" ht="64.5" customHeight="1">
      <c r="A1" s="160"/>
      <c r="B1" s="160"/>
      <c r="C1" s="99"/>
      <c r="D1" s="99"/>
      <c r="E1" s="99"/>
      <c r="F1" s="100"/>
    </row>
    <row r="2" spans="1:7" ht="106.5" customHeight="1">
      <c r="A2" s="161" t="s">
        <v>276</v>
      </c>
      <c r="B2" s="161"/>
      <c r="C2" s="161"/>
      <c r="D2" s="161"/>
      <c r="E2" s="161"/>
      <c r="F2" s="161"/>
      <c r="G2" s="161"/>
    </row>
    <row r="3" spans="1:7" ht="30.75" customHeight="1">
      <c r="A3" s="162" t="s">
        <v>64</v>
      </c>
      <c r="B3" s="162" t="s">
        <v>277</v>
      </c>
      <c r="C3" s="163" t="s">
        <v>278</v>
      </c>
      <c r="D3" s="164"/>
      <c r="E3" s="165"/>
      <c r="F3" s="163" t="s">
        <v>279</v>
      </c>
      <c r="G3" s="165"/>
    </row>
    <row r="4" spans="1:7" ht="45.75" customHeight="1">
      <c r="A4" s="162"/>
      <c r="B4" s="162"/>
      <c r="C4" s="103" t="s">
        <v>280</v>
      </c>
      <c r="D4" s="103" t="s">
        <v>281</v>
      </c>
      <c r="E4" s="103" t="s">
        <v>282</v>
      </c>
      <c r="F4" s="104" t="s">
        <v>283</v>
      </c>
      <c r="G4" s="105" t="s">
        <v>284</v>
      </c>
    </row>
    <row r="5" spans="1:7" ht="31.5" customHeight="1">
      <c r="A5" s="106" t="s">
        <v>285</v>
      </c>
      <c r="B5" s="107"/>
      <c r="C5" s="107">
        <f>SUM(C6:C100)</f>
        <v>5324</v>
      </c>
      <c r="D5" s="107">
        <f t="shared" ref="D5:G5" si="0">SUM(D6:D100)</f>
        <v>41434</v>
      </c>
      <c r="E5" s="107">
        <f t="shared" si="0"/>
        <v>1482</v>
      </c>
      <c r="F5" s="107">
        <f t="shared" si="0"/>
        <v>3039</v>
      </c>
      <c r="G5" s="107">
        <f t="shared" si="0"/>
        <v>75</v>
      </c>
    </row>
    <row r="6" spans="1:7" s="111" customFormat="1" ht="30" customHeight="1">
      <c r="A6" s="108">
        <v>1</v>
      </c>
      <c r="B6" s="109" t="s">
        <v>181</v>
      </c>
      <c r="C6" s="109">
        <v>54</v>
      </c>
      <c r="D6" s="109">
        <v>329</v>
      </c>
      <c r="E6" s="109">
        <v>15</v>
      </c>
      <c r="F6" s="110">
        <v>38</v>
      </c>
      <c r="G6" s="110">
        <v>0</v>
      </c>
    </row>
    <row r="7" spans="1:7" ht="30" customHeight="1">
      <c r="A7" s="108">
        <v>2</v>
      </c>
      <c r="B7" s="109" t="s">
        <v>182</v>
      </c>
      <c r="C7" s="109">
        <v>54</v>
      </c>
      <c r="D7" s="109">
        <v>301</v>
      </c>
      <c r="E7" s="109">
        <v>15</v>
      </c>
      <c r="F7" s="110">
        <v>32</v>
      </c>
      <c r="G7" s="110">
        <v>0</v>
      </c>
    </row>
    <row r="8" spans="1:7" s="111" customFormat="1" ht="30" customHeight="1">
      <c r="A8" s="108">
        <v>3</v>
      </c>
      <c r="B8" s="109" t="s">
        <v>286</v>
      </c>
      <c r="C8" s="109">
        <v>50</v>
      </c>
      <c r="D8" s="109">
        <v>220</v>
      </c>
      <c r="E8" s="109">
        <v>15</v>
      </c>
      <c r="F8" s="110">
        <v>32</v>
      </c>
      <c r="G8" s="110">
        <v>0</v>
      </c>
    </row>
    <row r="9" spans="1:7" ht="30" customHeight="1">
      <c r="A9" s="108">
        <v>4</v>
      </c>
      <c r="B9" s="109" t="s">
        <v>184</v>
      </c>
      <c r="C9" s="109">
        <v>52</v>
      </c>
      <c r="D9" s="109">
        <v>318</v>
      </c>
      <c r="E9" s="109">
        <v>15</v>
      </c>
      <c r="F9" s="110">
        <v>29</v>
      </c>
      <c r="G9" s="110">
        <v>0</v>
      </c>
    </row>
    <row r="10" spans="1:7" ht="30" customHeight="1">
      <c r="A10" s="108">
        <v>5</v>
      </c>
      <c r="B10" s="109" t="s">
        <v>185</v>
      </c>
      <c r="C10" s="109">
        <v>59</v>
      </c>
      <c r="D10" s="109">
        <v>408</v>
      </c>
      <c r="E10" s="109">
        <v>15</v>
      </c>
      <c r="F10" s="110">
        <v>29</v>
      </c>
      <c r="G10" s="110">
        <v>0</v>
      </c>
    </row>
    <row r="11" spans="1:7" s="111" customFormat="1" ht="30" customHeight="1">
      <c r="A11" s="108">
        <v>6</v>
      </c>
      <c r="B11" s="109" t="s">
        <v>186</v>
      </c>
      <c r="C11" s="109">
        <v>65</v>
      </c>
      <c r="D11" s="109">
        <v>511</v>
      </c>
      <c r="E11" s="109">
        <v>20</v>
      </c>
      <c r="F11" s="110">
        <v>30</v>
      </c>
      <c r="G11" s="110">
        <v>0</v>
      </c>
    </row>
    <row r="12" spans="1:7" ht="30" customHeight="1">
      <c r="A12" s="108">
        <v>7</v>
      </c>
      <c r="B12" s="109" t="s">
        <v>187</v>
      </c>
      <c r="C12" s="109">
        <v>46</v>
      </c>
      <c r="D12" s="109">
        <v>185</v>
      </c>
      <c r="E12" s="109">
        <v>15</v>
      </c>
      <c r="F12" s="110">
        <v>28</v>
      </c>
      <c r="G12" s="110">
        <v>0</v>
      </c>
    </row>
    <row r="13" spans="1:7" ht="30" customHeight="1">
      <c r="A13" s="108">
        <v>8</v>
      </c>
      <c r="B13" s="109" t="s">
        <v>188</v>
      </c>
      <c r="C13" s="109">
        <v>82</v>
      </c>
      <c r="D13" s="109">
        <v>375</v>
      </c>
      <c r="E13" s="109">
        <v>15</v>
      </c>
      <c r="F13" s="110">
        <v>49</v>
      </c>
      <c r="G13" s="110">
        <v>3</v>
      </c>
    </row>
    <row r="14" spans="1:7" ht="30" customHeight="1">
      <c r="A14" s="108">
        <v>9</v>
      </c>
      <c r="B14" s="109" t="s">
        <v>189</v>
      </c>
      <c r="C14" s="109">
        <v>52</v>
      </c>
      <c r="D14" s="109">
        <v>432</v>
      </c>
      <c r="E14" s="109">
        <v>15</v>
      </c>
      <c r="F14" s="110">
        <v>32</v>
      </c>
      <c r="G14" s="110">
        <v>0</v>
      </c>
    </row>
    <row r="15" spans="1:7" ht="30" customHeight="1">
      <c r="A15" s="108">
        <v>10</v>
      </c>
      <c r="B15" s="109" t="s">
        <v>190</v>
      </c>
      <c r="C15" s="109">
        <v>66</v>
      </c>
      <c r="D15" s="109">
        <v>602</v>
      </c>
      <c r="E15" s="109">
        <v>15</v>
      </c>
      <c r="F15" s="110">
        <v>33</v>
      </c>
      <c r="G15" s="110">
        <v>0</v>
      </c>
    </row>
    <row r="16" spans="1:7" ht="30" customHeight="1">
      <c r="A16" s="108">
        <v>11</v>
      </c>
      <c r="B16" s="112" t="s">
        <v>191</v>
      </c>
      <c r="C16" s="112">
        <v>113</v>
      </c>
      <c r="D16" s="112">
        <v>1111</v>
      </c>
      <c r="E16" s="112">
        <v>16</v>
      </c>
      <c r="F16" s="110">
        <v>52</v>
      </c>
      <c r="G16" s="110">
        <v>3</v>
      </c>
    </row>
    <row r="17" spans="1:7" ht="30" customHeight="1">
      <c r="A17" s="108">
        <v>12</v>
      </c>
      <c r="B17" s="109" t="s">
        <v>192</v>
      </c>
      <c r="C17" s="109">
        <v>48</v>
      </c>
      <c r="D17" s="109">
        <v>342</v>
      </c>
      <c r="E17" s="109">
        <v>15</v>
      </c>
      <c r="F17" s="110">
        <v>29</v>
      </c>
      <c r="G17" s="110">
        <v>0</v>
      </c>
    </row>
    <row r="18" spans="1:7" ht="30" customHeight="1">
      <c r="A18" s="108">
        <v>13</v>
      </c>
      <c r="B18" s="109" t="s">
        <v>193</v>
      </c>
      <c r="C18" s="109">
        <v>47</v>
      </c>
      <c r="D18" s="109">
        <v>253</v>
      </c>
      <c r="E18" s="109">
        <v>15</v>
      </c>
      <c r="F18" s="110">
        <v>27</v>
      </c>
      <c r="G18" s="110">
        <v>0</v>
      </c>
    </row>
    <row r="19" spans="1:7" ht="30" customHeight="1">
      <c r="A19" s="108">
        <v>14</v>
      </c>
      <c r="B19" s="109" t="s">
        <v>194</v>
      </c>
      <c r="C19" s="109">
        <v>52</v>
      </c>
      <c r="D19" s="109">
        <v>413</v>
      </c>
      <c r="E19" s="109">
        <v>15</v>
      </c>
      <c r="F19" s="110">
        <v>36</v>
      </c>
      <c r="G19" s="110">
        <v>3</v>
      </c>
    </row>
    <row r="20" spans="1:7" ht="30" customHeight="1">
      <c r="A20" s="108">
        <v>15</v>
      </c>
      <c r="B20" s="109" t="s">
        <v>195</v>
      </c>
      <c r="C20" s="109">
        <v>43</v>
      </c>
      <c r="D20" s="109">
        <v>92</v>
      </c>
      <c r="E20" s="109">
        <v>15</v>
      </c>
      <c r="F20" s="110">
        <v>27</v>
      </c>
      <c r="G20" s="110">
        <v>0</v>
      </c>
    </row>
    <row r="21" spans="1:7" ht="30" customHeight="1">
      <c r="A21" s="108">
        <v>16</v>
      </c>
      <c r="B21" s="109" t="s">
        <v>196</v>
      </c>
      <c r="C21" s="109">
        <v>50</v>
      </c>
      <c r="D21" s="109">
        <v>517</v>
      </c>
      <c r="E21" s="109">
        <v>18</v>
      </c>
      <c r="F21" s="113">
        <v>30</v>
      </c>
      <c r="G21" s="110">
        <v>3</v>
      </c>
    </row>
    <row r="22" spans="1:7" ht="30" customHeight="1">
      <c r="A22" s="108">
        <v>17</v>
      </c>
      <c r="B22" s="112" t="s">
        <v>197</v>
      </c>
      <c r="C22" s="112">
        <v>50</v>
      </c>
      <c r="D22" s="112">
        <v>344</v>
      </c>
      <c r="E22" s="112">
        <v>15</v>
      </c>
      <c r="F22" s="110">
        <v>37</v>
      </c>
      <c r="G22" s="110">
        <v>3</v>
      </c>
    </row>
    <row r="23" spans="1:7" ht="30" customHeight="1">
      <c r="A23" s="108">
        <v>18</v>
      </c>
      <c r="B23" s="109" t="s">
        <v>198</v>
      </c>
      <c r="C23" s="109">
        <v>83</v>
      </c>
      <c r="D23" s="109">
        <v>726</v>
      </c>
      <c r="E23" s="109">
        <v>18</v>
      </c>
      <c r="F23" s="114">
        <v>48</v>
      </c>
      <c r="G23" s="114">
        <v>4</v>
      </c>
    </row>
    <row r="24" spans="1:7" ht="30" customHeight="1">
      <c r="A24" s="108">
        <v>19</v>
      </c>
      <c r="B24" s="109" t="s">
        <v>199</v>
      </c>
      <c r="C24" s="109">
        <v>53</v>
      </c>
      <c r="D24" s="109">
        <v>371</v>
      </c>
      <c r="E24" s="109">
        <v>15</v>
      </c>
      <c r="F24" s="110">
        <v>28</v>
      </c>
      <c r="G24" s="110">
        <v>3</v>
      </c>
    </row>
    <row r="25" spans="1:7" ht="30" customHeight="1">
      <c r="A25" s="108">
        <v>20</v>
      </c>
      <c r="B25" s="109" t="s">
        <v>200</v>
      </c>
      <c r="C25" s="109">
        <v>83</v>
      </c>
      <c r="D25" s="109">
        <v>512</v>
      </c>
      <c r="E25" s="109">
        <v>15</v>
      </c>
      <c r="F25" s="110">
        <v>40</v>
      </c>
      <c r="G25" s="110">
        <v>0</v>
      </c>
    </row>
    <row r="26" spans="1:7" ht="30" customHeight="1">
      <c r="A26" s="108">
        <v>21</v>
      </c>
      <c r="B26" s="109" t="s">
        <v>287</v>
      </c>
      <c r="C26" s="109">
        <v>36</v>
      </c>
      <c r="D26" s="109">
        <v>81</v>
      </c>
      <c r="E26" s="109">
        <v>15</v>
      </c>
      <c r="F26" s="110">
        <v>27</v>
      </c>
      <c r="G26" s="110">
        <v>0</v>
      </c>
    </row>
    <row r="27" spans="1:7" ht="30" customHeight="1">
      <c r="A27" s="108">
        <v>22</v>
      </c>
      <c r="B27" s="109" t="s">
        <v>288</v>
      </c>
      <c r="C27" s="109">
        <v>43</v>
      </c>
      <c r="D27" s="109">
        <v>265</v>
      </c>
      <c r="E27" s="109">
        <v>15</v>
      </c>
      <c r="F27" s="110">
        <v>27</v>
      </c>
      <c r="G27" s="110">
        <v>0</v>
      </c>
    </row>
    <row r="28" spans="1:7" ht="30" customHeight="1">
      <c r="A28" s="108">
        <v>23</v>
      </c>
      <c r="B28" s="109" t="s">
        <v>203</v>
      </c>
      <c r="C28" s="109">
        <v>41</v>
      </c>
      <c r="D28" s="109">
        <v>245</v>
      </c>
      <c r="E28" s="109">
        <v>15</v>
      </c>
      <c r="F28" s="110">
        <v>27</v>
      </c>
      <c r="G28" s="110">
        <v>0</v>
      </c>
    </row>
    <row r="29" spans="1:7" ht="30" customHeight="1">
      <c r="A29" s="108">
        <v>24</v>
      </c>
      <c r="B29" s="109" t="s">
        <v>204</v>
      </c>
      <c r="C29" s="109">
        <v>54</v>
      </c>
      <c r="D29" s="109">
        <v>897</v>
      </c>
      <c r="E29" s="109">
        <v>25</v>
      </c>
      <c r="F29" s="110">
        <v>28</v>
      </c>
      <c r="G29" s="110">
        <v>3</v>
      </c>
    </row>
    <row r="30" spans="1:7" ht="30" customHeight="1">
      <c r="A30" s="108">
        <v>25</v>
      </c>
      <c r="B30" s="109" t="s">
        <v>205</v>
      </c>
      <c r="C30" s="109">
        <v>67</v>
      </c>
      <c r="D30" s="109">
        <v>501</v>
      </c>
      <c r="E30" s="109">
        <v>15</v>
      </c>
      <c r="F30" s="115">
        <v>45</v>
      </c>
      <c r="G30" s="110">
        <v>3</v>
      </c>
    </row>
    <row r="31" spans="1:7" ht="30" customHeight="1">
      <c r="A31" s="108">
        <v>26</v>
      </c>
      <c r="B31" s="109" t="s">
        <v>206</v>
      </c>
      <c r="C31" s="109">
        <v>62</v>
      </c>
      <c r="D31" s="109">
        <v>280</v>
      </c>
      <c r="E31" s="109">
        <v>15</v>
      </c>
      <c r="F31" s="110">
        <v>41</v>
      </c>
      <c r="G31" s="110">
        <v>0</v>
      </c>
    </row>
    <row r="32" spans="1:7" ht="30" customHeight="1">
      <c r="A32" s="108">
        <v>27</v>
      </c>
      <c r="B32" s="109" t="s">
        <v>207</v>
      </c>
      <c r="C32" s="109">
        <v>96</v>
      </c>
      <c r="D32" s="109">
        <v>273</v>
      </c>
      <c r="E32" s="109">
        <v>15</v>
      </c>
      <c r="F32" s="110">
        <v>41</v>
      </c>
      <c r="G32" s="110">
        <v>0</v>
      </c>
    </row>
    <row r="33" spans="1:7" ht="30" customHeight="1">
      <c r="A33" s="108">
        <v>28</v>
      </c>
      <c r="B33" s="109" t="s">
        <v>208</v>
      </c>
      <c r="C33" s="109">
        <v>73</v>
      </c>
      <c r="D33" s="109">
        <v>710</v>
      </c>
      <c r="E33" s="109">
        <v>15</v>
      </c>
      <c r="F33" s="110">
        <v>38</v>
      </c>
      <c r="G33" s="110">
        <v>0</v>
      </c>
    </row>
    <row r="34" spans="1:7" ht="30" customHeight="1">
      <c r="A34" s="108">
        <v>29</v>
      </c>
      <c r="B34" s="109" t="s">
        <v>209</v>
      </c>
      <c r="C34" s="109">
        <v>54</v>
      </c>
      <c r="D34" s="109">
        <v>211</v>
      </c>
      <c r="E34" s="109">
        <v>15</v>
      </c>
      <c r="F34" s="110">
        <v>34</v>
      </c>
      <c r="G34" s="110">
        <v>0</v>
      </c>
    </row>
    <row r="35" spans="1:7" ht="30" customHeight="1">
      <c r="A35" s="108">
        <v>30</v>
      </c>
      <c r="B35" s="109" t="s">
        <v>210</v>
      </c>
      <c r="C35" s="109">
        <v>67</v>
      </c>
      <c r="D35" s="109">
        <v>652</v>
      </c>
      <c r="E35" s="109">
        <v>15</v>
      </c>
      <c r="F35" s="110">
        <v>32</v>
      </c>
      <c r="G35" s="110">
        <v>0</v>
      </c>
    </row>
    <row r="36" spans="1:7" ht="30" customHeight="1">
      <c r="A36" s="108">
        <v>31</v>
      </c>
      <c r="B36" s="109" t="s">
        <v>211</v>
      </c>
      <c r="C36" s="109">
        <v>40</v>
      </c>
      <c r="D36" s="109">
        <v>138</v>
      </c>
      <c r="E36" s="109">
        <v>15</v>
      </c>
      <c r="F36" s="110">
        <v>31</v>
      </c>
      <c r="G36" s="110">
        <v>0</v>
      </c>
    </row>
    <row r="37" spans="1:7" ht="30" customHeight="1">
      <c r="A37" s="108">
        <v>32</v>
      </c>
      <c r="B37" s="109" t="s">
        <v>212</v>
      </c>
      <c r="C37" s="109">
        <v>68</v>
      </c>
      <c r="D37" s="109">
        <v>458</v>
      </c>
      <c r="E37" s="109">
        <v>15</v>
      </c>
      <c r="F37" s="110">
        <v>29</v>
      </c>
      <c r="G37" s="110">
        <v>0</v>
      </c>
    </row>
    <row r="38" spans="1:7" ht="30" customHeight="1">
      <c r="A38" s="108">
        <v>33</v>
      </c>
      <c r="B38" s="109" t="s">
        <v>213</v>
      </c>
      <c r="C38" s="109">
        <v>44</v>
      </c>
      <c r="D38" s="109">
        <v>387</v>
      </c>
      <c r="E38" s="109">
        <v>15</v>
      </c>
      <c r="F38" s="110">
        <v>27</v>
      </c>
      <c r="G38" s="110">
        <v>0</v>
      </c>
    </row>
    <row r="39" spans="1:7" ht="30" customHeight="1">
      <c r="A39" s="108">
        <v>34</v>
      </c>
      <c r="B39" s="109" t="s">
        <v>214</v>
      </c>
      <c r="C39" s="109">
        <v>74</v>
      </c>
      <c r="D39" s="109">
        <v>1178</v>
      </c>
      <c r="E39" s="109">
        <v>15</v>
      </c>
      <c r="F39" s="110">
        <v>31</v>
      </c>
      <c r="G39" s="110">
        <v>0</v>
      </c>
    </row>
    <row r="40" spans="1:7" ht="30" customHeight="1">
      <c r="A40" s="108">
        <v>35</v>
      </c>
      <c r="B40" s="109" t="s">
        <v>215</v>
      </c>
      <c r="C40" s="109">
        <v>47</v>
      </c>
      <c r="D40" s="109">
        <v>314</v>
      </c>
      <c r="E40" s="109">
        <v>15</v>
      </c>
      <c r="F40" s="110">
        <v>27</v>
      </c>
      <c r="G40" s="110">
        <v>0</v>
      </c>
    </row>
    <row r="41" spans="1:7" ht="30" customHeight="1">
      <c r="A41" s="108">
        <v>36</v>
      </c>
      <c r="B41" s="109" t="s">
        <v>216</v>
      </c>
      <c r="C41" s="109">
        <v>65</v>
      </c>
      <c r="D41" s="109">
        <v>532</v>
      </c>
      <c r="E41" s="109">
        <v>15</v>
      </c>
      <c r="F41" s="110">
        <v>27</v>
      </c>
      <c r="G41" s="110">
        <v>0</v>
      </c>
    </row>
    <row r="42" spans="1:7" ht="30" customHeight="1">
      <c r="A42" s="108">
        <v>37</v>
      </c>
      <c r="B42" s="112" t="s">
        <v>217</v>
      </c>
      <c r="C42" s="112">
        <v>66</v>
      </c>
      <c r="D42" s="112">
        <v>733</v>
      </c>
      <c r="E42" s="112">
        <v>15</v>
      </c>
      <c r="F42" s="110">
        <v>34</v>
      </c>
      <c r="G42" s="110">
        <v>4</v>
      </c>
    </row>
    <row r="43" spans="1:7" ht="30" customHeight="1">
      <c r="A43" s="108">
        <v>38</v>
      </c>
      <c r="B43" s="109" t="s">
        <v>218</v>
      </c>
      <c r="C43" s="109">
        <v>49</v>
      </c>
      <c r="D43" s="109">
        <v>318</v>
      </c>
      <c r="E43" s="109">
        <v>15</v>
      </c>
      <c r="F43" s="110">
        <v>30</v>
      </c>
      <c r="G43" s="110">
        <v>0</v>
      </c>
    </row>
    <row r="44" spans="1:7" ht="30" customHeight="1">
      <c r="A44" s="108">
        <v>39</v>
      </c>
      <c r="B44" s="109" t="s">
        <v>219</v>
      </c>
      <c r="C44" s="109">
        <v>54</v>
      </c>
      <c r="D44" s="109">
        <v>757</v>
      </c>
      <c r="E44" s="109">
        <v>15</v>
      </c>
      <c r="F44" s="113">
        <v>32</v>
      </c>
      <c r="G44" s="110">
        <v>4</v>
      </c>
    </row>
    <row r="45" spans="1:7" ht="30" customHeight="1">
      <c r="A45" s="108">
        <v>40</v>
      </c>
      <c r="B45" s="109" t="s">
        <v>220</v>
      </c>
      <c r="C45" s="109">
        <v>41</v>
      </c>
      <c r="D45" s="109">
        <v>264</v>
      </c>
      <c r="E45" s="109">
        <v>15</v>
      </c>
      <c r="F45" s="110">
        <v>27</v>
      </c>
      <c r="G45" s="110">
        <v>0</v>
      </c>
    </row>
    <row r="46" spans="1:7" ht="30" customHeight="1">
      <c r="A46" s="108">
        <v>41</v>
      </c>
      <c r="B46" s="109" t="s">
        <v>221</v>
      </c>
      <c r="C46" s="109">
        <v>44</v>
      </c>
      <c r="D46" s="109">
        <v>385</v>
      </c>
      <c r="E46" s="109">
        <v>15</v>
      </c>
      <c r="F46" s="110">
        <v>33</v>
      </c>
      <c r="G46" s="110">
        <v>3</v>
      </c>
    </row>
    <row r="47" spans="1:7" ht="30" customHeight="1">
      <c r="A47" s="108">
        <v>42</v>
      </c>
      <c r="B47" s="109" t="s">
        <v>222</v>
      </c>
      <c r="C47" s="109">
        <v>46</v>
      </c>
      <c r="D47" s="109">
        <v>295</v>
      </c>
      <c r="E47" s="109">
        <v>15</v>
      </c>
      <c r="F47" s="110">
        <v>27</v>
      </c>
      <c r="G47" s="110">
        <v>0</v>
      </c>
    </row>
    <row r="48" spans="1:7" ht="30" customHeight="1">
      <c r="A48" s="108">
        <v>43</v>
      </c>
      <c r="B48" s="109" t="s">
        <v>223</v>
      </c>
      <c r="C48" s="109">
        <v>43</v>
      </c>
      <c r="D48" s="109">
        <v>213</v>
      </c>
      <c r="E48" s="109">
        <v>15</v>
      </c>
      <c r="F48" s="113">
        <v>28</v>
      </c>
      <c r="G48" s="110">
        <v>0</v>
      </c>
    </row>
    <row r="49" spans="1:7" ht="30" customHeight="1">
      <c r="A49" s="108">
        <v>44</v>
      </c>
      <c r="B49" s="109" t="s">
        <v>224</v>
      </c>
      <c r="C49" s="109">
        <v>36</v>
      </c>
      <c r="D49" s="109">
        <v>193</v>
      </c>
      <c r="E49" s="109">
        <v>15</v>
      </c>
      <c r="F49" s="110">
        <v>27</v>
      </c>
      <c r="G49" s="110">
        <v>0</v>
      </c>
    </row>
    <row r="50" spans="1:7" ht="30" customHeight="1">
      <c r="A50" s="108">
        <v>45</v>
      </c>
      <c r="B50" s="109" t="s">
        <v>225</v>
      </c>
      <c r="C50" s="109">
        <v>36</v>
      </c>
      <c r="D50" s="109">
        <v>114</v>
      </c>
      <c r="E50" s="109">
        <v>15</v>
      </c>
      <c r="F50" s="110">
        <v>27</v>
      </c>
      <c r="G50" s="110">
        <v>0</v>
      </c>
    </row>
    <row r="51" spans="1:7" ht="30" customHeight="1">
      <c r="A51" s="108">
        <v>46</v>
      </c>
      <c r="B51" s="109" t="s">
        <v>226</v>
      </c>
      <c r="C51" s="109">
        <v>36</v>
      </c>
      <c r="D51" s="109">
        <v>179</v>
      </c>
      <c r="E51" s="109">
        <v>15</v>
      </c>
      <c r="F51" s="110">
        <v>29</v>
      </c>
      <c r="G51" s="110">
        <v>0</v>
      </c>
    </row>
    <row r="52" spans="1:7" ht="30" customHeight="1">
      <c r="A52" s="108">
        <v>47</v>
      </c>
      <c r="B52" s="109" t="s">
        <v>227</v>
      </c>
      <c r="C52" s="109">
        <v>57</v>
      </c>
      <c r="D52" s="109">
        <v>208</v>
      </c>
      <c r="E52" s="109">
        <v>15</v>
      </c>
      <c r="F52" s="110">
        <v>31</v>
      </c>
      <c r="G52" s="110">
        <v>0</v>
      </c>
    </row>
    <row r="53" spans="1:7" ht="30" customHeight="1">
      <c r="A53" s="108">
        <v>48</v>
      </c>
      <c r="B53" s="109" t="s">
        <v>228</v>
      </c>
      <c r="C53" s="109">
        <v>44</v>
      </c>
      <c r="D53" s="109">
        <v>208</v>
      </c>
      <c r="E53" s="109">
        <v>15</v>
      </c>
      <c r="F53" s="110">
        <v>29</v>
      </c>
      <c r="G53" s="110">
        <v>0</v>
      </c>
    </row>
    <row r="54" spans="1:7" ht="30" customHeight="1">
      <c r="A54" s="108">
        <v>49</v>
      </c>
      <c r="B54" s="109" t="s">
        <v>229</v>
      </c>
      <c r="C54" s="109">
        <v>52</v>
      </c>
      <c r="D54" s="109">
        <v>417</v>
      </c>
      <c r="E54" s="109">
        <v>15</v>
      </c>
      <c r="F54" s="110">
        <v>29</v>
      </c>
      <c r="G54" s="110">
        <v>0</v>
      </c>
    </row>
    <row r="55" spans="1:7" ht="30" customHeight="1">
      <c r="A55" s="108">
        <v>50</v>
      </c>
      <c r="B55" s="109" t="s">
        <v>230</v>
      </c>
      <c r="C55" s="109">
        <v>52</v>
      </c>
      <c r="D55" s="109">
        <v>203</v>
      </c>
      <c r="E55" s="109">
        <v>15</v>
      </c>
      <c r="F55" s="110">
        <v>31</v>
      </c>
      <c r="G55" s="110">
        <v>0</v>
      </c>
    </row>
    <row r="56" spans="1:7" ht="30" customHeight="1">
      <c r="A56" s="108">
        <v>51</v>
      </c>
      <c r="B56" s="109" t="s">
        <v>231</v>
      </c>
      <c r="C56" s="109">
        <v>97</v>
      </c>
      <c r="D56" s="109">
        <v>1017</v>
      </c>
      <c r="E56" s="109">
        <v>15</v>
      </c>
      <c r="F56" s="110">
        <v>37</v>
      </c>
      <c r="G56" s="110">
        <v>3</v>
      </c>
    </row>
    <row r="57" spans="1:7" ht="30" customHeight="1">
      <c r="A57" s="108">
        <v>52</v>
      </c>
      <c r="B57" s="109" t="s">
        <v>232</v>
      </c>
      <c r="C57" s="109">
        <v>46</v>
      </c>
      <c r="D57" s="109">
        <v>285</v>
      </c>
      <c r="E57" s="109">
        <v>15</v>
      </c>
      <c r="F57" s="110">
        <v>27</v>
      </c>
      <c r="G57" s="110">
        <v>0</v>
      </c>
    </row>
    <row r="58" spans="1:7" ht="30" customHeight="1">
      <c r="A58" s="108">
        <v>53</v>
      </c>
      <c r="B58" s="109" t="s">
        <v>233</v>
      </c>
      <c r="C58" s="109">
        <v>54</v>
      </c>
      <c r="D58" s="109">
        <v>689</v>
      </c>
      <c r="E58" s="109">
        <v>15</v>
      </c>
      <c r="F58" s="110">
        <v>37</v>
      </c>
      <c r="G58" s="110">
        <v>0</v>
      </c>
    </row>
    <row r="59" spans="1:7" ht="30" customHeight="1">
      <c r="A59" s="108">
        <v>54</v>
      </c>
      <c r="B59" s="109" t="s">
        <v>234</v>
      </c>
      <c r="C59" s="109">
        <v>36</v>
      </c>
      <c r="D59" s="109">
        <v>100</v>
      </c>
      <c r="E59" s="109">
        <v>15</v>
      </c>
      <c r="F59" s="110">
        <v>27</v>
      </c>
      <c r="G59" s="110">
        <v>0</v>
      </c>
    </row>
    <row r="60" spans="1:7" ht="30" customHeight="1">
      <c r="A60" s="108">
        <v>55</v>
      </c>
      <c r="B60" s="109" t="s">
        <v>235</v>
      </c>
      <c r="C60" s="109">
        <v>53</v>
      </c>
      <c r="D60" s="109">
        <v>359</v>
      </c>
      <c r="E60" s="109">
        <v>15</v>
      </c>
      <c r="F60" s="110">
        <v>35</v>
      </c>
      <c r="G60" s="110">
        <v>3</v>
      </c>
    </row>
    <row r="61" spans="1:7" ht="30" customHeight="1">
      <c r="A61" s="108">
        <v>56</v>
      </c>
      <c r="B61" s="109" t="s">
        <v>236</v>
      </c>
      <c r="C61" s="109">
        <v>54</v>
      </c>
      <c r="D61" s="109">
        <v>444</v>
      </c>
      <c r="E61" s="109">
        <v>15</v>
      </c>
      <c r="F61" s="110">
        <v>31</v>
      </c>
      <c r="G61" s="110">
        <v>3</v>
      </c>
    </row>
    <row r="62" spans="1:7" ht="30" customHeight="1">
      <c r="A62" s="108">
        <v>57</v>
      </c>
      <c r="B62" s="109" t="s">
        <v>237</v>
      </c>
      <c r="C62" s="109">
        <v>43</v>
      </c>
      <c r="D62" s="109">
        <v>142</v>
      </c>
      <c r="E62" s="109">
        <v>15</v>
      </c>
      <c r="F62" s="110">
        <v>30</v>
      </c>
      <c r="G62" s="110">
        <v>0</v>
      </c>
    </row>
    <row r="63" spans="1:7" ht="30" customHeight="1">
      <c r="A63" s="108">
        <v>58</v>
      </c>
      <c r="B63" s="109" t="s">
        <v>238</v>
      </c>
      <c r="C63" s="109">
        <v>45</v>
      </c>
      <c r="D63" s="109">
        <v>259</v>
      </c>
      <c r="E63" s="109">
        <v>15</v>
      </c>
      <c r="F63" s="110">
        <v>27</v>
      </c>
      <c r="G63" s="110">
        <v>0</v>
      </c>
    </row>
    <row r="64" spans="1:7" ht="30" customHeight="1">
      <c r="A64" s="108">
        <v>59</v>
      </c>
      <c r="B64" s="109" t="s">
        <v>239</v>
      </c>
      <c r="C64" s="109">
        <v>79</v>
      </c>
      <c r="D64" s="109">
        <v>606</v>
      </c>
      <c r="E64" s="109">
        <v>15</v>
      </c>
      <c r="F64" s="110">
        <v>32</v>
      </c>
      <c r="G64" s="110">
        <v>0</v>
      </c>
    </row>
    <row r="65" spans="1:7" ht="30" customHeight="1">
      <c r="A65" s="108">
        <v>60</v>
      </c>
      <c r="B65" s="112" t="s">
        <v>240</v>
      </c>
      <c r="C65" s="112">
        <v>64</v>
      </c>
      <c r="D65" s="112">
        <v>417</v>
      </c>
      <c r="E65" s="112">
        <v>15</v>
      </c>
      <c r="F65" s="110">
        <v>52</v>
      </c>
      <c r="G65" s="110">
        <v>0</v>
      </c>
    </row>
    <row r="66" spans="1:7" ht="30" customHeight="1">
      <c r="A66" s="108">
        <v>61</v>
      </c>
      <c r="B66" s="112" t="s">
        <v>241</v>
      </c>
      <c r="C66" s="112">
        <v>62</v>
      </c>
      <c r="D66" s="112">
        <v>347</v>
      </c>
      <c r="E66" s="112">
        <v>15</v>
      </c>
      <c r="F66" s="110">
        <v>40</v>
      </c>
      <c r="G66" s="110">
        <v>4</v>
      </c>
    </row>
    <row r="67" spans="1:7" ht="30" customHeight="1">
      <c r="A67" s="108">
        <v>62</v>
      </c>
      <c r="B67" s="109" t="s">
        <v>242</v>
      </c>
      <c r="C67" s="109">
        <v>51</v>
      </c>
      <c r="D67" s="109">
        <v>367</v>
      </c>
      <c r="E67" s="109">
        <v>15</v>
      </c>
      <c r="F67" s="110">
        <v>30</v>
      </c>
      <c r="G67" s="110">
        <v>0</v>
      </c>
    </row>
    <row r="68" spans="1:7" ht="30" customHeight="1">
      <c r="A68" s="108">
        <v>63</v>
      </c>
      <c r="B68" s="109" t="s">
        <v>243</v>
      </c>
      <c r="C68" s="109">
        <v>60</v>
      </c>
      <c r="D68" s="109">
        <v>514</v>
      </c>
      <c r="E68" s="109">
        <v>15</v>
      </c>
      <c r="F68" s="110">
        <v>27</v>
      </c>
      <c r="G68" s="110">
        <v>0</v>
      </c>
    </row>
    <row r="69" spans="1:7" ht="30" customHeight="1">
      <c r="A69" s="108">
        <v>64</v>
      </c>
      <c r="B69" s="109" t="s">
        <v>244</v>
      </c>
      <c r="C69" s="109">
        <v>54</v>
      </c>
      <c r="D69" s="109">
        <v>432</v>
      </c>
      <c r="E69" s="109">
        <v>15</v>
      </c>
      <c r="F69" s="110">
        <v>28</v>
      </c>
      <c r="G69" s="110">
        <v>0</v>
      </c>
    </row>
    <row r="70" spans="1:7" ht="30" customHeight="1">
      <c r="A70" s="108">
        <v>65</v>
      </c>
      <c r="B70" s="109" t="s">
        <v>245</v>
      </c>
      <c r="C70" s="109">
        <v>43</v>
      </c>
      <c r="D70" s="109">
        <v>393</v>
      </c>
      <c r="E70" s="109">
        <v>15</v>
      </c>
      <c r="F70" s="110">
        <v>27</v>
      </c>
      <c r="G70" s="110">
        <v>0</v>
      </c>
    </row>
    <row r="71" spans="1:7" ht="30" customHeight="1">
      <c r="A71" s="108">
        <v>66</v>
      </c>
      <c r="B71" s="109" t="s">
        <v>246</v>
      </c>
      <c r="C71" s="109">
        <v>54</v>
      </c>
      <c r="D71" s="109">
        <v>372</v>
      </c>
      <c r="E71" s="109">
        <v>15</v>
      </c>
      <c r="F71" s="110">
        <v>27</v>
      </c>
      <c r="G71" s="110">
        <v>0</v>
      </c>
    </row>
    <row r="72" spans="1:7" ht="30" customHeight="1">
      <c r="A72" s="108">
        <v>67</v>
      </c>
      <c r="B72" s="109" t="s">
        <v>247</v>
      </c>
      <c r="C72" s="109">
        <v>74</v>
      </c>
      <c r="D72" s="109">
        <v>1072</v>
      </c>
      <c r="E72" s="109">
        <v>20</v>
      </c>
      <c r="F72" s="110">
        <v>30</v>
      </c>
      <c r="G72" s="110">
        <v>0</v>
      </c>
    </row>
    <row r="73" spans="1:7" ht="30" customHeight="1">
      <c r="A73" s="108">
        <v>68</v>
      </c>
      <c r="B73" s="109" t="s">
        <v>248</v>
      </c>
      <c r="C73" s="109">
        <v>58</v>
      </c>
      <c r="D73" s="109">
        <v>580</v>
      </c>
      <c r="E73" s="109">
        <v>15</v>
      </c>
      <c r="F73" s="110">
        <v>27</v>
      </c>
      <c r="G73" s="110">
        <v>0</v>
      </c>
    </row>
    <row r="74" spans="1:7" ht="30" customHeight="1">
      <c r="A74" s="108">
        <v>69</v>
      </c>
      <c r="B74" s="109" t="s">
        <v>249</v>
      </c>
      <c r="C74" s="109">
        <v>54</v>
      </c>
      <c r="D74" s="109">
        <v>349</v>
      </c>
      <c r="E74" s="109">
        <v>15</v>
      </c>
      <c r="F74" s="110">
        <v>27</v>
      </c>
      <c r="G74" s="110">
        <v>0</v>
      </c>
    </row>
    <row r="75" spans="1:7" ht="30" customHeight="1">
      <c r="A75" s="108">
        <v>70</v>
      </c>
      <c r="B75" s="109" t="s">
        <v>250</v>
      </c>
      <c r="C75" s="109">
        <v>54</v>
      </c>
      <c r="D75" s="109">
        <v>351</v>
      </c>
      <c r="E75" s="109">
        <v>15</v>
      </c>
      <c r="F75" s="110">
        <v>31</v>
      </c>
      <c r="G75" s="110">
        <v>0</v>
      </c>
    </row>
    <row r="76" spans="1:7" ht="30" customHeight="1">
      <c r="A76" s="108">
        <v>71</v>
      </c>
      <c r="B76" s="109" t="s">
        <v>251</v>
      </c>
      <c r="C76" s="109">
        <v>46</v>
      </c>
      <c r="D76" s="109">
        <v>360</v>
      </c>
      <c r="E76" s="109">
        <v>15</v>
      </c>
      <c r="F76" s="110">
        <v>29</v>
      </c>
      <c r="G76" s="110">
        <v>3</v>
      </c>
    </row>
    <row r="77" spans="1:7" ht="30" customHeight="1">
      <c r="A77" s="108">
        <v>72</v>
      </c>
      <c r="B77" s="109" t="s">
        <v>252</v>
      </c>
      <c r="C77" s="109">
        <v>51</v>
      </c>
      <c r="D77" s="109">
        <v>162</v>
      </c>
      <c r="E77" s="109">
        <v>15</v>
      </c>
      <c r="F77" s="110">
        <v>34</v>
      </c>
      <c r="G77" s="110">
        <v>0</v>
      </c>
    </row>
    <row r="78" spans="1:7" ht="30" customHeight="1">
      <c r="A78" s="108">
        <v>73</v>
      </c>
      <c r="B78" s="109" t="s">
        <v>289</v>
      </c>
      <c r="C78" s="109">
        <v>54</v>
      </c>
      <c r="D78" s="109">
        <v>749</v>
      </c>
      <c r="E78" s="109">
        <v>21</v>
      </c>
      <c r="F78" s="110">
        <v>37</v>
      </c>
      <c r="G78" s="110">
        <v>3</v>
      </c>
    </row>
    <row r="79" spans="1:7" ht="30" customHeight="1">
      <c r="A79" s="108">
        <v>74</v>
      </c>
      <c r="B79" s="109" t="s">
        <v>254</v>
      </c>
      <c r="C79" s="109">
        <v>50</v>
      </c>
      <c r="D79" s="109">
        <v>276</v>
      </c>
      <c r="E79" s="109">
        <v>15</v>
      </c>
      <c r="F79" s="110">
        <v>33</v>
      </c>
      <c r="G79" s="110">
        <v>0</v>
      </c>
    </row>
    <row r="80" spans="1:7" ht="30" customHeight="1">
      <c r="A80" s="108">
        <v>75</v>
      </c>
      <c r="B80" s="109" t="s">
        <v>255</v>
      </c>
      <c r="C80" s="109">
        <v>54</v>
      </c>
      <c r="D80" s="109">
        <v>255</v>
      </c>
      <c r="E80" s="109">
        <v>15</v>
      </c>
      <c r="F80" s="110">
        <v>30</v>
      </c>
      <c r="G80" s="110">
        <v>0</v>
      </c>
    </row>
    <row r="81" spans="1:7" ht="30" customHeight="1">
      <c r="A81" s="108">
        <v>76</v>
      </c>
      <c r="B81" s="109" t="s">
        <v>256</v>
      </c>
      <c r="C81" s="109">
        <v>74</v>
      </c>
      <c r="D81" s="109">
        <v>931</v>
      </c>
      <c r="E81" s="109">
        <v>15</v>
      </c>
      <c r="F81" s="110">
        <v>35</v>
      </c>
      <c r="G81" s="110">
        <v>0</v>
      </c>
    </row>
    <row r="82" spans="1:7" ht="30" customHeight="1">
      <c r="A82" s="108">
        <v>77</v>
      </c>
      <c r="B82" s="109" t="s">
        <v>257</v>
      </c>
      <c r="C82" s="109">
        <v>44</v>
      </c>
      <c r="D82" s="109">
        <v>319</v>
      </c>
      <c r="E82" s="109">
        <v>15</v>
      </c>
      <c r="F82" s="110">
        <v>27</v>
      </c>
      <c r="G82" s="110">
        <v>0</v>
      </c>
    </row>
    <row r="83" spans="1:7" ht="30" customHeight="1">
      <c r="A83" s="108">
        <v>78</v>
      </c>
      <c r="B83" s="109" t="s">
        <v>258</v>
      </c>
      <c r="C83" s="109">
        <v>56</v>
      </c>
      <c r="D83" s="109">
        <v>431</v>
      </c>
      <c r="E83" s="109">
        <v>15</v>
      </c>
      <c r="F83" s="110">
        <v>33</v>
      </c>
      <c r="G83" s="110">
        <v>3</v>
      </c>
    </row>
    <row r="84" spans="1:7" ht="30" customHeight="1">
      <c r="A84" s="108">
        <v>79</v>
      </c>
      <c r="B84" s="109" t="s">
        <v>259</v>
      </c>
      <c r="C84" s="109">
        <v>46</v>
      </c>
      <c r="D84" s="109">
        <v>282</v>
      </c>
      <c r="E84" s="109">
        <v>15</v>
      </c>
      <c r="F84" s="110">
        <v>32</v>
      </c>
      <c r="G84" s="110">
        <v>0</v>
      </c>
    </row>
    <row r="85" spans="1:7" ht="30" customHeight="1">
      <c r="A85" s="108">
        <v>80</v>
      </c>
      <c r="B85" s="109" t="s">
        <v>260</v>
      </c>
      <c r="C85" s="109">
        <v>58</v>
      </c>
      <c r="D85" s="109">
        <v>621</v>
      </c>
      <c r="E85" s="109">
        <v>15</v>
      </c>
      <c r="F85" s="110">
        <v>30</v>
      </c>
      <c r="G85" s="110">
        <v>0</v>
      </c>
    </row>
    <row r="86" spans="1:7" ht="30" customHeight="1">
      <c r="A86" s="108">
        <v>81</v>
      </c>
      <c r="B86" s="109" t="s">
        <v>261</v>
      </c>
      <c r="C86" s="109">
        <v>58</v>
      </c>
      <c r="D86" s="109">
        <v>238</v>
      </c>
      <c r="E86" s="109">
        <v>15</v>
      </c>
      <c r="F86" s="110">
        <v>36</v>
      </c>
      <c r="G86" s="110">
        <v>0</v>
      </c>
    </row>
    <row r="87" spans="1:7" ht="30" customHeight="1">
      <c r="A87" s="108">
        <v>82</v>
      </c>
      <c r="B87" s="109" t="s">
        <v>262</v>
      </c>
      <c r="C87" s="109">
        <v>85</v>
      </c>
      <c r="D87" s="109">
        <v>764</v>
      </c>
      <c r="E87" s="109">
        <v>15</v>
      </c>
      <c r="F87" s="115">
        <v>34</v>
      </c>
      <c r="G87" s="115">
        <v>4</v>
      </c>
    </row>
    <row r="88" spans="1:7" ht="30" customHeight="1">
      <c r="A88" s="108">
        <v>83</v>
      </c>
      <c r="B88" s="109" t="s">
        <v>263</v>
      </c>
      <c r="C88" s="109">
        <v>74</v>
      </c>
      <c r="D88" s="109">
        <v>768</v>
      </c>
      <c r="E88" s="109">
        <v>15</v>
      </c>
      <c r="F88" s="110">
        <v>27</v>
      </c>
      <c r="G88" s="110">
        <v>0</v>
      </c>
    </row>
    <row r="89" spans="1:7" ht="30" customHeight="1">
      <c r="A89" s="108">
        <v>84</v>
      </c>
      <c r="B89" s="109" t="s">
        <v>264</v>
      </c>
      <c r="C89" s="109">
        <v>95</v>
      </c>
      <c r="D89" s="109">
        <v>1413</v>
      </c>
      <c r="E89" s="109">
        <v>22</v>
      </c>
      <c r="F89" s="110">
        <v>32</v>
      </c>
      <c r="G89" s="110">
        <v>4</v>
      </c>
    </row>
    <row r="90" spans="1:7" ht="30" customHeight="1">
      <c r="A90" s="108">
        <v>85</v>
      </c>
      <c r="B90" s="109" t="s">
        <v>265</v>
      </c>
      <c r="C90" s="109">
        <v>75</v>
      </c>
      <c r="D90" s="109">
        <v>549</v>
      </c>
      <c r="E90" s="109">
        <v>20</v>
      </c>
      <c r="F90" s="114">
        <v>42</v>
      </c>
      <c r="G90" s="114">
        <v>3</v>
      </c>
    </row>
    <row r="91" spans="1:7" ht="30" customHeight="1">
      <c r="A91" s="108">
        <v>86</v>
      </c>
      <c r="B91" s="109" t="s">
        <v>266</v>
      </c>
      <c r="C91" s="109">
        <v>52</v>
      </c>
      <c r="D91" s="109">
        <v>398</v>
      </c>
      <c r="E91" s="109">
        <v>15</v>
      </c>
      <c r="F91" s="110">
        <v>32</v>
      </c>
      <c r="G91" s="110">
        <v>0</v>
      </c>
    </row>
    <row r="92" spans="1:7" ht="30" customHeight="1">
      <c r="A92" s="108">
        <v>87</v>
      </c>
      <c r="B92" s="109" t="s">
        <v>267</v>
      </c>
      <c r="C92" s="109">
        <v>46</v>
      </c>
      <c r="D92" s="109">
        <v>388</v>
      </c>
      <c r="E92" s="109">
        <v>15</v>
      </c>
      <c r="F92" s="110">
        <v>31</v>
      </c>
      <c r="G92" s="110">
        <v>0</v>
      </c>
    </row>
    <row r="93" spans="1:7" ht="30" customHeight="1">
      <c r="A93" s="108">
        <v>88</v>
      </c>
      <c r="B93" s="109" t="s">
        <v>268</v>
      </c>
      <c r="C93" s="109">
        <v>51</v>
      </c>
      <c r="D93" s="109">
        <v>471</v>
      </c>
      <c r="E93" s="109">
        <v>15</v>
      </c>
      <c r="F93" s="110">
        <v>27</v>
      </c>
      <c r="G93" s="110">
        <v>0</v>
      </c>
    </row>
    <row r="94" spans="1:7" ht="30" customHeight="1">
      <c r="A94" s="108">
        <v>89</v>
      </c>
      <c r="B94" s="109" t="s">
        <v>269</v>
      </c>
      <c r="C94" s="109">
        <v>41</v>
      </c>
      <c r="D94" s="109">
        <v>312</v>
      </c>
      <c r="E94" s="109">
        <v>15</v>
      </c>
      <c r="F94" s="110">
        <v>27</v>
      </c>
      <c r="G94" s="110">
        <v>0</v>
      </c>
    </row>
    <row r="95" spans="1:7" ht="30" customHeight="1">
      <c r="A95" s="108">
        <v>90</v>
      </c>
      <c r="B95" s="109" t="s">
        <v>270</v>
      </c>
      <c r="C95" s="109">
        <v>54</v>
      </c>
      <c r="D95" s="109">
        <v>664</v>
      </c>
      <c r="E95" s="109">
        <v>15</v>
      </c>
      <c r="F95" s="110">
        <v>33</v>
      </c>
      <c r="G95" s="110">
        <v>0</v>
      </c>
    </row>
    <row r="96" spans="1:7" ht="30" customHeight="1">
      <c r="A96" s="108">
        <v>91</v>
      </c>
      <c r="B96" s="109" t="s">
        <v>271</v>
      </c>
      <c r="C96" s="109">
        <v>54</v>
      </c>
      <c r="D96" s="109">
        <v>171</v>
      </c>
      <c r="E96" s="109">
        <v>15</v>
      </c>
      <c r="F96" s="110">
        <v>30</v>
      </c>
      <c r="G96" s="110">
        <v>0</v>
      </c>
    </row>
    <row r="97" spans="1:7" ht="30" customHeight="1">
      <c r="A97" s="108">
        <v>92</v>
      </c>
      <c r="B97" s="109" t="s">
        <v>272</v>
      </c>
      <c r="C97" s="109">
        <v>54</v>
      </c>
      <c r="D97" s="109">
        <v>1048</v>
      </c>
      <c r="E97" s="109">
        <v>27</v>
      </c>
      <c r="F97" s="110">
        <v>36</v>
      </c>
      <c r="G97" s="110">
        <v>3</v>
      </c>
    </row>
    <row r="98" spans="1:7" ht="30" customHeight="1">
      <c r="A98" s="108">
        <v>93</v>
      </c>
      <c r="B98" s="109" t="s">
        <v>273</v>
      </c>
      <c r="C98" s="109">
        <v>43</v>
      </c>
      <c r="D98" s="109">
        <v>302</v>
      </c>
      <c r="E98" s="109">
        <v>15</v>
      </c>
      <c r="F98" s="110">
        <v>32</v>
      </c>
      <c r="G98" s="110">
        <v>0</v>
      </c>
    </row>
    <row r="99" spans="1:7" ht="30" customHeight="1">
      <c r="A99" s="108">
        <v>94</v>
      </c>
      <c r="B99" s="109" t="s">
        <v>274</v>
      </c>
      <c r="C99" s="109">
        <v>39</v>
      </c>
      <c r="D99" s="109">
        <v>225</v>
      </c>
      <c r="E99" s="109">
        <v>15</v>
      </c>
      <c r="F99" s="110">
        <v>27</v>
      </c>
      <c r="G99" s="110">
        <v>0</v>
      </c>
    </row>
    <row r="100" spans="1:7" ht="30" customHeight="1">
      <c r="A100" s="108">
        <v>95</v>
      </c>
      <c r="B100" s="109" t="s">
        <v>275</v>
      </c>
      <c r="C100" s="109">
        <v>46</v>
      </c>
      <c r="D100" s="109">
        <v>271</v>
      </c>
      <c r="E100" s="109">
        <v>15</v>
      </c>
      <c r="F100" s="110">
        <v>32</v>
      </c>
      <c r="G100" s="110">
        <v>0</v>
      </c>
    </row>
    <row r="101" spans="1:7">
      <c r="B101" s="116"/>
      <c r="C101" s="116"/>
      <c r="D101" s="116"/>
      <c r="E101" s="116"/>
      <c r="F101" s="117"/>
      <c r="G101" s="117"/>
    </row>
    <row r="102" spans="1:7">
      <c r="B102" s="116"/>
      <c r="C102" s="116"/>
      <c r="D102" s="116"/>
      <c r="E102" s="116"/>
      <c r="F102" s="117"/>
      <c r="G102" s="117"/>
    </row>
    <row r="103" spans="1:7">
      <c r="B103" s="116"/>
      <c r="C103" s="116"/>
      <c r="D103" s="116"/>
      <c r="E103" s="116"/>
      <c r="F103" s="117"/>
      <c r="G103" s="117"/>
    </row>
  </sheetData>
  <autoFilter ref="A5:G100">
    <sortState ref="A6:G100">
      <sortCondition ref="B5:B100"/>
    </sortState>
  </autoFilter>
  <mergeCells count="6">
    <mergeCell ref="A1:B1"/>
    <mergeCell ref="A2:G2"/>
    <mergeCell ref="A3:A4"/>
    <mergeCell ref="B3:B4"/>
    <mergeCell ref="C3:E3"/>
    <mergeCell ref="F3:G3"/>
  </mergeCells>
  <pageMargins left="0.48" right="0.17" top="0.35433070866141703" bottom="0.35433070866141703" header="0.31496062992126" footer="0.118110236220472"/>
  <pageSetup paperSize="9" scale="85" orientation="portrait" r:id="rId1"/>
  <headerFooter differentFirst="1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3:L103"/>
  <sheetViews>
    <sheetView workbookViewId="0">
      <selection activeCell="N16" sqref="N16"/>
    </sheetView>
  </sheetViews>
  <sheetFormatPr defaultRowHeight="15.75"/>
  <cols>
    <col min="1" max="1" width="9.140625" style="79"/>
    <col min="2" max="2" width="20" style="83" customWidth="1"/>
    <col min="3" max="6" width="15.28515625" style="83" customWidth="1"/>
    <col min="7" max="9" width="15.28515625" style="83" hidden="1" customWidth="1"/>
    <col min="10" max="12" width="14.7109375" style="83" bestFit="1" customWidth="1"/>
    <col min="13" max="16384" width="9.140625" style="83"/>
  </cols>
  <sheetData>
    <row r="3" spans="1:12" s="79" customFormat="1">
      <c r="A3" s="170" t="s">
        <v>64</v>
      </c>
      <c r="B3" s="170" t="s">
        <v>172</v>
      </c>
      <c r="C3" s="172">
        <v>2025</v>
      </c>
      <c r="D3" s="173"/>
      <c r="E3" s="173"/>
      <c r="F3" s="174"/>
      <c r="G3" s="172">
        <v>2026</v>
      </c>
      <c r="H3" s="173"/>
      <c r="I3" s="174"/>
      <c r="J3" s="175" t="s">
        <v>173</v>
      </c>
      <c r="K3" s="166" t="s">
        <v>174</v>
      </c>
      <c r="L3" s="166" t="s">
        <v>175</v>
      </c>
    </row>
    <row r="4" spans="1:12" s="79" customFormat="1">
      <c r="A4" s="171"/>
      <c r="B4" s="171"/>
      <c r="C4" s="80" t="s">
        <v>176</v>
      </c>
      <c r="D4" s="80"/>
      <c r="E4" s="80" t="s">
        <v>174</v>
      </c>
      <c r="F4" s="80" t="s">
        <v>177</v>
      </c>
      <c r="G4" s="80" t="s">
        <v>176</v>
      </c>
      <c r="H4" s="80" t="s">
        <v>174</v>
      </c>
      <c r="I4" s="80" t="s">
        <v>177</v>
      </c>
      <c r="J4" s="175"/>
      <c r="K4" s="166"/>
      <c r="L4" s="166"/>
    </row>
    <row r="5" spans="1:12" ht="22.5" customHeight="1">
      <c r="A5" s="167"/>
      <c r="B5" s="81" t="s">
        <v>178</v>
      </c>
      <c r="C5" s="82">
        <v>4493663</v>
      </c>
      <c r="D5" s="82"/>
      <c r="E5" s="82">
        <v>1827067</v>
      </c>
      <c r="F5" s="82">
        <v>2666596</v>
      </c>
      <c r="G5" s="82">
        <v>4562088.1878900006</v>
      </c>
      <c r="H5" s="82">
        <v>1857074.4008600004</v>
      </c>
      <c r="I5" s="82">
        <v>2705013.7870299998</v>
      </c>
      <c r="J5" s="175"/>
      <c r="K5" s="166"/>
      <c r="L5" s="166"/>
    </row>
    <row r="6" spans="1:12" ht="22.5" customHeight="1">
      <c r="A6" s="168"/>
      <c r="B6" s="81" t="s">
        <v>179</v>
      </c>
      <c r="C6" s="82">
        <v>3415928</v>
      </c>
      <c r="D6" s="82"/>
      <c r="E6" s="82">
        <v>1499362</v>
      </c>
      <c r="F6" s="82">
        <v>1916566</v>
      </c>
      <c r="G6" s="82">
        <v>3468769.5234600003</v>
      </c>
      <c r="H6" s="82">
        <v>1523638.0225600004</v>
      </c>
      <c r="I6" s="82">
        <v>1945131.5008999999</v>
      </c>
      <c r="J6" s="175"/>
      <c r="K6" s="166"/>
      <c r="L6" s="166"/>
    </row>
    <row r="7" spans="1:12" ht="22.5" customHeight="1">
      <c r="A7" s="169"/>
      <c r="B7" s="81" t="s">
        <v>180</v>
      </c>
      <c r="C7" s="82">
        <v>1077735</v>
      </c>
      <c r="D7" s="82"/>
      <c r="E7" s="82">
        <v>327705</v>
      </c>
      <c r="F7" s="82">
        <v>750030</v>
      </c>
      <c r="G7" s="82">
        <v>1093318.6644299999</v>
      </c>
      <c r="H7" s="82">
        <v>333436.37829999998</v>
      </c>
      <c r="I7" s="82">
        <v>759882.28613000002</v>
      </c>
      <c r="J7" s="175"/>
      <c r="K7" s="166"/>
      <c r="L7" s="166"/>
    </row>
    <row r="8" spans="1:12" ht="22.5" customHeight="1">
      <c r="A8" s="84"/>
      <c r="B8" s="81"/>
      <c r="C8" s="82"/>
      <c r="D8" s="82"/>
      <c r="E8" s="82"/>
      <c r="F8" s="82"/>
      <c r="G8" s="82"/>
      <c r="H8" s="82"/>
      <c r="I8" s="82"/>
      <c r="J8" s="85">
        <f>SUM(J9:J103)</f>
        <v>2382572</v>
      </c>
      <c r="K8" s="85">
        <f t="shared" ref="K8:L8" si="0">SUM(K9:K103)</f>
        <v>823386</v>
      </c>
      <c r="L8" s="85">
        <f t="shared" si="0"/>
        <v>1287741</v>
      </c>
    </row>
    <row r="9" spans="1:12">
      <c r="A9" s="86">
        <v>1</v>
      </c>
      <c r="B9" s="87" t="s">
        <v>181</v>
      </c>
      <c r="C9" s="88">
        <v>32413</v>
      </c>
      <c r="D9" s="88"/>
      <c r="E9" s="89">
        <v>32343</v>
      </c>
      <c r="F9" s="90">
        <v>0</v>
      </c>
      <c r="G9" s="91">
        <v>32831</v>
      </c>
      <c r="H9" s="89">
        <v>32831</v>
      </c>
      <c r="I9" s="90">
        <v>0</v>
      </c>
      <c r="K9" s="92">
        <f>C9</f>
        <v>32413</v>
      </c>
    </row>
    <row r="10" spans="1:12" ht="62.25" customHeight="1">
      <c r="A10" s="86">
        <v>2</v>
      </c>
      <c r="B10" s="93" t="s">
        <v>182</v>
      </c>
      <c r="C10" s="91">
        <v>60863</v>
      </c>
      <c r="D10" s="91"/>
      <c r="E10" s="94">
        <v>0</v>
      </c>
      <c r="F10" s="89">
        <v>60863</v>
      </c>
      <c r="G10" s="91">
        <v>61757</v>
      </c>
      <c r="H10" s="94">
        <v>0</v>
      </c>
      <c r="I10" s="89">
        <v>61757</v>
      </c>
      <c r="J10" s="95">
        <f>C10</f>
        <v>60863</v>
      </c>
    </row>
    <row r="11" spans="1:12">
      <c r="A11" s="86">
        <v>3</v>
      </c>
      <c r="B11" s="93" t="s">
        <v>183</v>
      </c>
      <c r="C11" s="91">
        <v>27435</v>
      </c>
      <c r="D11" s="91"/>
      <c r="E11" s="94">
        <v>0</v>
      </c>
      <c r="F11" s="89">
        <v>27435</v>
      </c>
      <c r="G11" s="91">
        <v>27917</v>
      </c>
      <c r="H11" s="94">
        <v>0</v>
      </c>
      <c r="I11" s="89">
        <v>27917</v>
      </c>
      <c r="K11" s="95">
        <f>C11</f>
        <v>27435</v>
      </c>
    </row>
    <row r="12" spans="1:12" ht="62.25" customHeight="1">
      <c r="A12" s="86">
        <v>4</v>
      </c>
      <c r="B12" s="93" t="s">
        <v>184</v>
      </c>
      <c r="C12" s="91">
        <v>33470</v>
      </c>
      <c r="D12" s="91"/>
      <c r="E12" s="89">
        <v>33470</v>
      </c>
      <c r="F12" s="94">
        <v>0</v>
      </c>
      <c r="G12" s="91">
        <v>33978</v>
      </c>
      <c r="H12" s="89">
        <v>33978</v>
      </c>
      <c r="I12" s="94">
        <v>0</v>
      </c>
      <c r="K12" s="92">
        <f>C12</f>
        <v>33470</v>
      </c>
    </row>
    <row r="13" spans="1:12">
      <c r="A13" s="86">
        <v>5</v>
      </c>
      <c r="B13" s="93" t="s">
        <v>185</v>
      </c>
      <c r="C13" s="91">
        <v>47684</v>
      </c>
      <c r="D13" s="91"/>
      <c r="E13" s="94">
        <v>0</v>
      </c>
      <c r="F13" s="89">
        <v>47552</v>
      </c>
      <c r="G13" s="91">
        <v>48222</v>
      </c>
      <c r="H13" s="94">
        <v>0</v>
      </c>
      <c r="I13" s="89">
        <v>48222</v>
      </c>
      <c r="J13" s="95">
        <f>C13</f>
        <v>47684</v>
      </c>
    </row>
    <row r="14" spans="1:12" ht="31.5" customHeight="1">
      <c r="A14" s="86">
        <v>6</v>
      </c>
      <c r="B14" s="93" t="s">
        <v>186</v>
      </c>
      <c r="C14" s="91">
        <v>95931</v>
      </c>
      <c r="D14" s="91"/>
      <c r="E14" s="89">
        <v>95843</v>
      </c>
      <c r="F14" s="94">
        <v>0</v>
      </c>
      <c r="G14" s="91">
        <v>97338</v>
      </c>
      <c r="H14" s="89">
        <v>97338</v>
      </c>
      <c r="I14" s="94">
        <v>0</v>
      </c>
      <c r="K14" s="92">
        <f>C14</f>
        <v>95931</v>
      </c>
    </row>
    <row r="15" spans="1:12">
      <c r="A15" s="86">
        <v>7</v>
      </c>
      <c r="B15" s="93" t="s">
        <v>187</v>
      </c>
      <c r="C15" s="91">
        <v>21642</v>
      </c>
      <c r="D15" s="91"/>
      <c r="E15" s="94">
        <v>0</v>
      </c>
      <c r="F15" s="89">
        <v>21642</v>
      </c>
      <c r="G15" s="91">
        <v>22025</v>
      </c>
      <c r="H15" s="94">
        <v>0</v>
      </c>
      <c r="I15" s="89">
        <v>22025</v>
      </c>
      <c r="K15" s="92">
        <f t="shared" ref="K15:K31" si="1">C15</f>
        <v>21642</v>
      </c>
    </row>
    <row r="16" spans="1:12">
      <c r="A16" s="86">
        <v>8</v>
      </c>
      <c r="B16" s="93" t="s">
        <v>188</v>
      </c>
      <c r="C16" s="88">
        <v>35103</v>
      </c>
      <c r="D16" s="88"/>
      <c r="E16" s="89">
        <v>35143</v>
      </c>
      <c r="F16" s="90">
        <v>0</v>
      </c>
      <c r="G16" s="91">
        <v>35786</v>
      </c>
      <c r="H16" s="89">
        <v>35786</v>
      </c>
      <c r="I16" s="90">
        <v>0</v>
      </c>
      <c r="K16" s="92">
        <f t="shared" si="1"/>
        <v>35103</v>
      </c>
    </row>
    <row r="17" spans="1:12">
      <c r="A17" s="86">
        <v>9</v>
      </c>
      <c r="B17" s="93" t="s">
        <v>189</v>
      </c>
      <c r="C17" s="91">
        <v>36575</v>
      </c>
      <c r="D17" s="91"/>
      <c r="E17" s="89">
        <v>36699</v>
      </c>
      <c r="F17" s="94">
        <v>0</v>
      </c>
      <c r="G17" s="91">
        <v>37348</v>
      </c>
      <c r="H17" s="89">
        <v>37348</v>
      </c>
      <c r="I17" s="94">
        <v>0</v>
      </c>
      <c r="K17" s="92">
        <f t="shared" si="1"/>
        <v>36575</v>
      </c>
    </row>
    <row r="18" spans="1:12">
      <c r="A18" s="86">
        <v>10</v>
      </c>
      <c r="B18" s="93" t="s">
        <v>190</v>
      </c>
      <c r="C18" s="91">
        <v>107389</v>
      </c>
      <c r="D18" s="91"/>
      <c r="E18" s="94">
        <v>0</v>
      </c>
      <c r="F18" s="89">
        <v>107384</v>
      </c>
      <c r="G18" s="91">
        <v>109112</v>
      </c>
      <c r="H18" s="94">
        <v>0</v>
      </c>
      <c r="I18" s="89">
        <v>109112</v>
      </c>
      <c r="K18" s="92">
        <f t="shared" si="1"/>
        <v>107389</v>
      </c>
    </row>
    <row r="19" spans="1:12">
      <c r="A19" s="86">
        <v>11</v>
      </c>
      <c r="B19" s="93" t="s">
        <v>191</v>
      </c>
      <c r="C19" s="88">
        <v>90986</v>
      </c>
      <c r="D19" s="88"/>
      <c r="E19" s="89">
        <v>90986</v>
      </c>
      <c r="F19" s="90">
        <v>0</v>
      </c>
      <c r="G19" s="91">
        <v>92550</v>
      </c>
      <c r="H19" s="89">
        <v>92550</v>
      </c>
      <c r="I19" s="90">
        <v>0</v>
      </c>
      <c r="K19" s="92">
        <f t="shared" si="1"/>
        <v>90986</v>
      </c>
    </row>
    <row r="20" spans="1:12">
      <c r="A20" s="86">
        <v>12</v>
      </c>
      <c r="B20" s="93" t="s">
        <v>192</v>
      </c>
      <c r="C20" s="88">
        <v>26046</v>
      </c>
      <c r="D20" s="88"/>
      <c r="E20" s="90">
        <v>0</v>
      </c>
      <c r="F20" s="89">
        <v>26006</v>
      </c>
      <c r="G20" s="91">
        <v>26377</v>
      </c>
      <c r="H20" s="90">
        <v>0</v>
      </c>
      <c r="I20" s="89">
        <v>26377</v>
      </c>
      <c r="K20" s="92">
        <f t="shared" si="1"/>
        <v>26046</v>
      </c>
    </row>
    <row r="21" spans="1:12">
      <c r="A21" s="86">
        <v>13</v>
      </c>
      <c r="B21" s="93" t="s">
        <v>193</v>
      </c>
      <c r="C21" s="88">
        <v>23866</v>
      </c>
      <c r="D21" s="88"/>
      <c r="E21" s="90">
        <v>0</v>
      </c>
      <c r="F21" s="89">
        <v>23866</v>
      </c>
      <c r="G21" s="91">
        <v>24150</v>
      </c>
      <c r="H21" s="90">
        <v>0</v>
      </c>
      <c r="I21" s="89">
        <v>24150</v>
      </c>
      <c r="J21" s="95">
        <f>C21</f>
        <v>23866</v>
      </c>
    </row>
    <row r="22" spans="1:12">
      <c r="A22" s="86">
        <v>14</v>
      </c>
      <c r="B22" s="93" t="s">
        <v>194</v>
      </c>
      <c r="C22" s="88">
        <v>29224</v>
      </c>
      <c r="D22" s="88"/>
      <c r="E22" s="90">
        <v>0</v>
      </c>
      <c r="F22" s="89">
        <v>29224</v>
      </c>
      <c r="G22" s="91">
        <v>29606</v>
      </c>
      <c r="H22" s="90">
        <v>0</v>
      </c>
      <c r="I22" s="89">
        <v>29606</v>
      </c>
      <c r="K22" s="92">
        <f t="shared" si="1"/>
        <v>29224</v>
      </c>
    </row>
    <row r="23" spans="1:12">
      <c r="A23" s="86">
        <v>15</v>
      </c>
      <c r="B23" s="93" t="s">
        <v>195</v>
      </c>
      <c r="C23" s="88">
        <v>8140</v>
      </c>
      <c r="D23" s="88"/>
      <c r="E23" s="90">
        <v>0</v>
      </c>
      <c r="F23" s="89">
        <v>8140</v>
      </c>
      <c r="G23" s="91">
        <v>8247</v>
      </c>
      <c r="H23" s="90">
        <v>0</v>
      </c>
      <c r="I23" s="89">
        <v>8247</v>
      </c>
      <c r="K23" s="92">
        <f t="shared" si="1"/>
        <v>8140</v>
      </c>
    </row>
    <row r="24" spans="1:12">
      <c r="A24" s="86">
        <v>16</v>
      </c>
      <c r="B24" s="93" t="s">
        <v>196</v>
      </c>
      <c r="C24" s="91">
        <v>43519</v>
      </c>
      <c r="D24" s="91"/>
      <c r="E24" s="94">
        <v>0</v>
      </c>
      <c r="F24" s="89">
        <v>43519</v>
      </c>
      <c r="G24" s="91">
        <v>44263</v>
      </c>
      <c r="H24" s="94">
        <v>0</v>
      </c>
      <c r="I24" s="89">
        <v>44263</v>
      </c>
      <c r="K24" s="92">
        <f t="shared" si="1"/>
        <v>43519</v>
      </c>
    </row>
    <row r="25" spans="1:12">
      <c r="A25" s="86">
        <v>17</v>
      </c>
      <c r="B25" s="93" t="s">
        <v>197</v>
      </c>
      <c r="C25" s="88">
        <v>38742</v>
      </c>
      <c r="D25" s="88"/>
      <c r="E25" s="89">
        <v>38742</v>
      </c>
      <c r="F25" s="90">
        <v>0</v>
      </c>
      <c r="G25" s="91">
        <v>39412</v>
      </c>
      <c r="H25" s="89">
        <v>39412</v>
      </c>
      <c r="I25" s="90">
        <v>0</v>
      </c>
      <c r="K25" s="92">
        <f t="shared" si="1"/>
        <v>38742</v>
      </c>
    </row>
    <row r="26" spans="1:12">
      <c r="A26" s="86">
        <v>18</v>
      </c>
      <c r="B26" s="93" t="s">
        <v>198</v>
      </c>
      <c r="C26" s="91">
        <v>62878</v>
      </c>
      <c r="D26" s="91"/>
      <c r="E26" s="94">
        <v>0</v>
      </c>
      <c r="F26" s="89">
        <v>62878</v>
      </c>
      <c r="G26" s="91">
        <v>64016</v>
      </c>
      <c r="H26" s="94">
        <v>0</v>
      </c>
      <c r="I26" s="89">
        <v>64016</v>
      </c>
      <c r="K26" s="92">
        <f t="shared" si="1"/>
        <v>62878</v>
      </c>
    </row>
    <row r="27" spans="1:12">
      <c r="A27" s="86">
        <v>19</v>
      </c>
      <c r="B27" s="93" t="s">
        <v>199</v>
      </c>
      <c r="C27" s="88">
        <v>28939</v>
      </c>
      <c r="D27" s="88"/>
      <c r="E27" s="90">
        <v>0</v>
      </c>
      <c r="F27" s="89">
        <v>28939</v>
      </c>
      <c r="G27" s="91">
        <v>29241</v>
      </c>
      <c r="H27" s="90">
        <v>0</v>
      </c>
      <c r="I27" s="89">
        <v>29241</v>
      </c>
      <c r="K27" s="92">
        <f t="shared" si="1"/>
        <v>28939</v>
      </c>
    </row>
    <row r="28" spans="1:12">
      <c r="A28" s="86">
        <v>20</v>
      </c>
      <c r="B28" s="93" t="s">
        <v>200</v>
      </c>
      <c r="C28" s="91">
        <v>61820</v>
      </c>
      <c r="D28" s="91"/>
      <c r="E28" s="94">
        <v>0</v>
      </c>
      <c r="F28" s="89">
        <v>61710</v>
      </c>
      <c r="G28" s="91">
        <v>62715</v>
      </c>
      <c r="H28" s="94">
        <v>0</v>
      </c>
      <c r="I28" s="89">
        <v>62715</v>
      </c>
      <c r="K28" s="92">
        <f t="shared" si="1"/>
        <v>61820</v>
      </c>
    </row>
    <row r="29" spans="1:12">
      <c r="A29" s="86">
        <v>21</v>
      </c>
      <c r="B29" s="93" t="s">
        <v>201</v>
      </c>
      <c r="C29" s="91">
        <v>5887</v>
      </c>
      <c r="D29" s="91"/>
      <c r="E29" s="94">
        <v>0</v>
      </c>
      <c r="F29" s="89">
        <v>5858</v>
      </c>
      <c r="G29" s="91">
        <v>5914</v>
      </c>
      <c r="H29" s="94">
        <v>0</v>
      </c>
      <c r="I29" s="89">
        <v>5914</v>
      </c>
      <c r="K29" s="92">
        <f t="shared" si="1"/>
        <v>5887</v>
      </c>
    </row>
    <row r="30" spans="1:12">
      <c r="A30" s="86">
        <v>22</v>
      </c>
      <c r="B30" s="93" t="s">
        <v>202</v>
      </c>
      <c r="C30" s="88">
        <v>21561</v>
      </c>
      <c r="D30" s="88"/>
      <c r="E30" s="90">
        <v>0</v>
      </c>
      <c r="F30" s="89">
        <v>21561</v>
      </c>
      <c r="G30" s="91">
        <v>21826</v>
      </c>
      <c r="H30" s="90">
        <v>0</v>
      </c>
      <c r="I30" s="89">
        <v>21826</v>
      </c>
      <c r="K30" s="92">
        <f t="shared" si="1"/>
        <v>21561</v>
      </c>
    </row>
    <row r="31" spans="1:12">
      <c r="A31" s="86">
        <v>23</v>
      </c>
      <c r="B31" s="93" t="s">
        <v>203</v>
      </c>
      <c r="C31" s="88">
        <v>15686</v>
      </c>
      <c r="D31" s="88"/>
      <c r="E31" s="90">
        <v>0</v>
      </c>
      <c r="F31" s="89">
        <v>15606</v>
      </c>
      <c r="G31" s="91">
        <v>15632</v>
      </c>
      <c r="H31" s="90">
        <v>0</v>
      </c>
      <c r="I31" s="89">
        <v>15632</v>
      </c>
      <c r="K31" s="92">
        <f t="shared" si="1"/>
        <v>15686</v>
      </c>
    </row>
    <row r="32" spans="1:12">
      <c r="A32" s="86">
        <v>24</v>
      </c>
      <c r="B32" s="93" t="s">
        <v>204</v>
      </c>
      <c r="C32" s="91">
        <v>63711</v>
      </c>
      <c r="D32" s="91"/>
      <c r="E32" s="94">
        <v>0</v>
      </c>
      <c r="F32" s="89">
        <v>63711</v>
      </c>
      <c r="G32" s="91">
        <v>64354</v>
      </c>
      <c r="H32" s="94">
        <v>0</v>
      </c>
      <c r="I32" s="89">
        <v>64354</v>
      </c>
      <c r="L32" s="95">
        <f>C32</f>
        <v>63711</v>
      </c>
    </row>
    <row r="33" spans="1:12">
      <c r="A33" s="86">
        <v>25</v>
      </c>
      <c r="B33" s="93" t="s">
        <v>205</v>
      </c>
      <c r="C33" s="88">
        <v>42158</v>
      </c>
      <c r="D33" s="88"/>
      <c r="E33" s="90">
        <v>0</v>
      </c>
      <c r="F33" s="89">
        <v>42258</v>
      </c>
      <c r="G33" s="91">
        <v>43031</v>
      </c>
      <c r="H33" s="90">
        <v>0</v>
      </c>
      <c r="I33" s="89">
        <v>43031</v>
      </c>
      <c r="L33" s="95">
        <f>C33</f>
        <v>42158</v>
      </c>
    </row>
    <row r="34" spans="1:12">
      <c r="A34" s="86">
        <v>26</v>
      </c>
      <c r="B34" s="93" t="s">
        <v>206</v>
      </c>
      <c r="C34" s="88">
        <v>30503</v>
      </c>
      <c r="D34" s="88"/>
      <c r="E34" s="90">
        <v>0</v>
      </c>
      <c r="F34" s="89">
        <v>30686</v>
      </c>
      <c r="G34" s="91">
        <v>31198</v>
      </c>
      <c r="H34" s="90">
        <v>0</v>
      </c>
      <c r="I34" s="89">
        <v>31198</v>
      </c>
      <c r="J34" s="95">
        <f>C34</f>
        <v>30503</v>
      </c>
    </row>
    <row r="35" spans="1:12">
      <c r="A35" s="86">
        <v>27</v>
      </c>
      <c r="B35" s="93" t="s">
        <v>207</v>
      </c>
      <c r="C35" s="88">
        <v>28523</v>
      </c>
      <c r="D35" s="88"/>
      <c r="E35" s="89">
        <v>28523</v>
      </c>
      <c r="F35" s="90">
        <v>0</v>
      </c>
      <c r="G35" s="91">
        <v>29059</v>
      </c>
      <c r="H35" s="89">
        <v>29059</v>
      </c>
      <c r="I35" s="90">
        <v>0</v>
      </c>
      <c r="L35" s="95">
        <f>C35</f>
        <v>28523</v>
      </c>
    </row>
    <row r="36" spans="1:12">
      <c r="A36" s="86">
        <v>28</v>
      </c>
      <c r="B36" s="93" t="s">
        <v>208</v>
      </c>
      <c r="C36" s="91">
        <v>70075</v>
      </c>
      <c r="D36" s="91"/>
      <c r="E36" s="94">
        <v>0</v>
      </c>
      <c r="F36" s="89">
        <v>70075</v>
      </c>
      <c r="G36" s="91">
        <v>70964</v>
      </c>
      <c r="H36" s="94">
        <v>0</v>
      </c>
      <c r="I36" s="89">
        <v>70964</v>
      </c>
      <c r="L36" s="95">
        <f t="shared" ref="L36:L37" si="2">C36</f>
        <v>70075</v>
      </c>
    </row>
    <row r="37" spans="1:12">
      <c r="A37" s="86">
        <v>29</v>
      </c>
      <c r="B37" s="93" t="s">
        <v>209</v>
      </c>
      <c r="C37" s="91">
        <v>24481</v>
      </c>
      <c r="D37" s="91"/>
      <c r="E37" s="89">
        <v>24481</v>
      </c>
      <c r="F37" s="94">
        <v>0</v>
      </c>
      <c r="G37" s="91">
        <v>24880</v>
      </c>
      <c r="H37" s="89">
        <v>24880</v>
      </c>
      <c r="I37" s="94">
        <v>0</v>
      </c>
      <c r="L37" s="95">
        <f t="shared" si="2"/>
        <v>24481</v>
      </c>
    </row>
    <row r="38" spans="1:12">
      <c r="A38" s="86">
        <v>30</v>
      </c>
      <c r="B38" s="93" t="s">
        <v>210</v>
      </c>
      <c r="C38" s="91">
        <v>101339</v>
      </c>
      <c r="D38" s="91"/>
      <c r="E38" s="89">
        <v>101339</v>
      </c>
      <c r="F38" s="94">
        <v>0</v>
      </c>
      <c r="G38" s="91">
        <v>103142</v>
      </c>
      <c r="H38" s="89">
        <v>103142</v>
      </c>
      <c r="I38" s="94">
        <v>0</v>
      </c>
      <c r="J38" s="92">
        <f t="shared" ref="J38:J43" si="3">C38</f>
        <v>101339</v>
      </c>
    </row>
    <row r="39" spans="1:12">
      <c r="A39" s="86">
        <v>31</v>
      </c>
      <c r="B39" s="93" t="s">
        <v>211</v>
      </c>
      <c r="C39" s="88">
        <v>10975</v>
      </c>
      <c r="D39" s="88"/>
      <c r="E39" s="90">
        <v>0</v>
      </c>
      <c r="F39" s="89">
        <v>10905</v>
      </c>
      <c r="G39" s="91">
        <v>11052</v>
      </c>
      <c r="H39" s="90">
        <v>0</v>
      </c>
      <c r="I39" s="89">
        <v>11052</v>
      </c>
      <c r="J39" s="92">
        <f t="shared" si="3"/>
        <v>10975</v>
      </c>
    </row>
    <row r="40" spans="1:12">
      <c r="A40" s="86">
        <v>32</v>
      </c>
      <c r="B40" s="93" t="s">
        <v>212</v>
      </c>
      <c r="C40" s="91">
        <v>52004</v>
      </c>
      <c r="D40" s="91"/>
      <c r="E40" s="94">
        <v>0</v>
      </c>
      <c r="F40" s="89">
        <v>51798</v>
      </c>
      <c r="G40" s="91">
        <v>52404</v>
      </c>
      <c r="H40" s="94">
        <v>0</v>
      </c>
      <c r="I40" s="89">
        <v>52404</v>
      </c>
      <c r="J40" s="92">
        <f t="shared" si="3"/>
        <v>52004</v>
      </c>
    </row>
    <row r="41" spans="1:12">
      <c r="A41" s="86">
        <v>33</v>
      </c>
      <c r="B41" s="93" t="s">
        <v>213</v>
      </c>
      <c r="C41" s="91">
        <v>27321</v>
      </c>
      <c r="D41" s="91"/>
      <c r="E41" s="94">
        <v>0</v>
      </c>
      <c r="F41" s="89">
        <v>27121</v>
      </c>
      <c r="G41" s="91">
        <v>27405</v>
      </c>
      <c r="H41" s="94">
        <v>0</v>
      </c>
      <c r="I41" s="89">
        <v>27405</v>
      </c>
      <c r="J41" s="95">
        <f t="shared" si="3"/>
        <v>27321</v>
      </c>
    </row>
    <row r="42" spans="1:12">
      <c r="A42" s="86">
        <v>34</v>
      </c>
      <c r="B42" s="93" t="s">
        <v>214</v>
      </c>
      <c r="C42" s="91">
        <v>235919</v>
      </c>
      <c r="D42" s="91"/>
      <c r="E42" s="89">
        <v>236019</v>
      </c>
      <c r="F42" s="94">
        <v>0</v>
      </c>
      <c r="G42" s="91">
        <v>240314</v>
      </c>
      <c r="H42" s="89">
        <v>240314</v>
      </c>
      <c r="I42" s="94">
        <v>0</v>
      </c>
      <c r="J42" s="95">
        <f t="shared" si="3"/>
        <v>235919</v>
      </c>
    </row>
    <row r="43" spans="1:12">
      <c r="A43" s="86">
        <v>35</v>
      </c>
      <c r="B43" s="93" t="s">
        <v>215</v>
      </c>
      <c r="C43" s="88">
        <v>25124</v>
      </c>
      <c r="D43" s="88"/>
      <c r="E43" s="90">
        <v>0</v>
      </c>
      <c r="F43" s="89">
        <v>25124</v>
      </c>
      <c r="G43" s="91">
        <v>25490</v>
      </c>
      <c r="H43" s="90">
        <v>0</v>
      </c>
      <c r="I43" s="89">
        <v>25490</v>
      </c>
      <c r="J43" s="92">
        <f t="shared" si="3"/>
        <v>25124</v>
      </c>
    </row>
    <row r="44" spans="1:12">
      <c r="A44" s="86">
        <v>36</v>
      </c>
      <c r="B44" s="93" t="s">
        <v>216</v>
      </c>
      <c r="C44" s="91">
        <v>100886</v>
      </c>
      <c r="D44" s="91"/>
      <c r="E44" s="89">
        <v>100885</v>
      </c>
      <c r="F44" s="94">
        <v>0</v>
      </c>
      <c r="G44" s="91">
        <v>102428</v>
      </c>
      <c r="H44" s="89">
        <v>102428</v>
      </c>
      <c r="I44" s="94">
        <v>0</v>
      </c>
      <c r="L44" s="95">
        <f>C44</f>
        <v>100886</v>
      </c>
    </row>
    <row r="45" spans="1:12">
      <c r="A45" s="86">
        <v>37</v>
      </c>
      <c r="B45" s="93" t="s">
        <v>217</v>
      </c>
      <c r="C45" s="91">
        <v>73338</v>
      </c>
      <c r="D45" s="91"/>
      <c r="E45" s="89">
        <v>73438</v>
      </c>
      <c r="F45" s="94">
        <v>0</v>
      </c>
      <c r="G45" s="91">
        <v>74701</v>
      </c>
      <c r="H45" s="89">
        <v>74701</v>
      </c>
      <c r="I45" s="94">
        <v>0</v>
      </c>
      <c r="J45" s="95">
        <f>C45</f>
        <v>73338</v>
      </c>
    </row>
    <row r="46" spans="1:12">
      <c r="A46" s="86">
        <v>38</v>
      </c>
      <c r="B46" s="93" t="s">
        <v>218</v>
      </c>
      <c r="C46" s="91">
        <v>41705</v>
      </c>
      <c r="D46" s="91"/>
      <c r="E46" s="94">
        <v>0</v>
      </c>
      <c r="F46" s="89">
        <v>41805</v>
      </c>
      <c r="G46" s="91">
        <v>42503</v>
      </c>
      <c r="H46" s="94">
        <v>0</v>
      </c>
      <c r="I46" s="89">
        <v>42503</v>
      </c>
      <c r="J46" s="92">
        <f>C46</f>
        <v>41705</v>
      </c>
    </row>
    <row r="47" spans="1:12">
      <c r="A47" s="86">
        <v>39</v>
      </c>
      <c r="B47" s="93" t="s">
        <v>219</v>
      </c>
      <c r="C47" s="91">
        <v>87933</v>
      </c>
      <c r="D47" s="91"/>
      <c r="E47" s="94">
        <v>0</v>
      </c>
      <c r="F47" s="89">
        <v>87928</v>
      </c>
      <c r="G47" s="91">
        <v>89431</v>
      </c>
      <c r="H47" s="94">
        <v>0</v>
      </c>
      <c r="I47" s="89">
        <v>89431</v>
      </c>
      <c r="J47" s="92">
        <f>C47</f>
        <v>87933</v>
      </c>
    </row>
    <row r="48" spans="1:12">
      <c r="A48" s="86">
        <v>40</v>
      </c>
      <c r="B48" s="93" t="s">
        <v>220</v>
      </c>
      <c r="C48" s="88">
        <v>22441</v>
      </c>
      <c r="D48" s="88"/>
      <c r="E48" s="90">
        <v>0</v>
      </c>
      <c r="F48" s="89">
        <v>22421</v>
      </c>
      <c r="G48" s="91">
        <v>22701</v>
      </c>
      <c r="H48" s="90">
        <v>0</v>
      </c>
      <c r="I48" s="89">
        <v>22701</v>
      </c>
      <c r="J48" s="95">
        <f>C48</f>
        <v>22441</v>
      </c>
    </row>
    <row r="49" spans="1:12">
      <c r="A49" s="86">
        <v>41</v>
      </c>
      <c r="B49" s="93" t="s">
        <v>221</v>
      </c>
      <c r="C49" s="88">
        <v>26769</v>
      </c>
      <c r="D49" s="88"/>
      <c r="E49" s="90">
        <v>0</v>
      </c>
      <c r="F49" s="89">
        <v>26769</v>
      </c>
      <c r="G49" s="91">
        <v>27068</v>
      </c>
      <c r="H49" s="90">
        <v>0</v>
      </c>
      <c r="I49" s="89">
        <v>27068</v>
      </c>
      <c r="L49" s="92">
        <f>C49</f>
        <v>26769</v>
      </c>
    </row>
    <row r="50" spans="1:12">
      <c r="A50" s="86">
        <v>42</v>
      </c>
      <c r="B50" s="93" t="s">
        <v>222</v>
      </c>
      <c r="C50" s="88">
        <v>23384</v>
      </c>
      <c r="D50" s="88"/>
      <c r="E50" s="90">
        <v>0</v>
      </c>
      <c r="F50" s="89">
        <v>23384</v>
      </c>
      <c r="G50" s="91">
        <v>23652</v>
      </c>
      <c r="H50" s="90">
        <v>0</v>
      </c>
      <c r="I50" s="89">
        <v>23652</v>
      </c>
      <c r="J50" s="92">
        <f>C50</f>
        <v>23384</v>
      </c>
    </row>
    <row r="51" spans="1:12">
      <c r="A51" s="86">
        <v>43</v>
      </c>
      <c r="B51" s="93" t="s">
        <v>223</v>
      </c>
      <c r="C51" s="88">
        <v>18834</v>
      </c>
      <c r="D51" s="88"/>
      <c r="E51" s="90">
        <v>0</v>
      </c>
      <c r="F51" s="89">
        <v>18814</v>
      </c>
      <c r="G51" s="91">
        <v>19034</v>
      </c>
      <c r="H51" s="90">
        <v>0</v>
      </c>
      <c r="I51" s="89">
        <v>19034</v>
      </c>
      <c r="L51" s="92">
        <f>C51</f>
        <v>18834</v>
      </c>
    </row>
    <row r="52" spans="1:12">
      <c r="A52" s="86">
        <v>44</v>
      </c>
      <c r="B52" s="93" t="s">
        <v>224</v>
      </c>
      <c r="C52" s="88">
        <v>13246</v>
      </c>
      <c r="D52" s="88"/>
      <c r="E52" s="90">
        <v>0</v>
      </c>
      <c r="F52" s="89">
        <v>13246</v>
      </c>
      <c r="G52" s="91">
        <v>13385</v>
      </c>
      <c r="H52" s="90">
        <v>0</v>
      </c>
      <c r="I52" s="89">
        <v>13385</v>
      </c>
      <c r="J52" s="92">
        <f>C52</f>
        <v>13246</v>
      </c>
    </row>
    <row r="53" spans="1:12">
      <c r="A53" s="86">
        <v>45</v>
      </c>
      <c r="B53" s="93" t="s">
        <v>225</v>
      </c>
      <c r="C53" s="88">
        <v>9602</v>
      </c>
      <c r="D53" s="88"/>
      <c r="E53" s="90">
        <v>0</v>
      </c>
      <c r="F53" s="89">
        <v>9602</v>
      </c>
      <c r="G53" s="91">
        <v>9704</v>
      </c>
      <c r="H53" s="90">
        <v>0</v>
      </c>
      <c r="I53" s="89">
        <v>9704</v>
      </c>
      <c r="L53" s="92">
        <f>C53</f>
        <v>9602</v>
      </c>
    </row>
    <row r="54" spans="1:12">
      <c r="A54" s="86">
        <v>46</v>
      </c>
      <c r="B54" s="93" t="s">
        <v>226</v>
      </c>
      <c r="C54" s="88">
        <v>16721</v>
      </c>
      <c r="D54" s="88"/>
      <c r="E54" s="90">
        <v>0</v>
      </c>
      <c r="F54" s="89">
        <v>16671</v>
      </c>
      <c r="G54" s="91">
        <v>16882</v>
      </c>
      <c r="H54" s="90">
        <v>0</v>
      </c>
      <c r="I54" s="89">
        <v>16882</v>
      </c>
      <c r="J54" s="95">
        <f>C54</f>
        <v>16721</v>
      </c>
    </row>
    <row r="55" spans="1:12">
      <c r="A55" s="86">
        <v>47</v>
      </c>
      <c r="B55" s="93" t="s">
        <v>227</v>
      </c>
      <c r="C55" s="88">
        <v>39602</v>
      </c>
      <c r="D55" s="88"/>
      <c r="E55" s="89">
        <v>39602</v>
      </c>
      <c r="F55" s="90">
        <v>0</v>
      </c>
      <c r="G55" s="91">
        <v>40295</v>
      </c>
      <c r="H55" s="89">
        <v>40295</v>
      </c>
      <c r="I55" s="90">
        <v>0</v>
      </c>
      <c r="J55" s="92">
        <f>C55</f>
        <v>39602</v>
      </c>
    </row>
    <row r="56" spans="1:12">
      <c r="A56" s="86">
        <v>48</v>
      </c>
      <c r="B56" s="93" t="s">
        <v>228</v>
      </c>
      <c r="C56" s="91">
        <v>12247</v>
      </c>
      <c r="D56" s="91"/>
      <c r="E56" s="94">
        <v>0</v>
      </c>
      <c r="F56" s="89">
        <v>12247</v>
      </c>
      <c r="G56" s="91">
        <v>12304</v>
      </c>
      <c r="H56" s="94">
        <v>0</v>
      </c>
      <c r="I56" s="89">
        <v>12304</v>
      </c>
      <c r="L56" s="92">
        <f>C56</f>
        <v>12247</v>
      </c>
    </row>
    <row r="57" spans="1:12">
      <c r="A57" s="86">
        <v>49</v>
      </c>
      <c r="B57" s="93" t="s">
        <v>229</v>
      </c>
      <c r="C57" s="88">
        <v>28699</v>
      </c>
      <c r="D57" s="88"/>
      <c r="E57" s="90">
        <v>0</v>
      </c>
      <c r="F57" s="89">
        <v>28693</v>
      </c>
      <c r="G57" s="91">
        <v>29040</v>
      </c>
      <c r="H57" s="90">
        <v>0</v>
      </c>
      <c r="I57" s="89">
        <v>29040</v>
      </c>
      <c r="L57" s="92">
        <f>C57</f>
        <v>28699</v>
      </c>
    </row>
    <row r="58" spans="1:12">
      <c r="A58" s="86">
        <v>50</v>
      </c>
      <c r="B58" s="93" t="s">
        <v>230</v>
      </c>
      <c r="C58" s="88">
        <v>20500</v>
      </c>
      <c r="D58" s="88"/>
      <c r="E58" s="90"/>
      <c r="F58" s="89">
        <v>20500</v>
      </c>
      <c r="G58" s="91">
        <v>20823</v>
      </c>
      <c r="H58" s="90">
        <v>0</v>
      </c>
      <c r="I58" s="89">
        <v>20823</v>
      </c>
      <c r="J58" s="92">
        <f>C58</f>
        <v>20500</v>
      </c>
    </row>
    <row r="59" spans="1:12">
      <c r="A59" s="86">
        <v>51</v>
      </c>
      <c r="B59" s="96" t="s">
        <v>231</v>
      </c>
      <c r="C59" s="91">
        <v>162059</v>
      </c>
      <c r="D59" s="91"/>
      <c r="E59" s="94">
        <v>0</v>
      </c>
      <c r="F59" s="89">
        <v>162299</v>
      </c>
      <c r="G59" s="91">
        <v>165398</v>
      </c>
      <c r="H59" s="94">
        <v>0</v>
      </c>
      <c r="I59" s="89">
        <v>165398</v>
      </c>
      <c r="L59" s="92">
        <f>C59</f>
        <v>162059</v>
      </c>
    </row>
    <row r="60" spans="1:12">
      <c r="A60" s="86">
        <v>52</v>
      </c>
      <c r="B60" s="96" t="s">
        <v>232</v>
      </c>
      <c r="C60" s="91">
        <v>23020</v>
      </c>
      <c r="D60" s="91"/>
      <c r="E60" s="94">
        <v>0</v>
      </c>
      <c r="F60" s="89">
        <v>23020</v>
      </c>
      <c r="G60" s="91">
        <v>23404</v>
      </c>
      <c r="H60" s="94">
        <v>0</v>
      </c>
      <c r="I60" s="89">
        <v>23404</v>
      </c>
      <c r="J60" s="92">
        <f>C60</f>
        <v>23020</v>
      </c>
    </row>
    <row r="61" spans="1:12">
      <c r="A61" s="86">
        <v>53</v>
      </c>
      <c r="B61" s="96" t="s">
        <v>233</v>
      </c>
      <c r="C61" s="91">
        <v>48048</v>
      </c>
      <c r="D61" s="91"/>
      <c r="E61" s="94">
        <v>0</v>
      </c>
      <c r="F61" s="89">
        <v>48048</v>
      </c>
      <c r="G61" s="91">
        <v>48576</v>
      </c>
      <c r="H61" s="94">
        <v>0</v>
      </c>
      <c r="I61" s="89">
        <v>48576</v>
      </c>
      <c r="J61" s="92">
        <f>C61</f>
        <v>48048</v>
      </c>
    </row>
    <row r="62" spans="1:12">
      <c r="A62" s="86">
        <v>54</v>
      </c>
      <c r="B62" s="96" t="s">
        <v>234</v>
      </c>
      <c r="C62" s="91">
        <v>12403</v>
      </c>
      <c r="D62" s="91"/>
      <c r="E62" s="94">
        <v>0</v>
      </c>
      <c r="F62" s="89">
        <v>12403</v>
      </c>
      <c r="G62" s="91">
        <v>12498</v>
      </c>
      <c r="H62" s="94">
        <v>0</v>
      </c>
      <c r="I62" s="89">
        <v>12498</v>
      </c>
      <c r="J62" s="92">
        <f>C62</f>
        <v>12403</v>
      </c>
    </row>
    <row r="63" spans="1:12">
      <c r="A63" s="86">
        <v>55</v>
      </c>
      <c r="B63" s="96" t="s">
        <v>235</v>
      </c>
      <c r="C63" s="88">
        <v>37341</v>
      </c>
      <c r="D63" s="88"/>
      <c r="E63" s="90">
        <v>0</v>
      </c>
      <c r="F63" s="89">
        <v>37441</v>
      </c>
      <c r="G63" s="91">
        <v>38043</v>
      </c>
      <c r="H63" s="90">
        <v>0</v>
      </c>
      <c r="I63" s="89">
        <v>38043</v>
      </c>
      <c r="J63" s="92">
        <f>C63</f>
        <v>37341</v>
      </c>
    </row>
    <row r="64" spans="1:12" ht="38.25" customHeight="1">
      <c r="A64" s="86">
        <v>56</v>
      </c>
      <c r="B64" s="97" t="s">
        <v>236</v>
      </c>
      <c r="C64" s="88">
        <v>29165</v>
      </c>
      <c r="D64" s="88"/>
      <c r="E64" s="90">
        <v>0</v>
      </c>
      <c r="F64" s="89">
        <v>29195</v>
      </c>
      <c r="G64" s="91">
        <v>29627</v>
      </c>
      <c r="H64" s="90">
        <v>0</v>
      </c>
      <c r="I64" s="89">
        <v>29627</v>
      </c>
      <c r="J64" s="92">
        <f>C64</f>
        <v>29165</v>
      </c>
    </row>
    <row r="65" spans="1:12">
      <c r="A65" s="86">
        <v>57</v>
      </c>
      <c r="B65" s="93" t="s">
        <v>237</v>
      </c>
      <c r="C65" s="88">
        <v>12583</v>
      </c>
      <c r="D65" s="88"/>
      <c r="E65" s="90">
        <v>0</v>
      </c>
      <c r="F65" s="89">
        <v>12583</v>
      </c>
      <c r="G65" s="91">
        <v>12769</v>
      </c>
      <c r="H65" s="90">
        <v>0</v>
      </c>
      <c r="I65" s="89">
        <v>12769</v>
      </c>
      <c r="L65" s="92">
        <f>C65</f>
        <v>12583</v>
      </c>
    </row>
    <row r="66" spans="1:12">
      <c r="A66" s="86">
        <v>58</v>
      </c>
      <c r="B66" s="93" t="s">
        <v>238</v>
      </c>
      <c r="C66" s="91">
        <v>21232</v>
      </c>
      <c r="D66" s="91"/>
      <c r="E66" s="94">
        <v>0</v>
      </c>
      <c r="F66" s="89">
        <v>21262</v>
      </c>
      <c r="G66" s="91">
        <v>21595</v>
      </c>
      <c r="H66" s="94">
        <v>0</v>
      </c>
      <c r="I66" s="89">
        <v>21595</v>
      </c>
      <c r="J66" s="92">
        <f>C66</f>
        <v>21232</v>
      </c>
    </row>
    <row r="67" spans="1:12">
      <c r="A67" s="86">
        <v>59</v>
      </c>
      <c r="B67" s="93" t="s">
        <v>239</v>
      </c>
      <c r="C67" s="91">
        <v>74465</v>
      </c>
      <c r="D67" s="91"/>
      <c r="E67" s="94">
        <v>0</v>
      </c>
      <c r="F67" s="89">
        <v>74638</v>
      </c>
      <c r="G67" s="91">
        <v>75921</v>
      </c>
      <c r="H67" s="94">
        <v>0</v>
      </c>
      <c r="I67" s="89">
        <v>75921</v>
      </c>
      <c r="J67" s="92">
        <f>C67</f>
        <v>74465</v>
      </c>
    </row>
    <row r="68" spans="1:12">
      <c r="A68" s="86">
        <v>60</v>
      </c>
      <c r="B68" s="93" t="s">
        <v>240</v>
      </c>
      <c r="C68" s="88">
        <v>34343</v>
      </c>
      <c r="D68" s="88"/>
      <c r="E68" s="89">
        <v>34343</v>
      </c>
      <c r="F68" s="90">
        <v>0</v>
      </c>
      <c r="G68" s="91">
        <v>34985</v>
      </c>
      <c r="H68" s="89">
        <v>34985</v>
      </c>
      <c r="I68" s="90">
        <v>0</v>
      </c>
      <c r="L68" s="92">
        <f>C68</f>
        <v>34343</v>
      </c>
    </row>
    <row r="69" spans="1:12">
      <c r="A69" s="86">
        <v>61</v>
      </c>
      <c r="B69" s="93" t="s">
        <v>241</v>
      </c>
      <c r="C69" s="88">
        <v>28023</v>
      </c>
      <c r="D69" s="88"/>
      <c r="E69" s="89">
        <v>28023</v>
      </c>
      <c r="F69" s="90">
        <v>0</v>
      </c>
      <c r="G69" s="91">
        <v>28516</v>
      </c>
      <c r="H69" s="89">
        <v>28516</v>
      </c>
      <c r="I69" s="90">
        <v>0</v>
      </c>
      <c r="J69" s="95">
        <f>C69</f>
        <v>28023</v>
      </c>
    </row>
    <row r="70" spans="1:12">
      <c r="A70" s="86">
        <v>62</v>
      </c>
      <c r="B70" s="93" t="s">
        <v>242</v>
      </c>
      <c r="C70" s="88">
        <v>27105</v>
      </c>
      <c r="D70" s="88"/>
      <c r="E70" s="90">
        <v>0</v>
      </c>
      <c r="F70" s="89">
        <v>27103</v>
      </c>
      <c r="G70" s="91">
        <v>27449</v>
      </c>
      <c r="H70" s="90">
        <v>0</v>
      </c>
      <c r="I70" s="89">
        <v>27449</v>
      </c>
      <c r="J70" s="95">
        <f>C70</f>
        <v>27105</v>
      </c>
    </row>
    <row r="71" spans="1:12">
      <c r="A71" s="86">
        <v>63</v>
      </c>
      <c r="B71" s="93" t="s">
        <v>243</v>
      </c>
      <c r="C71" s="91">
        <v>77566</v>
      </c>
      <c r="D71" s="91"/>
      <c r="E71" s="89">
        <v>77566</v>
      </c>
      <c r="F71" s="94">
        <v>0</v>
      </c>
      <c r="G71" s="91">
        <v>78969</v>
      </c>
      <c r="H71" s="89">
        <v>78969</v>
      </c>
      <c r="I71" s="94">
        <v>0</v>
      </c>
      <c r="L71" s="92">
        <f>C71</f>
        <v>77566</v>
      </c>
    </row>
    <row r="72" spans="1:12">
      <c r="A72" s="86">
        <v>64</v>
      </c>
      <c r="B72" s="93" t="s">
        <v>244</v>
      </c>
      <c r="C72" s="91">
        <v>58035</v>
      </c>
      <c r="D72" s="91"/>
      <c r="E72" s="94">
        <v>0</v>
      </c>
      <c r="F72" s="89">
        <v>58035</v>
      </c>
      <c r="G72" s="91">
        <v>58917</v>
      </c>
      <c r="H72" s="94">
        <v>0</v>
      </c>
      <c r="I72" s="89">
        <v>58917</v>
      </c>
      <c r="J72" s="92">
        <f>C72</f>
        <v>58035</v>
      </c>
    </row>
    <row r="73" spans="1:12">
      <c r="A73" s="86">
        <v>65</v>
      </c>
      <c r="B73" s="93" t="s">
        <v>245</v>
      </c>
      <c r="C73" s="91">
        <v>25683</v>
      </c>
      <c r="D73" s="91"/>
      <c r="E73" s="94">
        <v>0</v>
      </c>
      <c r="F73" s="89">
        <v>25643</v>
      </c>
      <c r="G73" s="91">
        <v>26048</v>
      </c>
      <c r="H73" s="94">
        <v>0</v>
      </c>
      <c r="I73" s="89">
        <v>26048</v>
      </c>
      <c r="J73" s="92">
        <f>C73</f>
        <v>25683</v>
      </c>
    </row>
    <row r="74" spans="1:12">
      <c r="A74" s="86">
        <v>66</v>
      </c>
      <c r="B74" s="93" t="s">
        <v>246</v>
      </c>
      <c r="C74" s="91">
        <v>25114</v>
      </c>
      <c r="D74" s="91"/>
      <c r="E74" s="94">
        <v>0</v>
      </c>
      <c r="F74" s="89">
        <v>25114</v>
      </c>
      <c r="G74" s="91">
        <v>25382</v>
      </c>
      <c r="H74" s="94">
        <v>0</v>
      </c>
      <c r="I74" s="89">
        <v>25382</v>
      </c>
      <c r="J74" s="92">
        <f>C74</f>
        <v>25114</v>
      </c>
    </row>
    <row r="75" spans="1:12">
      <c r="A75" s="86">
        <v>67</v>
      </c>
      <c r="B75" s="93" t="s">
        <v>247</v>
      </c>
      <c r="C75" s="91">
        <v>156538</v>
      </c>
      <c r="D75" s="91"/>
      <c r="E75" s="89">
        <v>156318</v>
      </c>
      <c r="F75" s="94">
        <v>0</v>
      </c>
      <c r="G75" s="91">
        <v>158892</v>
      </c>
      <c r="H75" s="89">
        <v>158892</v>
      </c>
      <c r="I75" s="94">
        <v>0</v>
      </c>
      <c r="J75" s="95">
        <f>C75</f>
        <v>156538</v>
      </c>
    </row>
    <row r="76" spans="1:12">
      <c r="A76" s="86">
        <v>68</v>
      </c>
      <c r="B76" s="93" t="s">
        <v>248</v>
      </c>
      <c r="C76" s="91">
        <v>74576</v>
      </c>
      <c r="D76" s="91"/>
      <c r="E76" s="89">
        <v>74576</v>
      </c>
      <c r="F76" s="94">
        <v>0</v>
      </c>
      <c r="G76" s="91">
        <v>75776</v>
      </c>
      <c r="H76" s="89">
        <v>75776</v>
      </c>
      <c r="I76" s="94">
        <v>0</v>
      </c>
      <c r="L76" s="92">
        <f>C76</f>
        <v>74576</v>
      </c>
    </row>
    <row r="77" spans="1:12" ht="40.5" customHeight="1">
      <c r="A77" s="86">
        <v>69</v>
      </c>
      <c r="B77" s="93" t="s">
        <v>249</v>
      </c>
      <c r="C77" s="91">
        <v>36120</v>
      </c>
      <c r="D77" s="91"/>
      <c r="E77" s="94">
        <v>0</v>
      </c>
      <c r="F77" s="89">
        <v>36116</v>
      </c>
      <c r="G77" s="91">
        <v>36502</v>
      </c>
      <c r="H77" s="94">
        <v>0</v>
      </c>
      <c r="I77" s="89">
        <v>36502</v>
      </c>
      <c r="J77" s="92">
        <f>C77</f>
        <v>36120</v>
      </c>
    </row>
    <row r="78" spans="1:12">
      <c r="A78" s="86">
        <v>70</v>
      </c>
      <c r="B78" s="93" t="s">
        <v>250</v>
      </c>
      <c r="C78" s="88">
        <v>31737</v>
      </c>
      <c r="D78" s="88"/>
      <c r="E78" s="90">
        <v>0</v>
      </c>
      <c r="F78" s="89">
        <v>31737</v>
      </c>
      <c r="G78" s="91">
        <v>32209</v>
      </c>
      <c r="H78" s="90">
        <v>0</v>
      </c>
      <c r="I78" s="89">
        <v>32209</v>
      </c>
      <c r="L78" s="95">
        <f>C78</f>
        <v>31737</v>
      </c>
    </row>
    <row r="79" spans="1:12">
      <c r="A79" s="86">
        <v>71</v>
      </c>
      <c r="B79" s="93" t="s">
        <v>251</v>
      </c>
      <c r="C79" s="88">
        <v>31865</v>
      </c>
      <c r="D79" s="88"/>
      <c r="E79" s="90">
        <v>0</v>
      </c>
      <c r="F79" s="89">
        <v>31865</v>
      </c>
      <c r="G79" s="91">
        <v>32333</v>
      </c>
      <c r="H79" s="90">
        <v>0</v>
      </c>
      <c r="I79" s="89">
        <v>32333</v>
      </c>
      <c r="J79" s="95">
        <f>C79</f>
        <v>31865</v>
      </c>
    </row>
    <row r="80" spans="1:12">
      <c r="A80" s="86">
        <v>72</v>
      </c>
      <c r="B80" s="93" t="s">
        <v>252</v>
      </c>
      <c r="C80" s="88">
        <v>11903</v>
      </c>
      <c r="D80" s="88"/>
      <c r="E80" s="90">
        <v>0</v>
      </c>
      <c r="F80" s="89">
        <v>11853</v>
      </c>
      <c r="G80" s="91">
        <v>11941</v>
      </c>
      <c r="H80" s="90">
        <v>0</v>
      </c>
      <c r="I80" s="89">
        <v>11941</v>
      </c>
      <c r="J80" s="95">
        <f>C80</f>
        <v>11903</v>
      </c>
    </row>
    <row r="81" spans="1:12">
      <c r="A81" s="86">
        <v>73</v>
      </c>
      <c r="B81" s="93" t="s">
        <v>253</v>
      </c>
      <c r="C81" s="91">
        <v>61291</v>
      </c>
      <c r="D81" s="91"/>
      <c r="E81" s="94">
        <v>0</v>
      </c>
      <c r="F81" s="89">
        <v>61291</v>
      </c>
      <c r="G81" s="91">
        <v>62106</v>
      </c>
      <c r="H81" s="94">
        <v>0</v>
      </c>
      <c r="I81" s="89">
        <v>62106</v>
      </c>
      <c r="L81" s="92">
        <f>C81</f>
        <v>61291</v>
      </c>
    </row>
    <row r="82" spans="1:12">
      <c r="A82" s="86">
        <v>74</v>
      </c>
      <c r="B82" s="93" t="s">
        <v>254</v>
      </c>
      <c r="C82" s="88">
        <v>26653</v>
      </c>
      <c r="D82" s="88"/>
      <c r="E82" s="90">
        <v>0</v>
      </c>
      <c r="F82" s="89">
        <v>26773</v>
      </c>
      <c r="G82" s="91">
        <v>27196</v>
      </c>
      <c r="H82" s="90">
        <v>0</v>
      </c>
      <c r="I82" s="89">
        <v>27196</v>
      </c>
      <c r="L82" s="92">
        <f t="shared" ref="L82:L83" si="4">C82</f>
        <v>26653</v>
      </c>
    </row>
    <row r="83" spans="1:12">
      <c r="A83" s="86">
        <v>75</v>
      </c>
      <c r="B83" s="93" t="s">
        <v>255</v>
      </c>
      <c r="C83" s="88">
        <v>27280</v>
      </c>
      <c r="D83" s="88"/>
      <c r="E83" s="90">
        <v>0</v>
      </c>
      <c r="F83" s="89">
        <v>27250</v>
      </c>
      <c r="G83" s="91">
        <v>27606</v>
      </c>
      <c r="H83" s="90">
        <v>0</v>
      </c>
      <c r="I83" s="89">
        <v>27606</v>
      </c>
      <c r="L83" s="92">
        <f t="shared" si="4"/>
        <v>27280</v>
      </c>
    </row>
    <row r="84" spans="1:12">
      <c r="A84" s="86">
        <v>76</v>
      </c>
      <c r="B84" s="93" t="s">
        <v>256</v>
      </c>
      <c r="C84" s="91">
        <v>131243</v>
      </c>
      <c r="D84" s="91"/>
      <c r="E84" s="89">
        <v>131243</v>
      </c>
      <c r="F84" s="94">
        <v>0</v>
      </c>
      <c r="G84" s="91">
        <v>132647</v>
      </c>
      <c r="H84" s="89">
        <v>132647</v>
      </c>
      <c r="I84" s="94">
        <v>0</v>
      </c>
      <c r="J84" s="92">
        <f t="shared" ref="J84:J90" si="5">C84</f>
        <v>131243</v>
      </c>
    </row>
    <row r="85" spans="1:12">
      <c r="A85" s="86">
        <v>77</v>
      </c>
      <c r="B85" s="93" t="s">
        <v>257</v>
      </c>
      <c r="C85" s="91">
        <v>23312</v>
      </c>
      <c r="D85" s="91"/>
      <c r="E85" s="94">
        <v>0</v>
      </c>
      <c r="F85" s="89">
        <v>23362</v>
      </c>
      <c r="G85" s="91">
        <v>23775</v>
      </c>
      <c r="H85" s="94">
        <v>0</v>
      </c>
      <c r="I85" s="89">
        <v>23775</v>
      </c>
      <c r="J85" s="95">
        <f t="shared" si="5"/>
        <v>23312</v>
      </c>
    </row>
    <row r="86" spans="1:12">
      <c r="A86" s="86">
        <v>78</v>
      </c>
      <c r="B86" s="93" t="s">
        <v>258</v>
      </c>
      <c r="C86" s="88">
        <v>31548</v>
      </c>
      <c r="D86" s="88"/>
      <c r="E86" s="90">
        <v>0</v>
      </c>
      <c r="F86" s="89">
        <v>31498</v>
      </c>
      <c r="G86" s="91">
        <v>31888</v>
      </c>
      <c r="H86" s="90">
        <v>0</v>
      </c>
      <c r="I86" s="89">
        <v>31888</v>
      </c>
      <c r="J86" s="92">
        <f t="shared" si="5"/>
        <v>31548</v>
      </c>
    </row>
    <row r="87" spans="1:12">
      <c r="A87" s="86">
        <v>79</v>
      </c>
      <c r="B87" s="93" t="s">
        <v>259</v>
      </c>
      <c r="C87" s="88">
        <v>19537</v>
      </c>
      <c r="D87" s="88"/>
      <c r="E87" s="90">
        <v>0</v>
      </c>
      <c r="F87" s="89">
        <v>19527</v>
      </c>
      <c r="G87" s="91">
        <v>19755</v>
      </c>
      <c r="H87" s="90">
        <v>0</v>
      </c>
      <c r="I87" s="89">
        <v>19755</v>
      </c>
      <c r="J87" s="92">
        <f t="shared" si="5"/>
        <v>19537</v>
      </c>
    </row>
    <row r="88" spans="1:12">
      <c r="A88" s="86">
        <v>80</v>
      </c>
      <c r="B88" s="93" t="s">
        <v>260</v>
      </c>
      <c r="C88" s="91">
        <v>61142</v>
      </c>
      <c r="D88" s="91"/>
      <c r="E88" s="94">
        <v>0</v>
      </c>
      <c r="F88" s="89">
        <v>60840</v>
      </c>
      <c r="G88" s="91">
        <v>61490</v>
      </c>
      <c r="H88" s="94">
        <v>0</v>
      </c>
      <c r="I88" s="89">
        <v>61490</v>
      </c>
      <c r="J88" s="95">
        <f t="shared" si="5"/>
        <v>61142</v>
      </c>
    </row>
    <row r="89" spans="1:12">
      <c r="A89" s="86">
        <v>81</v>
      </c>
      <c r="B89" s="93" t="s">
        <v>261</v>
      </c>
      <c r="C89" s="88">
        <v>20865</v>
      </c>
      <c r="D89" s="88"/>
      <c r="E89" s="90">
        <v>0</v>
      </c>
      <c r="F89" s="89">
        <v>20790</v>
      </c>
      <c r="G89" s="91">
        <v>20910</v>
      </c>
      <c r="H89" s="90">
        <v>0</v>
      </c>
      <c r="I89" s="89">
        <v>20910</v>
      </c>
      <c r="J89" s="92">
        <f t="shared" si="5"/>
        <v>20865</v>
      </c>
    </row>
    <row r="90" spans="1:12">
      <c r="A90" s="86">
        <v>82</v>
      </c>
      <c r="B90" s="93" t="s">
        <v>262</v>
      </c>
      <c r="C90" s="91">
        <v>95810</v>
      </c>
      <c r="D90" s="91"/>
      <c r="E90" s="94">
        <v>0</v>
      </c>
      <c r="F90" s="89">
        <v>95885</v>
      </c>
      <c r="G90" s="91">
        <v>97610</v>
      </c>
      <c r="H90" s="94">
        <v>0</v>
      </c>
      <c r="I90" s="89">
        <v>97610</v>
      </c>
      <c r="J90" s="92">
        <f t="shared" si="5"/>
        <v>95810</v>
      </c>
    </row>
    <row r="91" spans="1:12">
      <c r="A91" s="86">
        <v>83</v>
      </c>
      <c r="B91" s="93" t="s">
        <v>263</v>
      </c>
      <c r="C91" s="91">
        <v>138843</v>
      </c>
      <c r="D91" s="91"/>
      <c r="E91" s="89">
        <v>138597</v>
      </c>
      <c r="F91" s="94">
        <v>0</v>
      </c>
      <c r="G91" s="91">
        <v>140786</v>
      </c>
      <c r="H91" s="89">
        <v>140786</v>
      </c>
      <c r="I91" s="94">
        <v>0</v>
      </c>
      <c r="L91" s="92">
        <f t="shared" ref="L91" si="6">C91</f>
        <v>138843</v>
      </c>
    </row>
    <row r="92" spans="1:12">
      <c r="A92" s="86">
        <v>84</v>
      </c>
      <c r="B92" s="93" t="s">
        <v>264</v>
      </c>
      <c r="C92" s="91">
        <v>200755</v>
      </c>
      <c r="D92" s="91"/>
      <c r="E92" s="89">
        <v>200559</v>
      </c>
      <c r="F92" s="94">
        <v>0</v>
      </c>
      <c r="G92" s="91">
        <v>203808</v>
      </c>
      <c r="H92" s="89">
        <v>203808</v>
      </c>
      <c r="I92" s="94">
        <v>0</v>
      </c>
      <c r="J92" s="92">
        <f>C92</f>
        <v>200755</v>
      </c>
    </row>
    <row r="93" spans="1:12">
      <c r="A93" s="86">
        <v>85</v>
      </c>
      <c r="B93" s="93" t="s">
        <v>265</v>
      </c>
      <c r="C93" s="91">
        <v>44050</v>
      </c>
      <c r="D93" s="91"/>
      <c r="E93" s="94">
        <v>0</v>
      </c>
      <c r="F93" s="89">
        <v>44047</v>
      </c>
      <c r="G93" s="91">
        <v>44606</v>
      </c>
      <c r="H93" s="94">
        <v>0</v>
      </c>
      <c r="I93" s="89">
        <v>44606</v>
      </c>
      <c r="J93" s="95">
        <f>C93</f>
        <v>44050</v>
      </c>
    </row>
    <row r="94" spans="1:12">
      <c r="A94" s="86">
        <v>86</v>
      </c>
      <c r="B94" s="93" t="s">
        <v>266</v>
      </c>
      <c r="C94" s="91">
        <v>35598</v>
      </c>
      <c r="D94" s="91"/>
      <c r="E94" s="94">
        <v>0</v>
      </c>
      <c r="F94" s="89">
        <v>35502</v>
      </c>
      <c r="G94" s="91">
        <v>35952</v>
      </c>
      <c r="H94" s="94">
        <v>0</v>
      </c>
      <c r="I94" s="89">
        <v>35952</v>
      </c>
      <c r="L94" s="92">
        <f t="shared" ref="L94:L98" si="7">C94</f>
        <v>35598</v>
      </c>
    </row>
    <row r="95" spans="1:12">
      <c r="A95" s="86">
        <v>87</v>
      </c>
      <c r="B95" s="93" t="s">
        <v>267</v>
      </c>
      <c r="C95" s="91">
        <v>30108</v>
      </c>
      <c r="D95" s="91"/>
      <c r="E95" s="94">
        <v>0</v>
      </c>
      <c r="F95" s="89">
        <v>30108</v>
      </c>
      <c r="G95" s="91">
        <v>30604</v>
      </c>
      <c r="H95" s="94">
        <v>0</v>
      </c>
      <c r="I95" s="89">
        <v>30604</v>
      </c>
      <c r="L95" s="92">
        <f t="shared" si="7"/>
        <v>30108</v>
      </c>
    </row>
    <row r="96" spans="1:12">
      <c r="A96" s="86">
        <v>88</v>
      </c>
      <c r="B96" s="93" t="s">
        <v>268</v>
      </c>
      <c r="C96" s="91">
        <v>42442</v>
      </c>
      <c r="D96" s="91"/>
      <c r="E96" s="94">
        <v>0</v>
      </c>
      <c r="F96" s="89">
        <v>42442</v>
      </c>
      <c r="G96" s="91">
        <v>43053</v>
      </c>
      <c r="H96" s="94">
        <v>0</v>
      </c>
      <c r="I96" s="89">
        <v>43053</v>
      </c>
      <c r="L96" s="92">
        <f t="shared" si="7"/>
        <v>42442</v>
      </c>
    </row>
    <row r="97" spans="1:12">
      <c r="A97" s="86">
        <v>89</v>
      </c>
      <c r="B97" s="93" t="s">
        <v>269</v>
      </c>
      <c r="C97" s="91">
        <v>20758</v>
      </c>
      <c r="D97" s="91"/>
      <c r="E97" s="94">
        <v>0</v>
      </c>
      <c r="F97" s="89">
        <v>20758</v>
      </c>
      <c r="G97" s="91">
        <v>21058</v>
      </c>
      <c r="H97" s="94">
        <v>0</v>
      </c>
      <c r="I97" s="89">
        <v>21058</v>
      </c>
      <c r="J97" s="95">
        <f>C97</f>
        <v>20758</v>
      </c>
    </row>
    <row r="98" spans="1:12">
      <c r="A98" s="86">
        <v>90</v>
      </c>
      <c r="B98" s="93" t="s">
        <v>270</v>
      </c>
      <c r="C98" s="91">
        <v>67252</v>
      </c>
      <c r="D98" s="91"/>
      <c r="E98" s="94">
        <v>0</v>
      </c>
      <c r="F98" s="89">
        <v>67980</v>
      </c>
      <c r="G98" s="91">
        <v>68884</v>
      </c>
      <c r="H98" s="94">
        <v>0</v>
      </c>
      <c r="I98" s="89">
        <v>68884</v>
      </c>
      <c r="L98" s="92">
        <f t="shared" si="7"/>
        <v>67252</v>
      </c>
    </row>
    <row r="99" spans="1:12">
      <c r="A99" s="86">
        <v>91</v>
      </c>
      <c r="B99" s="93" t="s">
        <v>271</v>
      </c>
      <c r="C99" s="91">
        <v>18329</v>
      </c>
      <c r="D99" s="91"/>
      <c r="E99" s="89">
        <v>18329</v>
      </c>
      <c r="F99" s="94">
        <v>0</v>
      </c>
      <c r="G99" s="91">
        <v>18624</v>
      </c>
      <c r="H99" s="89">
        <v>18624</v>
      </c>
      <c r="I99" s="94">
        <v>0</v>
      </c>
      <c r="J99" s="95">
        <f>C99</f>
        <v>18329</v>
      </c>
    </row>
    <row r="100" spans="1:12">
      <c r="A100" s="86">
        <v>92</v>
      </c>
      <c r="B100" s="93" t="s">
        <v>272</v>
      </c>
      <c r="C100" s="91">
        <v>89290</v>
      </c>
      <c r="D100" s="91"/>
      <c r="E100" s="94">
        <v>0</v>
      </c>
      <c r="F100" s="89">
        <v>89590</v>
      </c>
      <c r="G100" s="91">
        <v>90942</v>
      </c>
      <c r="H100" s="94">
        <v>0</v>
      </c>
      <c r="I100" s="89">
        <v>90942</v>
      </c>
      <c r="J100" s="95">
        <f>C100</f>
        <v>89290</v>
      </c>
    </row>
    <row r="101" spans="1:12">
      <c r="A101" s="86">
        <v>93</v>
      </c>
      <c r="B101" s="93" t="s">
        <v>273</v>
      </c>
      <c r="C101" s="91">
        <v>25405</v>
      </c>
      <c r="D101" s="91"/>
      <c r="E101" s="94">
        <v>0</v>
      </c>
      <c r="F101" s="89">
        <v>25305</v>
      </c>
      <c r="G101" s="91">
        <v>25626</v>
      </c>
      <c r="H101" s="94">
        <v>0</v>
      </c>
      <c r="I101" s="89">
        <v>25626</v>
      </c>
      <c r="J101" s="95">
        <f>C101</f>
        <v>25405</v>
      </c>
    </row>
    <row r="102" spans="1:12">
      <c r="A102" s="86">
        <v>94</v>
      </c>
      <c r="B102" s="93" t="s">
        <v>274</v>
      </c>
      <c r="C102" s="91">
        <v>18069</v>
      </c>
      <c r="D102" s="91"/>
      <c r="E102" s="94">
        <v>0</v>
      </c>
      <c r="F102" s="89">
        <v>18039</v>
      </c>
      <c r="G102" s="91">
        <v>18295</v>
      </c>
      <c r="H102" s="94">
        <v>0</v>
      </c>
      <c r="I102" s="89">
        <v>18295</v>
      </c>
      <c r="L102" s="92">
        <f t="shared" ref="L102:L103" si="8">C102</f>
        <v>18069</v>
      </c>
    </row>
    <row r="103" spans="1:12">
      <c r="A103" s="86">
        <v>95</v>
      </c>
      <c r="B103" s="98" t="s">
        <v>275</v>
      </c>
      <c r="C103" s="91">
        <v>21356</v>
      </c>
      <c r="D103" s="91"/>
      <c r="E103" s="94">
        <v>0</v>
      </c>
      <c r="F103" s="89">
        <v>21313</v>
      </c>
      <c r="G103" s="91">
        <v>21562</v>
      </c>
      <c r="H103" s="94">
        <v>0</v>
      </c>
      <c r="I103" s="89">
        <v>21562</v>
      </c>
      <c r="L103" s="92">
        <f t="shared" si="8"/>
        <v>21356</v>
      </c>
    </row>
  </sheetData>
  <autoFilter ref="A8:I103">
    <sortState ref="A9:I103">
      <sortCondition ref="B8:B103"/>
    </sortState>
  </autoFilter>
  <mergeCells count="8">
    <mergeCell ref="L3:L7"/>
    <mergeCell ref="A5:A7"/>
    <mergeCell ref="A3:A4"/>
    <mergeCell ref="B3:B4"/>
    <mergeCell ref="C3:F3"/>
    <mergeCell ref="G3:I3"/>
    <mergeCell ref="J3:J7"/>
    <mergeCell ref="K3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dien tict dat lua 95 xã (100HA)</vt:lpstr>
      <vt:lpstr>dien tict dat lua 95 xã</vt:lpstr>
      <vt:lpstr>Sheet2</vt:lpstr>
      <vt:lpstr>'Biên chế'!Print_Area</vt:lpstr>
      <vt:lpstr>'Biên chế'!Print_Titles</vt:lpstr>
      <vt:lpstr>'dien tict dat lua 95 xã'!Print_Titles</vt:lpstr>
      <vt:lpstr>'dien tict dat lua 95 xã (100HA)'!Print_Titles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TranDuyPhuc</dc:creator>
  <cp:lastModifiedBy>TrinhBangGiang</cp:lastModifiedBy>
  <cp:lastPrinted>2026-03-10T03:28:13Z</cp:lastPrinted>
  <dcterms:created xsi:type="dcterms:W3CDTF">2025-10-08T02:32:55Z</dcterms:created>
  <dcterms:modified xsi:type="dcterms:W3CDTF">2026-03-20T02:21:06Z</dcterms:modified>
  <cp:contentStatus/>
</cp:coreProperties>
</file>